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AF\2018\PRESUPUESTO\INFORMES\PAGINA WEB\"/>
    </mc:Choice>
  </mc:AlternateContent>
  <bookViews>
    <workbookView xWindow="0" yWindow="0" windowWidth="19260" windowHeight="6900"/>
  </bookViews>
  <sheets>
    <sheet name="ING VIG ACT" sheetId="23" r:id="rId1"/>
  </sheets>
  <calcPr calcId="171027"/>
</workbook>
</file>

<file path=xl/calcChain.xml><?xml version="1.0" encoding="utf-8"?>
<calcChain xmlns="http://schemas.openxmlformats.org/spreadsheetml/2006/main">
  <c r="G34" i="23" l="1"/>
  <c r="G33" i="23" s="1"/>
  <c r="F34" i="23"/>
  <c r="F33" i="23" s="1"/>
  <c r="E33" i="23"/>
  <c r="E30" i="23" s="1"/>
  <c r="E27" i="23" s="1"/>
  <c r="D33" i="23"/>
  <c r="D30" i="23" s="1"/>
  <c r="D27" i="23" s="1"/>
  <c r="C33" i="23"/>
  <c r="C30" i="23" s="1"/>
  <c r="C27" i="23" s="1"/>
  <c r="G32" i="23"/>
  <c r="F32" i="23"/>
  <c r="G31" i="23"/>
  <c r="F31" i="23"/>
  <c r="G29" i="23"/>
  <c r="F29" i="23"/>
  <c r="G28" i="23"/>
  <c r="F28" i="23"/>
  <c r="G26" i="23"/>
  <c r="F26" i="23"/>
  <c r="G25" i="23"/>
  <c r="F25" i="23"/>
  <c r="G24" i="23"/>
  <c r="F24" i="23"/>
  <c r="G23" i="23"/>
  <c r="F23" i="23"/>
  <c r="G22" i="23"/>
  <c r="F22" i="23"/>
  <c r="G21" i="23"/>
  <c r="G20" i="23" s="1"/>
  <c r="F21" i="23"/>
  <c r="F20" i="23" s="1"/>
  <c r="E20" i="23"/>
  <c r="D20" i="23"/>
  <c r="C20" i="23"/>
  <c r="G19" i="23"/>
  <c r="F19" i="23"/>
  <c r="G18" i="23"/>
  <c r="F18" i="23"/>
  <c r="E17" i="23"/>
  <c r="D17" i="23"/>
  <c r="C17" i="23"/>
  <c r="G14" i="23"/>
  <c r="F14" i="23"/>
  <c r="G13" i="23"/>
  <c r="F13" i="23"/>
  <c r="E12" i="23"/>
  <c r="D12" i="23"/>
  <c r="C12" i="23"/>
  <c r="C16" i="23" l="1"/>
  <c r="C15" i="23" s="1"/>
  <c r="C11" i="23" s="1"/>
  <c r="C10" i="23" s="1"/>
  <c r="C9" i="23" s="1"/>
  <c r="C37" i="23" s="1"/>
  <c r="D16" i="23"/>
  <c r="D15" i="23" s="1"/>
  <c r="D11" i="23" s="1"/>
  <c r="D10" i="23" s="1"/>
  <c r="D9" i="23" s="1"/>
  <c r="D37" i="23" s="1"/>
  <c r="E16" i="23"/>
  <c r="E15" i="23" s="1"/>
  <c r="E11" i="23" s="1"/>
  <c r="E10" i="23" s="1"/>
  <c r="E9" i="23" s="1"/>
  <c r="E37" i="23" s="1"/>
  <c r="F12" i="23"/>
  <c r="G30" i="23"/>
  <c r="G27" i="23" s="1"/>
  <c r="G17" i="23"/>
  <c r="G16" i="23" s="1"/>
  <c r="G15" i="23" s="1"/>
  <c r="F30" i="23"/>
  <c r="F27" i="23" s="1"/>
  <c r="F17" i="23"/>
  <c r="F16" i="23" s="1"/>
  <c r="F15" i="23" s="1"/>
  <c r="G12" i="23"/>
  <c r="G11" i="23" l="1"/>
  <c r="G10" i="23" s="1"/>
  <c r="G9" i="23" s="1"/>
  <c r="G37" i="23" s="1"/>
  <c r="F11" i="23"/>
  <c r="F10" i="23" s="1"/>
  <c r="F9" i="23" s="1"/>
  <c r="F37" i="23" s="1"/>
</calcChain>
</file>

<file path=xl/sharedStrings.xml><?xml version="1.0" encoding="utf-8"?>
<sst xmlns="http://schemas.openxmlformats.org/spreadsheetml/2006/main" count="42" uniqueCount="42">
  <si>
    <t>AGENCIA NACIONAL DE HIDROCARBUROS</t>
  </si>
  <si>
    <t>NUMERAL</t>
  </si>
  <si>
    <t>DESCRIPCION</t>
  </si>
  <si>
    <t xml:space="preserve">AFORO </t>
  </si>
  <si>
    <t>DRCHOS X COBRAR</t>
  </si>
  <si>
    <t>RCDO. EFECTIVO</t>
  </si>
  <si>
    <t>PENDIENTE</t>
  </si>
  <si>
    <t>SALDO</t>
  </si>
  <si>
    <t>VIGENTE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</si>
  <si>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</si>
  <si>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</si>
  <si>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</si>
  <si>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</si>
  <si>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</si>
  <si>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</si>
  <si>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</si>
  <si>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</si>
  <si>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</si>
  <si>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</si>
  <si>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</si>
  <si>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</si>
  <si>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</si>
  <si>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</si>
  <si>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</si>
  <si>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</si>
  <si>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</si>
  <si>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</si>
  <si>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</si>
  <si>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</si>
  <si>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</si>
  <si>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</si>
  <si>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</si>
  <si>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</si>
  <si>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</si>
  <si>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</si>
  <si>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</si>
  <si>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</si>
  <si>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</si>
  <si>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</si>
  <si>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</si>
  <si>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FEBRERO</t>
  </si>
  <si>
    <t>EJECUCION PRESUPUESTAL DE INGRESOS VIGENCIA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</si>
</sst>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00"/>
    <numFmt numFmtId="166" formatCode="000"/>
    <numFmt numFmtId="167" formatCode="General_)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NumberForma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59">
    <xf numFmtId="0" fontId="0" fillId="0" borderId="0" xfId="0"/>
    <xf numFmtId="43" fontId="2" fillId="0" borderId="0" xfId="1" applyFont="1" applyFill="1"/>
    <xf numFmtId="0" fontId="2" fillId="0" borderId="0" xfId="6" applyFont="1" applyFill="1"/>
    <xf numFmtId="43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8" fillId="0" borderId="10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8" fillId="0" borderId="12" xfId="6" applyNumberFormat="1" applyFont="1" applyFill="1" applyBorder="1" applyAlignment="1">
      <alignment horizontal="center" wrapText="1"/>
    </xf>
    <xf numFmtId="1" fontId="8" fillId="0" borderId="13" xfId="6" applyNumberFormat="1" applyFont="1" applyFill="1" applyBorder="1" applyAlignment="1">
      <alignment horizontal="center" vertical="center" wrapText="1"/>
    </xf>
    <xf numFmtId="1" fontId="8" fillId="0" borderId="13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67" fontId="9" fillId="0" borderId="10" xfId="6" applyNumberFormat="1" applyFont="1" applyFill="1" applyBorder="1" applyAlignment="1" applyProtection="1">
      <alignment horizontal="center"/>
    </xf>
    <xf numFmtId="167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67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67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43" fontId="4" fillId="0" borderId="0" xfId="1" applyFont="1" applyFill="1"/>
    <xf numFmtId="0" fontId="4" fillId="0" borderId="0" xfId="6" applyFont="1" applyFill="1"/>
    <xf numFmtId="167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67" fontId="9" fillId="0" borderId="0" xfId="6" applyNumberFormat="1" applyFont="1" applyFill="1" applyBorder="1" applyAlignment="1" applyProtection="1"/>
    <xf numFmtId="167" fontId="10" fillId="0" borderId="11" xfId="6" applyNumberFormat="1" applyFont="1" applyFill="1" applyBorder="1" applyProtection="1"/>
    <xf numFmtId="167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43" fontId="2" fillId="0" borderId="2" xfId="1" applyFont="1" applyFill="1" applyBorder="1"/>
    <xf numFmtId="3" fontId="11" fillId="0" borderId="3" xfId="6" applyNumberFormat="1" applyFont="1" applyFill="1" applyBorder="1"/>
    <xf numFmtId="1" fontId="2" fillId="0" borderId="0" xfId="6" applyNumberFormat="1" applyFont="1" applyFill="1"/>
    <xf numFmtId="1" fontId="4" fillId="0" borderId="0" xfId="6" applyNumberFormat="1" applyFont="1" applyFill="1"/>
    <xf numFmtId="0" fontId="8" fillId="0" borderId="9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</cellXfs>
  <cellStyles count="11">
    <cellStyle name="Millares" xfId="1" builtinId="3"/>
    <cellStyle name="Millares 2" xfId="7"/>
    <cellStyle name="Millares 3" xfId="8"/>
    <cellStyle name="Normal" xfId="0" builtinId="0"/>
    <cellStyle name="Normal 2" xfId="2"/>
    <cellStyle name="Normal 3" xfId="5"/>
    <cellStyle name="Normal 4" xfId="9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0"/>
  <sheetViews>
    <sheetView showGridLines="0" tabSelected="1" zoomScaleNormal="100" workbookViewId="0">
      <pane ySplit="7" topLeftCell="A8" activePane="bottomLeft" state="frozen"/>
      <selection activeCell="M54" sqref="M54"/>
      <selection pane="bottomLeft" activeCell="I18" sqref="I18"/>
    </sheetView>
  </sheetViews>
  <sheetFormatPr baseColWidth="10" defaultColWidth="11.42578125" defaultRowHeight="12.75" x14ac:dyDescent="0.2"/>
  <cols>
    <col min="1" max="1" width="9.28515625" style="48" customWidth="1"/>
    <col min="2" max="2" width="37.42578125" style="2" customWidth="1"/>
    <col min="3" max="3" width="20.140625" style="48" customWidth="1"/>
    <col min="4" max="4" width="19.42578125" style="48" bestFit="1" customWidth="1"/>
    <col min="5" max="5" width="20.140625" style="48" bestFit="1" customWidth="1"/>
    <col min="6" max="6" width="16.5703125" style="48" bestFit="1" customWidth="1"/>
    <col min="7" max="7" width="17.5703125" style="48" bestFit="1" customWidth="1"/>
    <col min="8" max="8" width="18.5703125" style="1" bestFit="1" customWidth="1"/>
    <col min="9" max="9" width="18.5703125" style="2" bestFit="1" customWidth="1"/>
    <col min="10" max="16384" width="11.42578125" style="2"/>
  </cols>
  <sheetData>
    <row r="1" spans="1:9" ht="15" x14ac:dyDescent="0.2">
      <c r="A1" s="52" t="s">
        <v>0</v>
      </c>
      <c r="B1" s="53"/>
      <c r="C1" s="53"/>
      <c r="D1" s="53"/>
      <c r="E1" s="53"/>
      <c r="F1" s="53"/>
      <c r="G1" s="54"/>
    </row>
    <row r="2" spans="1:9" s="4" customFormat="1" ht="15" x14ac:dyDescent="0.2">
      <c r="A2" s="55" t="s">
        <v>41</v>
      </c>
      <c r="B2" s="56"/>
      <c r="C2" s="56"/>
      <c r="D2" s="56"/>
      <c r="E2" s="56"/>
      <c r="F2" s="56"/>
      <c r="G2" s="57"/>
      <c r="H2" s="3"/>
    </row>
    <row r="3" spans="1:9" s="4" customFormat="1" ht="15" x14ac:dyDescent="0.2">
      <c r="A3" s="58" t="s">
        <v>40</v>
      </c>
      <c r="B3" s="56"/>
      <c r="C3" s="56"/>
      <c r="D3" s="56"/>
      <c r="E3" s="56"/>
      <c r="F3" s="56"/>
      <c r="G3" s="57"/>
      <c r="H3" s="3"/>
    </row>
    <row r="4" spans="1:9" s="4" customFormat="1" ht="13.5" thickBot="1" x14ac:dyDescent="0.25">
      <c r="A4" s="5"/>
      <c r="B4" s="6"/>
      <c r="C4" s="7"/>
      <c r="D4" s="7"/>
      <c r="E4" s="7"/>
      <c r="F4" s="7"/>
      <c r="G4" s="8"/>
      <c r="H4" s="3"/>
    </row>
    <row r="5" spans="1:9" s="13" customFormat="1" x14ac:dyDescent="0.2">
      <c r="A5" s="9" t="s">
        <v>1</v>
      </c>
      <c r="B5" s="50" t="s">
        <v>2</v>
      </c>
      <c r="C5" s="10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2"/>
    </row>
    <row r="6" spans="1:9" s="13" customFormat="1" x14ac:dyDescent="0.2">
      <c r="A6" s="14"/>
      <c r="B6" s="51"/>
      <c r="C6" s="15" t="s">
        <v>8</v>
      </c>
      <c r="D6" s="16" t="s">
        <v>9</v>
      </c>
      <c r="E6" s="16" t="s">
        <v>10</v>
      </c>
      <c r="F6" s="16" t="s">
        <v>11</v>
      </c>
      <c r="G6" s="15" t="s">
        <v>12</v>
      </c>
      <c r="H6" s="12"/>
    </row>
    <row r="7" spans="1:9" s="4" customFormat="1" ht="12" thickBot="1" x14ac:dyDescent="0.25">
      <c r="A7" s="17">
        <v>1</v>
      </c>
      <c r="B7" s="18">
        <v>2</v>
      </c>
      <c r="C7" s="19">
        <v>3</v>
      </c>
      <c r="D7" s="19">
        <v>5</v>
      </c>
      <c r="E7" s="19">
        <v>7</v>
      </c>
      <c r="F7" s="19">
        <v>8</v>
      </c>
      <c r="G7" s="19">
        <v>9</v>
      </c>
      <c r="H7" s="3"/>
    </row>
    <row r="8" spans="1:9" x14ac:dyDescent="0.2">
      <c r="A8" s="20"/>
      <c r="B8" s="21"/>
      <c r="C8" s="22"/>
      <c r="D8" s="22"/>
      <c r="E8" s="22"/>
      <c r="F8" s="22"/>
      <c r="G8" s="22"/>
    </row>
    <row r="9" spans="1:9" x14ac:dyDescent="0.2">
      <c r="A9" s="23">
        <v>3000</v>
      </c>
      <c r="B9" s="24" t="s">
        <v>13</v>
      </c>
      <c r="C9" s="25">
        <f>+C10+C27</f>
        <v>639782897000</v>
      </c>
      <c r="D9" s="25">
        <f>+D10+D27</f>
        <v>580492886610.64001</v>
      </c>
      <c r="E9" s="25">
        <f t="shared" ref="E9:F9" si="0">+E10+E27</f>
        <v>570967271369.63</v>
      </c>
      <c r="F9" s="25">
        <f t="shared" si="0"/>
        <v>9525615241.0100002</v>
      </c>
      <c r="G9" s="25">
        <f>+G10+G27</f>
        <v>59290010389.359993</v>
      </c>
    </row>
    <row r="10" spans="1:9" x14ac:dyDescent="0.2">
      <c r="A10" s="23">
        <v>3100</v>
      </c>
      <c r="B10" s="24" t="s">
        <v>14</v>
      </c>
      <c r="C10" s="25">
        <f>+C11</f>
        <v>187060400000</v>
      </c>
      <c r="D10" s="25">
        <f t="shared" ref="D10:G10" si="1">+D11</f>
        <v>127508300975.42001</v>
      </c>
      <c r="E10" s="25">
        <f t="shared" si="1"/>
        <v>117982685734.41002</v>
      </c>
      <c r="F10" s="25">
        <f t="shared" si="1"/>
        <v>9525615241.0100002</v>
      </c>
      <c r="G10" s="25">
        <f t="shared" si="1"/>
        <v>59552099024.579994</v>
      </c>
    </row>
    <row r="11" spans="1:9" x14ac:dyDescent="0.2">
      <c r="A11" s="23">
        <v>3120</v>
      </c>
      <c r="B11" s="24" t="s">
        <v>15</v>
      </c>
      <c r="C11" s="25">
        <f>+C12+C15+C26</f>
        <v>187060400000</v>
      </c>
      <c r="D11" s="25">
        <f t="shared" ref="D11:G11" si="2">+D12+D15+D26</f>
        <v>127508300975.42001</v>
      </c>
      <c r="E11" s="25">
        <f t="shared" si="2"/>
        <v>117982685734.41002</v>
      </c>
      <c r="F11" s="25">
        <f t="shared" si="2"/>
        <v>9525615241.0100002</v>
      </c>
      <c r="G11" s="25">
        <f t="shared" si="2"/>
        <v>59552099024.579994</v>
      </c>
    </row>
    <row r="12" spans="1:9" x14ac:dyDescent="0.2">
      <c r="A12" s="23">
        <v>3121</v>
      </c>
      <c r="B12" s="24" t="s">
        <v>16</v>
      </c>
      <c r="C12" s="26">
        <f>SUM(C13:C14)</f>
        <v>0</v>
      </c>
      <c r="D12" s="26">
        <f t="shared" ref="D12:G12" si="3">SUM(D13:D14)</f>
        <v>0</v>
      </c>
      <c r="E12" s="26">
        <f t="shared" si="3"/>
        <v>0</v>
      </c>
      <c r="F12" s="26">
        <f t="shared" si="3"/>
        <v>0</v>
      </c>
      <c r="G12" s="26">
        <f t="shared" si="3"/>
        <v>0</v>
      </c>
    </row>
    <row r="13" spans="1:9" x14ac:dyDescent="0.2">
      <c r="A13" s="23"/>
      <c r="B13" s="27" t="s">
        <v>17</v>
      </c>
      <c r="C13" s="28">
        <v>0</v>
      </c>
      <c r="D13" s="28">
        <v>0</v>
      </c>
      <c r="E13" s="28">
        <v>0</v>
      </c>
      <c r="F13" s="28">
        <f>+D13-E13</f>
        <v>0</v>
      </c>
      <c r="G13" s="28">
        <f>+C13-D13</f>
        <v>0</v>
      </c>
      <c r="H13" s="29"/>
    </row>
    <row r="14" spans="1:9" x14ac:dyDescent="0.2">
      <c r="A14" s="23"/>
      <c r="B14" s="27" t="s">
        <v>18</v>
      </c>
      <c r="C14" s="28">
        <v>0</v>
      </c>
      <c r="D14" s="28">
        <v>0</v>
      </c>
      <c r="E14" s="28">
        <v>0</v>
      </c>
      <c r="F14" s="28">
        <f>+D14-E14</f>
        <v>0</v>
      </c>
      <c r="G14" s="28">
        <f>+C14-D14</f>
        <v>0</v>
      </c>
    </row>
    <row r="15" spans="1:9" x14ac:dyDescent="0.2">
      <c r="A15" s="23">
        <v>3127</v>
      </c>
      <c r="B15" s="24" t="s">
        <v>19</v>
      </c>
      <c r="C15" s="26">
        <f>+C16</f>
        <v>187060400000</v>
      </c>
      <c r="D15" s="26">
        <f t="shared" ref="D15:G15" si="4">+D16</f>
        <v>127473928641.18001</v>
      </c>
      <c r="E15" s="26">
        <f t="shared" si="4"/>
        <v>117975313400.17001</v>
      </c>
      <c r="F15" s="26">
        <f t="shared" si="4"/>
        <v>9498615241.0100002</v>
      </c>
      <c r="G15" s="26">
        <f t="shared" si="4"/>
        <v>59586471358.819992</v>
      </c>
      <c r="I15" s="30"/>
    </row>
    <row r="16" spans="1:9" x14ac:dyDescent="0.2">
      <c r="A16" s="23"/>
      <c r="B16" s="24" t="s">
        <v>20</v>
      </c>
      <c r="C16" s="26">
        <f>+C17+C20+C22+C23+C24+C25</f>
        <v>187060400000</v>
      </c>
      <c r="D16" s="26">
        <f>+D17+D20+D22+D23+D24+D25</f>
        <v>127473928641.18001</v>
      </c>
      <c r="E16" s="26">
        <f t="shared" ref="E16:G16" si="5">+E17+E20+E22+E23+E24+E25</f>
        <v>117975313400.17001</v>
      </c>
      <c r="F16" s="26">
        <f t="shared" si="5"/>
        <v>9498615241.0100002</v>
      </c>
      <c r="G16" s="26">
        <f t="shared" si="5"/>
        <v>59586471358.819992</v>
      </c>
      <c r="I16" s="30"/>
    </row>
    <row r="17" spans="1:9" x14ac:dyDescent="0.2">
      <c r="A17" s="23"/>
      <c r="B17" s="24" t="s">
        <v>21</v>
      </c>
      <c r="C17" s="26">
        <f>+C18+C19</f>
        <v>9617235544</v>
      </c>
      <c r="D17" s="26">
        <f t="shared" ref="D17:G17" si="6">+D18+D19</f>
        <v>211400309.75999999</v>
      </c>
      <c r="E17" s="26">
        <f t="shared" si="6"/>
        <v>2348996.19</v>
      </c>
      <c r="F17" s="26">
        <f t="shared" si="6"/>
        <v>209051313.56999999</v>
      </c>
      <c r="G17" s="26">
        <f t="shared" si="6"/>
        <v>9405835234.2399998</v>
      </c>
      <c r="I17" s="30"/>
    </row>
    <row r="18" spans="1:9" x14ac:dyDescent="0.2">
      <c r="A18" s="23"/>
      <c r="B18" s="27" t="s">
        <v>22</v>
      </c>
      <c r="C18" s="28">
        <v>9617235544</v>
      </c>
      <c r="D18" s="28">
        <v>211400309.75999999</v>
      </c>
      <c r="E18" s="28">
        <v>2348996.19</v>
      </c>
      <c r="F18" s="28">
        <f>+D18-E18</f>
        <v>209051313.56999999</v>
      </c>
      <c r="G18" s="28">
        <f>+C18-D18</f>
        <v>9405835234.2399998</v>
      </c>
      <c r="I18" s="1"/>
    </row>
    <row r="19" spans="1:9" x14ac:dyDescent="0.2">
      <c r="A19" s="23"/>
      <c r="B19" s="27" t="s">
        <v>23</v>
      </c>
      <c r="C19" s="28">
        <v>0</v>
      </c>
      <c r="D19" s="28">
        <v>0</v>
      </c>
      <c r="E19" s="28">
        <v>0</v>
      </c>
      <c r="F19" s="28">
        <f>+D19-E19</f>
        <v>0</v>
      </c>
      <c r="G19" s="28">
        <f>+C19-D19</f>
        <v>0</v>
      </c>
      <c r="I19" s="1"/>
    </row>
    <row r="20" spans="1:9" x14ac:dyDescent="0.2">
      <c r="A20" s="23"/>
      <c r="B20" s="24" t="s">
        <v>24</v>
      </c>
      <c r="C20" s="26">
        <f>+C21</f>
        <v>17879501330</v>
      </c>
      <c r="D20" s="26">
        <f t="shared" ref="D20:G20" si="7">+D21</f>
        <v>184686782.75999999</v>
      </c>
      <c r="E20" s="26">
        <f t="shared" si="7"/>
        <v>162001935.81</v>
      </c>
      <c r="F20" s="26">
        <f>+F21</f>
        <v>22684846.949999988</v>
      </c>
      <c r="G20" s="26">
        <f t="shared" si="7"/>
        <v>17694814547.240002</v>
      </c>
      <c r="I20" s="30"/>
    </row>
    <row r="21" spans="1:9" x14ac:dyDescent="0.2">
      <c r="A21" s="23"/>
      <c r="B21" s="27" t="s">
        <v>25</v>
      </c>
      <c r="C21" s="28">
        <v>17879501330</v>
      </c>
      <c r="D21" s="28">
        <v>184686782.75999999</v>
      </c>
      <c r="E21" s="28">
        <v>162001935.81</v>
      </c>
      <c r="F21" s="28">
        <f t="shared" ref="F21:F26" si="8">+D21-E21</f>
        <v>22684846.949999988</v>
      </c>
      <c r="G21" s="28">
        <f t="shared" ref="G21:G26" si="9">+C21-D21</f>
        <v>17694814547.240002</v>
      </c>
      <c r="I21" s="30"/>
    </row>
    <row r="22" spans="1:9" x14ac:dyDescent="0.2">
      <c r="A22" s="23"/>
      <c r="B22" s="24" t="s">
        <v>26</v>
      </c>
      <c r="C22" s="28">
        <v>28409580019</v>
      </c>
      <c r="D22" s="28">
        <v>18187647112.610001</v>
      </c>
      <c r="E22" s="28">
        <v>8973030874.7900009</v>
      </c>
      <c r="F22" s="28">
        <f t="shared" si="8"/>
        <v>9214616237.8199997</v>
      </c>
      <c r="G22" s="28">
        <f t="shared" si="9"/>
        <v>10221932906.389999</v>
      </c>
      <c r="I22" s="30"/>
    </row>
    <row r="23" spans="1:9" x14ac:dyDescent="0.2">
      <c r="A23" s="23"/>
      <c r="B23" s="24" t="s">
        <v>27</v>
      </c>
      <c r="C23" s="28">
        <v>112082735476</v>
      </c>
      <c r="D23" s="28">
        <v>78299046658</v>
      </c>
      <c r="E23" s="28">
        <v>78299046658</v>
      </c>
      <c r="F23" s="28">
        <f t="shared" si="8"/>
        <v>0</v>
      </c>
      <c r="G23" s="28">
        <f t="shared" si="9"/>
        <v>33783688818</v>
      </c>
      <c r="I23" s="30"/>
    </row>
    <row r="24" spans="1:9" x14ac:dyDescent="0.2">
      <c r="A24" s="23"/>
      <c r="B24" s="24" t="s">
        <v>28</v>
      </c>
      <c r="C24" s="28">
        <v>4191554334</v>
      </c>
      <c r="D24" s="28">
        <v>130951051.11</v>
      </c>
      <c r="E24" s="28">
        <v>78688208.439999998</v>
      </c>
      <c r="F24" s="28">
        <f t="shared" si="8"/>
        <v>52262842.670000002</v>
      </c>
      <c r="G24" s="28">
        <f t="shared" si="9"/>
        <v>4060603282.8899999</v>
      </c>
      <c r="I24" s="30"/>
    </row>
    <row r="25" spans="1:9" x14ac:dyDescent="0.2">
      <c r="A25" s="23"/>
      <c r="B25" s="24" t="s">
        <v>29</v>
      </c>
      <c r="C25" s="28">
        <v>14879793297</v>
      </c>
      <c r="D25" s="28">
        <v>30460196726.939999</v>
      </c>
      <c r="E25" s="28">
        <v>30460196726.939999</v>
      </c>
      <c r="F25" s="28">
        <f t="shared" si="8"/>
        <v>0</v>
      </c>
      <c r="G25" s="28">
        <f t="shared" si="9"/>
        <v>-15580403429.939999</v>
      </c>
      <c r="I25" s="30"/>
    </row>
    <row r="26" spans="1:9" x14ac:dyDescent="0.2">
      <c r="A26" s="23">
        <v>3128</v>
      </c>
      <c r="B26" s="24" t="s">
        <v>30</v>
      </c>
      <c r="C26" s="26">
        <v>0</v>
      </c>
      <c r="D26" s="26">
        <v>34372334.240000002</v>
      </c>
      <c r="E26" s="26">
        <v>7372334.2400000002</v>
      </c>
      <c r="F26" s="26">
        <f t="shared" si="8"/>
        <v>27000000</v>
      </c>
      <c r="G26" s="28">
        <f t="shared" si="9"/>
        <v>-34372334.240000002</v>
      </c>
      <c r="I26" s="30"/>
    </row>
    <row r="27" spans="1:9" x14ac:dyDescent="0.2">
      <c r="A27" s="23">
        <v>3200</v>
      </c>
      <c r="B27" s="24" t="s">
        <v>31</v>
      </c>
      <c r="C27" s="25">
        <f>SUM(C28:C30)</f>
        <v>452722497000</v>
      </c>
      <c r="D27" s="25">
        <f>SUM(D28:D30)</f>
        <v>452984585635.22003</v>
      </c>
      <c r="E27" s="25">
        <f t="shared" ref="E27:G27" si="10">SUM(E28:E30)</f>
        <v>452984585635.22003</v>
      </c>
      <c r="F27" s="25">
        <f t="shared" si="10"/>
        <v>0</v>
      </c>
      <c r="G27" s="25">
        <f t="shared" si="10"/>
        <v>-262088635.22</v>
      </c>
      <c r="I27" s="30"/>
    </row>
    <row r="28" spans="1:9" x14ac:dyDescent="0.2">
      <c r="A28" s="31">
        <v>3230</v>
      </c>
      <c r="B28" s="27" t="s">
        <v>32</v>
      </c>
      <c r="C28" s="28">
        <v>0</v>
      </c>
      <c r="D28" s="28">
        <v>47329113.689999998</v>
      </c>
      <c r="E28" s="28">
        <v>47329113.689999998</v>
      </c>
      <c r="F28" s="28">
        <f>+D28-E28</f>
        <v>0</v>
      </c>
      <c r="G28" s="28">
        <f>+C28-D28</f>
        <v>-47329113.689999998</v>
      </c>
      <c r="I28" s="30"/>
    </row>
    <row r="29" spans="1:9" hidden="1" x14ac:dyDescent="0.2">
      <c r="A29" s="31">
        <v>3240</v>
      </c>
      <c r="B29" s="27" t="s">
        <v>33</v>
      </c>
      <c r="C29" s="28">
        <v>0</v>
      </c>
      <c r="D29" s="28">
        <v>0</v>
      </c>
      <c r="E29" s="28">
        <v>0</v>
      </c>
      <c r="F29" s="32">
        <f>+D29-E29</f>
        <v>0</v>
      </c>
      <c r="G29" s="28">
        <f>+C29-D29</f>
        <v>0</v>
      </c>
      <c r="I29" s="30"/>
    </row>
    <row r="30" spans="1:9" s="34" customFormat="1" x14ac:dyDescent="0.2">
      <c r="A30" s="23">
        <v>3250</v>
      </c>
      <c r="B30" s="24" t="s">
        <v>34</v>
      </c>
      <c r="C30" s="26">
        <f>SUM(C31:C33)</f>
        <v>452722497000</v>
      </c>
      <c r="D30" s="26">
        <f t="shared" ref="D30:G30" si="11">SUM(D31:D33)</f>
        <v>452937256521.53003</v>
      </c>
      <c r="E30" s="26">
        <f t="shared" si="11"/>
        <v>452937256521.53003</v>
      </c>
      <c r="F30" s="26">
        <f t="shared" si="11"/>
        <v>0</v>
      </c>
      <c r="G30" s="26">
        <f t="shared" si="11"/>
        <v>-214759521.53</v>
      </c>
      <c r="H30" s="33"/>
    </row>
    <row r="31" spans="1:9" hidden="1" x14ac:dyDescent="0.2">
      <c r="A31" s="31">
        <v>3251</v>
      </c>
      <c r="B31" s="27" t="s">
        <v>35</v>
      </c>
      <c r="C31" s="28">
        <v>0</v>
      </c>
      <c r="D31" s="28">
        <v>0</v>
      </c>
      <c r="E31" s="28">
        <v>0</v>
      </c>
      <c r="F31" s="32">
        <f>+D31-E31</f>
        <v>0</v>
      </c>
      <c r="G31" s="28">
        <f>+C31-D31</f>
        <v>0</v>
      </c>
    </row>
    <row r="32" spans="1:9" x14ac:dyDescent="0.2">
      <c r="A32" s="31">
        <v>3252</v>
      </c>
      <c r="B32" s="35" t="s">
        <v>36</v>
      </c>
      <c r="C32" s="28">
        <v>452722497000</v>
      </c>
      <c r="D32" s="28">
        <v>452722497000</v>
      </c>
      <c r="E32" s="28">
        <v>452722497000</v>
      </c>
      <c r="F32" s="28">
        <f>+D32-E32</f>
        <v>0</v>
      </c>
      <c r="G32" s="28">
        <f>+C32-D32</f>
        <v>0</v>
      </c>
    </row>
    <row r="33" spans="1:8" s="34" customFormat="1" x14ac:dyDescent="0.2">
      <c r="A33" s="23">
        <v>3255</v>
      </c>
      <c r="B33" s="24" t="s">
        <v>37</v>
      </c>
      <c r="C33" s="26">
        <f>+C34</f>
        <v>0</v>
      </c>
      <c r="D33" s="26">
        <f t="shared" ref="D33:G33" si="12">+D34</f>
        <v>214759521.53</v>
      </c>
      <c r="E33" s="26">
        <f t="shared" si="12"/>
        <v>214759521.53</v>
      </c>
      <c r="F33" s="26">
        <f t="shared" si="12"/>
        <v>0</v>
      </c>
      <c r="G33" s="26">
        <f t="shared" si="12"/>
        <v>-214759521.53</v>
      </c>
      <c r="H33" s="33"/>
    </row>
    <row r="34" spans="1:8" x14ac:dyDescent="0.2">
      <c r="A34" s="31">
        <v>32552</v>
      </c>
      <c r="B34" s="27" t="s">
        <v>38</v>
      </c>
      <c r="C34" s="28">
        <v>0</v>
      </c>
      <c r="D34" s="28">
        <v>214759521.53</v>
      </c>
      <c r="E34" s="28">
        <v>214759521.53</v>
      </c>
      <c r="F34" s="32">
        <f>+D34-E34</f>
        <v>0</v>
      </c>
      <c r="G34" s="36">
        <f>+C34-D34</f>
        <v>-214759521.53</v>
      </c>
    </row>
    <row r="35" spans="1:8" x14ac:dyDescent="0.2">
      <c r="A35" s="23"/>
      <c r="B35" s="37"/>
      <c r="C35" s="26"/>
      <c r="D35" s="26"/>
      <c r="E35" s="26"/>
      <c r="F35" s="36"/>
      <c r="G35" s="36"/>
    </row>
    <row r="36" spans="1:8" ht="13.5" thickBot="1" x14ac:dyDescent="0.25">
      <c r="A36" s="38"/>
      <c r="B36" s="39"/>
      <c r="C36" s="40"/>
      <c r="D36" s="40"/>
      <c r="E36" s="40"/>
      <c r="F36" s="41"/>
      <c r="G36" s="41"/>
    </row>
    <row r="37" spans="1:8" ht="13.5" thickBot="1" x14ac:dyDescent="0.25">
      <c r="A37" s="42"/>
      <c r="B37" s="37" t="s">
        <v>39</v>
      </c>
      <c r="C37" s="25">
        <f>+C9</f>
        <v>639782897000</v>
      </c>
      <c r="D37" s="25">
        <f>+D9</f>
        <v>580492886610.64001</v>
      </c>
      <c r="E37" s="25">
        <f t="shared" ref="E37:G37" si="13">+E9</f>
        <v>570967271369.63</v>
      </c>
      <c r="F37" s="25">
        <f t="shared" si="13"/>
        <v>9525615241.0100002</v>
      </c>
      <c r="G37" s="25">
        <f t="shared" si="13"/>
        <v>59290010389.359993</v>
      </c>
    </row>
    <row r="38" spans="1:8" x14ac:dyDescent="0.2">
      <c r="A38" s="43"/>
      <c r="B38" s="44"/>
      <c r="C38" s="45"/>
      <c r="D38" s="45"/>
      <c r="E38" s="46"/>
      <c r="F38" s="45"/>
      <c r="G38" s="47"/>
    </row>
    <row r="39" spans="1:8" ht="13.5" thickBot="1" x14ac:dyDescent="0.25">
      <c r="A39" s="5"/>
      <c r="B39" s="6"/>
      <c r="C39" s="7"/>
      <c r="D39" s="7"/>
      <c r="E39" s="7"/>
      <c r="F39" s="7"/>
      <c r="G39" s="8"/>
    </row>
    <row r="50" spans="4:4" x14ac:dyDescent="0.2">
      <c r="D50" s="49"/>
    </row>
  </sheetData>
  <mergeCells count="4">
    <mergeCell ref="B5:B6"/>
    <mergeCell ref="A1:G1"/>
    <mergeCell ref="A2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2</Orden>
    <Tipo_x0020_presupuesto xmlns="d0e351fb-1a75-4546-9b39-7d697f81258f">Informe de Ejecución del Presupuesto de Ingresos</Tipo_x0020_presupuesto>
    <Vigencia xmlns="d0e351fb-1a75-4546-9b39-7d697f81258f">2018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DF9853E2-9611-4241-BE17-BC48EB104DA2}"/>
</file>

<file path=customXml/itemProps2.xml><?xml version="1.0" encoding="utf-8"?>
<ds:datastoreItem xmlns:ds="http://schemas.openxmlformats.org/officeDocument/2006/customXml" ds:itemID="{67C24C35-2DC3-4A33-809E-4BE49F42C4B4}"/>
</file>

<file path=customXml/itemProps3.xml><?xml version="1.0" encoding="utf-8"?>
<ds:datastoreItem xmlns:ds="http://schemas.openxmlformats.org/officeDocument/2006/customXml" ds:itemID="{39DE5D86-DB13-4223-9C65-2404638CDC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 VIG ACT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Vigencia_2018_febrero_(Ingresos)</dc:title>
  <dc:creator>Windows User</dc:creator>
  <cp:lastModifiedBy>Myriam Concepción Pinzón Téllez</cp:lastModifiedBy>
  <cp:lastPrinted>2016-02-08T18:36:44Z</cp:lastPrinted>
  <dcterms:created xsi:type="dcterms:W3CDTF">2014-01-22T22:03:49Z</dcterms:created>
  <dcterms:modified xsi:type="dcterms:W3CDTF">2018-03-13T15:20:05Z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14600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