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7 Gestor T1 Grado 17\Presupuesto\INFORMES\PAGINA WEB\"/>
    </mc:Choice>
  </mc:AlternateContent>
  <bookViews>
    <workbookView xWindow="0" yWindow="0" windowWidth="19260" windowHeight="6900"/>
  </bookViews>
  <sheets>
    <sheet name="ING ZBOX VIG ACT" sheetId="23" r:id="rId1"/>
  </sheet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<sst xmlns="http://schemas.openxmlformats.org/spreadsheetml/2006/main" count="46" uniqueCount="45">
  <si>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</si>
  <si>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</si>
  <si>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</si>
  <si>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</si>
  <si>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</si>
  <si>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</si>
  <si>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</si>
  <si>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</si>
  <si>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</si>
  <si>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</si>
  <si>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</si>
  <si>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</si>
  <si>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</si>
  <si>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</si>
  <si>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</si>
  <si>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</si>
  <si>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</si>
  <si>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</si>
  <si>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</si>
  <si>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</si>
  <si>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</si>
  <si>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</si>
  <si>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</si>
  <si>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</si>
  <si>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</si>
  <si>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</si>
  <si>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</si>
  <si>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</si>
  <si>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</si>
  <si>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</si>
  <si>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</si>
  <si>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</si>
  <si>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</si>
  <si>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</si>
  <si>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</si>
  <si>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</si>
  <si>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</si>
  <si>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</si>
  <si>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</si>
  <si>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</si>
  <si>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</si>
  <si>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</si>
  <si>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</si>
  <si>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OCTUBRE</t>
  </si>
  <si>
    <t>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</si>
</sst>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10" fillId="0" borderId="15" xfId="6" applyFont="1" applyFill="1" applyBorder="1"/>
    <xf numFmtId="170" fontId="9" fillId="0" borderId="14" xfId="6" applyNumberFormat="1" applyFont="1" applyFill="1" applyBorder="1" applyAlignment="1" applyProtection="1"/>
    <xf numFmtId="3" fontId="9" fillId="0" borderId="15" xfId="1" applyNumberFormat="1" applyFont="1" applyFill="1" applyBorder="1" applyProtection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7"/>
  <sheetViews>
    <sheetView showGridLines="0" tabSelected="1" zoomScaleNormal="100" workbookViewId="0">
      <pane ySplit="7" topLeftCell="A8" activePane="bottomLeft" state="frozen"/>
      <selection activeCell="M54" sqref="M54"/>
      <selection pane="bottomLeft" activeCell="A4" sqref="A4"/>
    </sheetView>
  </sheetViews>
  <sheetFormatPr baseColWidth="10" defaultColWidth="11.42578125" defaultRowHeight="12.75" x14ac:dyDescent="0.2"/>
  <cols>
    <col min="1" max="1" width="9.28515625" style="42" customWidth="1"/>
    <col min="2" max="2" width="37.42578125" style="2" customWidth="1"/>
    <col min="3" max="3" width="20.140625" style="42" customWidth="1"/>
    <col min="4" max="4" width="17.85546875" style="42" customWidth="1"/>
    <col min="5" max="5" width="19.42578125" style="42" bestFit="1" customWidth="1"/>
    <col min="6" max="6" width="18.7109375" style="42" customWidth="1"/>
    <col min="7" max="7" width="20.140625" style="42" bestFit="1" customWidth="1"/>
    <col min="8" max="8" width="16.5703125" style="42" bestFit="1" customWidth="1"/>
    <col min="9" max="9" width="17.5703125" style="42" bestFit="1" customWidth="1"/>
    <col min="10" max="10" width="18.5703125" style="1" bestFit="1" customWidth="1"/>
    <col min="11" max="11" width="18.5703125" style="2" bestFit="1" customWidth="1"/>
    <col min="12" max="16384" width="11.42578125" style="2"/>
  </cols>
  <sheetData>
    <row r="1" spans="1:11" ht="15" x14ac:dyDescent="0.2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11" s="4" customFormat="1" ht="15" x14ac:dyDescent="0.2">
      <c r="A2" s="49" t="s">
        <v>44</v>
      </c>
      <c r="B2" s="50"/>
      <c r="C2" s="50"/>
      <c r="D2" s="50"/>
      <c r="E2" s="50"/>
      <c r="F2" s="50"/>
      <c r="G2" s="50"/>
      <c r="H2" s="50"/>
      <c r="I2" s="51"/>
      <c r="J2" s="3"/>
    </row>
    <row r="3" spans="1:11" s="4" customFormat="1" ht="15" x14ac:dyDescent="0.2">
      <c r="A3" s="52" t="s">
        <v>43</v>
      </c>
      <c r="B3" s="50"/>
      <c r="C3" s="50"/>
      <c r="D3" s="50"/>
      <c r="E3" s="50"/>
      <c r="F3" s="50"/>
      <c r="G3" s="50"/>
      <c r="H3" s="50"/>
      <c r="I3" s="51"/>
      <c r="J3" s="3"/>
    </row>
    <row r="4" spans="1:11" s="4" customFormat="1" ht="13.5" thickBot="1" x14ac:dyDescent="0.25">
      <c r="A4" s="5"/>
      <c r="B4" s="6"/>
      <c r="C4" s="7"/>
      <c r="D4" s="7"/>
      <c r="E4" s="7"/>
      <c r="F4" s="7"/>
      <c r="G4" s="7"/>
      <c r="H4" s="7"/>
      <c r="I4" s="8"/>
      <c r="J4" s="3"/>
    </row>
    <row r="5" spans="1:11" s="13" customFormat="1" x14ac:dyDescent="0.2">
      <c r="A5" s="9" t="s">
        <v>2</v>
      </c>
      <c r="B5" s="44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45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602781092000</v>
      </c>
      <c r="D9" s="25">
        <f t="shared" ref="D9:H9" si="0">+D10+D27</f>
        <v>43049596386.760002</v>
      </c>
      <c r="E9" s="25">
        <f>+E10+E27</f>
        <v>947365475420.33008</v>
      </c>
      <c r="F9" s="25">
        <f t="shared" si="0"/>
        <v>35092323986.840004</v>
      </c>
      <c r="G9" s="25">
        <f t="shared" si="0"/>
        <v>929761023078.80005</v>
      </c>
      <c r="H9" s="25">
        <f t="shared" si="0"/>
        <v>17604452341.530006</v>
      </c>
      <c r="I9" s="25">
        <f>+I10+I27</f>
        <v>-344584383420.32996</v>
      </c>
    </row>
    <row r="10" spans="1:11" x14ac:dyDescent="0.2">
      <c r="A10" s="23">
        <v>3100</v>
      </c>
      <c r="B10" s="24" t="s">
        <v>17</v>
      </c>
      <c r="C10" s="25">
        <f>+C11</f>
        <v>155748092000</v>
      </c>
      <c r="D10" s="25">
        <f t="shared" ref="D10:I10" si="1">+D11</f>
        <v>34298431854.900002</v>
      </c>
      <c r="E10" s="25">
        <f t="shared" si="1"/>
        <v>306951343122.40002</v>
      </c>
      <c r="F10" s="25">
        <f t="shared" si="1"/>
        <v>26341159454.980003</v>
      </c>
      <c r="G10" s="25">
        <f t="shared" si="1"/>
        <v>289346890780.87006</v>
      </c>
      <c r="H10" s="25">
        <f t="shared" si="1"/>
        <v>17604452341.530006</v>
      </c>
      <c r="I10" s="25">
        <f t="shared" si="1"/>
        <v>-151203251122.39999</v>
      </c>
    </row>
    <row r="11" spans="1:11" x14ac:dyDescent="0.2">
      <c r="A11" s="23">
        <v>3120</v>
      </c>
      <c r="B11" s="24" t="s">
        <v>18</v>
      </c>
      <c r="C11" s="25">
        <f>+C12+C15+C26</f>
        <v>155748092000</v>
      </c>
      <c r="D11" s="25">
        <f t="shared" ref="D11:I11" si="2">+D12+D15+D26</f>
        <v>34298431854.900002</v>
      </c>
      <c r="E11" s="25">
        <f t="shared" si="2"/>
        <v>306951343122.40002</v>
      </c>
      <c r="F11" s="25">
        <f t="shared" si="2"/>
        <v>26341159454.980003</v>
      </c>
      <c r="G11" s="25">
        <f t="shared" si="2"/>
        <v>289346890780.87006</v>
      </c>
      <c r="H11" s="25">
        <f t="shared" si="2"/>
        <v>17604452341.530006</v>
      </c>
      <c r="I11" s="25">
        <f t="shared" si="2"/>
        <v>-151203251122.39999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155748092000</v>
      </c>
      <c r="D15" s="26">
        <f t="shared" ref="D15:I15" si="4">+D16</f>
        <v>34288921710</v>
      </c>
      <c r="E15" s="26">
        <f t="shared" si="4"/>
        <v>302648686546.87</v>
      </c>
      <c r="F15" s="26">
        <f t="shared" si="4"/>
        <v>26331649310.080002</v>
      </c>
      <c r="G15" s="26">
        <f t="shared" si="4"/>
        <v>285044234205.34003</v>
      </c>
      <c r="H15" s="26">
        <f t="shared" si="4"/>
        <v>17604452341.530006</v>
      </c>
      <c r="I15" s="26">
        <f t="shared" si="4"/>
        <v>-146900594546.87</v>
      </c>
      <c r="K15" s="30"/>
    </row>
    <row r="16" spans="1:11" x14ac:dyDescent="0.2">
      <c r="A16" s="23"/>
      <c r="B16" s="24" t="s">
        <v>23</v>
      </c>
      <c r="C16" s="26">
        <f>+C17+C20+C22+C23+C24+C25</f>
        <v>155748092000</v>
      </c>
      <c r="D16" s="26">
        <f>+D17+D20+D22+D23+D24+D25</f>
        <v>34288921710</v>
      </c>
      <c r="E16" s="26">
        <f>+E17+E20+E22+E23+E24+E25</f>
        <v>302648686546.87</v>
      </c>
      <c r="F16" s="26">
        <f t="shared" ref="F16:I16" si="5">+F17+F20+F22+F23+F24+F25</f>
        <v>26331649310.080002</v>
      </c>
      <c r="G16" s="26">
        <f t="shared" si="5"/>
        <v>285044234205.34003</v>
      </c>
      <c r="H16" s="26">
        <f t="shared" si="5"/>
        <v>17604452341.530006</v>
      </c>
      <c r="I16" s="26">
        <f t="shared" si="5"/>
        <v>-146900594546.87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609852178.22000003</v>
      </c>
      <c r="E17" s="26">
        <f t="shared" ref="E17:I17" si="6">+E18+E19</f>
        <v>11484551974.110001</v>
      </c>
      <c r="F17" s="26">
        <f t="shared" si="6"/>
        <v>105350415.29000001</v>
      </c>
      <c r="G17" s="26">
        <f t="shared" si="6"/>
        <v>9978482600.5699997</v>
      </c>
      <c r="H17" s="26">
        <f t="shared" si="6"/>
        <v>1506069373.5399995</v>
      </c>
      <c r="I17" s="26">
        <f t="shared" si="6"/>
        <v>-8481905098.1099997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609852178.22000003</v>
      </c>
      <c r="E18" s="28">
        <v>6674777696.7299995</v>
      </c>
      <c r="F18" s="28">
        <v>105350415.29000001</v>
      </c>
      <c r="G18" s="28">
        <v>5867246985.3900003</v>
      </c>
      <c r="H18" s="28">
        <f>+E18-G18</f>
        <v>807530711.3399992</v>
      </c>
      <c r="I18" s="28">
        <f t="shared" ref="I18:I26" si="7">+C18-E18</f>
        <v>-4651820960.7299995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0</v>
      </c>
      <c r="E19" s="28">
        <v>4809774277.3800001</v>
      </c>
      <c r="F19" s="28">
        <v>0</v>
      </c>
      <c r="G19" s="28">
        <v>4111235615.1799998</v>
      </c>
      <c r="H19" s="28">
        <f>+E19-G19</f>
        <v>698538662.20000029</v>
      </c>
      <c r="I19" s="28">
        <f t="shared" si="7"/>
        <v>-3830084137.3800001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3715781727.3000002</v>
      </c>
      <c r="E20" s="26">
        <f t="shared" si="8"/>
        <v>13777889459.99</v>
      </c>
      <c r="F20" s="26">
        <f t="shared" si="8"/>
        <v>3637466216.75</v>
      </c>
      <c r="G20" s="26">
        <f t="shared" si="8"/>
        <v>13504293328</v>
      </c>
      <c r="H20" s="26">
        <f>+H21</f>
        <v>273596131.98999977</v>
      </c>
      <c r="I20" s="26">
        <f t="shared" si="8"/>
        <v>-430040657.98999977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3715781727.3000002</v>
      </c>
      <c r="E21" s="28">
        <v>13777889459.99</v>
      </c>
      <c r="F21" s="28">
        <v>3637466216.75</v>
      </c>
      <c r="G21" s="28">
        <v>13504293328</v>
      </c>
      <c r="H21" s="28">
        <f>+E21-G21</f>
        <v>273596131.98999977</v>
      </c>
      <c r="I21" s="28">
        <f>+C21-E21</f>
        <v>-430040657.98999977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13457384818.49</v>
      </c>
      <c r="E22" s="28">
        <v>64017564326.330002</v>
      </c>
      <c r="F22" s="28">
        <v>6659440269.75</v>
      </c>
      <c r="G22" s="28">
        <v>57219619777.589996</v>
      </c>
      <c r="H22" s="28">
        <f>+E22-G22</f>
        <v>6797944548.7400055</v>
      </c>
      <c r="I22" s="28">
        <f>+C22-E22</f>
        <v>-42470641981.330002</v>
      </c>
      <c r="K22" s="30"/>
    </row>
    <row r="23" spans="1:11" x14ac:dyDescent="0.2">
      <c r="A23" s="23"/>
      <c r="B23" s="24" t="s">
        <v>30</v>
      </c>
      <c r="C23" s="28">
        <v>97865721020</v>
      </c>
      <c r="D23" s="28">
        <v>6355843597.1700001</v>
      </c>
      <c r="E23" s="28">
        <v>141694287551.57001</v>
      </c>
      <c r="F23" s="28">
        <v>6355843597.1700001</v>
      </c>
      <c r="G23" s="28">
        <v>141694287551.57001</v>
      </c>
      <c r="H23" s="28">
        <f t="shared" ref="H23:H32" si="9">+E23-G23</f>
        <v>0</v>
      </c>
      <c r="I23" s="28">
        <f t="shared" si="7"/>
        <v>-43828566531.570007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616617713.17999995</v>
      </c>
      <c r="E24" s="28">
        <v>11958359270.77</v>
      </c>
      <c r="F24" s="28">
        <v>40107135.479999997</v>
      </c>
      <c r="G24" s="28">
        <v>2931516983.5100002</v>
      </c>
      <c r="H24" s="28">
        <f t="shared" si="9"/>
        <v>9026842287.2600002</v>
      </c>
      <c r="I24" s="28">
        <f t="shared" si="7"/>
        <v>-10437231364.77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9533441675.6399994</v>
      </c>
      <c r="E25" s="28">
        <v>59716033964.099998</v>
      </c>
      <c r="F25" s="28">
        <v>9533441675.6399994</v>
      </c>
      <c r="G25" s="28">
        <v>59716033964.099998</v>
      </c>
      <c r="H25" s="28">
        <f t="shared" si="9"/>
        <v>0</v>
      </c>
      <c r="I25" s="28">
        <f t="shared" si="7"/>
        <v>-41252208913.099998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9510144.9000000004</v>
      </c>
      <c r="E26" s="26">
        <v>4299790575.5299997</v>
      </c>
      <c r="F26" s="26">
        <v>9510144.9000000004</v>
      </c>
      <c r="G26" s="26">
        <v>4299790575.5299997</v>
      </c>
      <c r="H26" s="26">
        <f t="shared" si="9"/>
        <v>0</v>
      </c>
      <c r="I26" s="28">
        <f t="shared" si="7"/>
        <v>-4299790575.5299997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447033000000</v>
      </c>
      <c r="D27" s="25">
        <f t="shared" ref="D27:I27" si="10">SUM(D28:D30)</f>
        <v>8751164531.8600006</v>
      </c>
      <c r="E27" s="25">
        <f>SUM(E28:E30)</f>
        <v>640414132297.93005</v>
      </c>
      <c r="F27" s="25">
        <f t="shared" si="10"/>
        <v>8751164531.8600006</v>
      </c>
      <c r="G27" s="25">
        <f t="shared" si="10"/>
        <v>640414132297.93005</v>
      </c>
      <c r="H27" s="25">
        <f t="shared" si="10"/>
        <v>0</v>
      </c>
      <c r="I27" s="25">
        <f t="shared" si="10"/>
        <v>-193381132297.92999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8739338121.8600006</v>
      </c>
      <c r="E28" s="28">
        <v>28399325743.419998</v>
      </c>
      <c r="F28" s="28">
        <v>8739338121.8600006</v>
      </c>
      <c r="G28" s="28">
        <v>28399325743.419998</v>
      </c>
      <c r="H28" s="28">
        <f t="shared" si="9"/>
        <v>0</v>
      </c>
      <c r="I28" s="28">
        <f>+C28-E28</f>
        <v>-28399325743.419998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447033000000</v>
      </c>
      <c r="D30" s="26">
        <f t="shared" ref="D30:I30" si="11">SUM(D31:D33)</f>
        <v>11826410</v>
      </c>
      <c r="E30" s="26">
        <f t="shared" si="11"/>
        <v>612014806554.51001</v>
      </c>
      <c r="F30" s="26">
        <f t="shared" si="11"/>
        <v>11826410</v>
      </c>
      <c r="G30" s="26">
        <f t="shared" si="11"/>
        <v>612014806554.51001</v>
      </c>
      <c r="H30" s="26">
        <f t="shared" si="11"/>
        <v>0</v>
      </c>
      <c r="I30" s="26">
        <f t="shared" si="11"/>
        <v>-164981806554.51001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447033000000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-164387000000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11826410</v>
      </c>
      <c r="E33" s="26">
        <f t="shared" si="12"/>
        <v>594806554.50999999</v>
      </c>
      <c r="F33" s="26">
        <f t="shared" si="12"/>
        <v>11826410</v>
      </c>
      <c r="G33" s="26">
        <f t="shared" si="12"/>
        <v>594806554.50999999</v>
      </c>
      <c r="H33" s="26">
        <f t="shared" si="12"/>
        <v>0</v>
      </c>
      <c r="I33" s="26">
        <f t="shared" si="12"/>
        <v>-594806554.50999999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11826410</v>
      </c>
      <c r="E34" s="28">
        <v>594806554.50999999</v>
      </c>
      <c r="F34" s="28">
        <v>11826410</v>
      </c>
      <c r="G34" s="28">
        <v>594806554.50999999</v>
      </c>
      <c r="H34" s="32">
        <f>+E34-G34</f>
        <v>0</v>
      </c>
      <c r="I34" s="36">
        <f t="shared" ref="I34" si="13">+C34-E34</f>
        <v>-594806554.50999999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53"/>
      <c r="B37" s="54" t="s">
        <v>42</v>
      </c>
      <c r="C37" s="55">
        <f>+C9</f>
        <v>602781092000</v>
      </c>
      <c r="D37" s="55">
        <f t="shared" ref="D37:I37" si="14">+D9</f>
        <v>43049596386.760002</v>
      </c>
      <c r="E37" s="55">
        <f>+E9</f>
        <v>947365475420.33008</v>
      </c>
      <c r="F37" s="55">
        <f t="shared" si="14"/>
        <v>35092323986.840004</v>
      </c>
      <c r="G37" s="55">
        <f t="shared" si="14"/>
        <v>929761023078.80005</v>
      </c>
      <c r="H37" s="55">
        <f t="shared" si="14"/>
        <v>17604452341.530006</v>
      </c>
      <c r="I37" s="55">
        <f t="shared" si="14"/>
        <v>-344584383420.32996</v>
      </c>
    </row>
    <row r="47" spans="1:10" x14ac:dyDescent="0.2">
      <c r="E47" s="43"/>
    </row>
  </sheetData>
  <mergeCells count="4">
    <mergeCell ref="B5:B6"/>
    <mergeCell ref="A1:I1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C3CB7ED-432C-4846-BA41-6B464C2AB877}"/>
</file>

<file path=customXml/itemProps2.xml><?xml version="1.0" encoding="utf-8"?>
<ds:datastoreItem xmlns:ds="http://schemas.openxmlformats.org/officeDocument/2006/customXml" ds:itemID="{18D8263E-F86E-450D-BEA0-1726A2E10520}"/>
</file>

<file path=customXml/itemProps3.xml><?xml version="1.0" encoding="utf-8"?>
<ds:datastoreItem xmlns:ds="http://schemas.openxmlformats.org/officeDocument/2006/customXml" ds:itemID="{DA5FDC76-02AD-4880-AEC5-B0DEFDCA0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ZBOX VIG ACT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octubre 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2017-11-21T22:02:45Z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