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137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<sst xmlns="http://schemas.openxmlformats.org/spreadsheetml/2006/main" count="46" uniqueCount="45">
  <si>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</si>
  <si>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</si>
  <si>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</si>
  <si>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</si>
  <si>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</si>
  <si>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</si>
  <si>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</si>
  <si>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</si>
  <si>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</si>
  <si>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</si>
  <si>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</si>
  <si>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</si>
  <si>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</si>
  <si>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</si>
  <si>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</si>
  <si>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</si>
  <si>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</si>
  <si>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</si>
  <si>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</si>
  <si>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</si>
  <si>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</si>
  <si>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</si>
  <si>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</si>
  <si>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</si>
  <si>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</si>
  <si>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</si>
  <si>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</si>
  <si>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</si>
  <si>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</si>
  <si>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</si>
  <si>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</si>
  <si>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</si>
  <si>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</si>
  <si>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</si>
  <si>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</si>
  <si>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</si>
  <si>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</si>
  <si>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</si>
  <si>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</si>
  <si>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</si>
  <si>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</si>
  <si>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</si>
  <si>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JULIO</t>
  </si>
  <si>
    <t>AGENCIA NACIONAL DE HIDROCARUBROS</t>
  </si>
  <si>
    <t>INFORME DE EJECUCION PRESUPUESTAL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</si>
</sst>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68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8" fontId="9" fillId="0" borderId="10" xfId="6" applyNumberFormat="1" applyFont="1" applyFill="1" applyBorder="1" applyAlignment="1" applyProtection="1">
      <alignment horizontal="center"/>
    </xf>
    <xf numFmtId="168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8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8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68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8" fontId="9" fillId="0" borderId="0" xfId="6" applyNumberFormat="1" applyFont="1" applyFill="1" applyBorder="1" applyAlignment="1" applyProtection="1"/>
    <xf numFmtId="168" fontId="10" fillId="0" borderId="11" xfId="6" applyNumberFormat="1" applyFont="1" applyFill="1" applyBorder="1" applyProtection="1"/>
    <xf numFmtId="168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3" fontId="11" fillId="0" borderId="2" xfId="6" applyNumberFormat="1" applyFont="1" applyFill="1" applyBorder="1"/>
    <xf numFmtId="167" fontId="3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tabSelected="1" topLeftCell="B1" zoomScaleNormal="100" workbookViewId="0">
      <pane ySplit="7" topLeftCell="A8" activePane="bottomLeft" state="frozen"/>
      <selection activeCell="M54" sqref="M54"/>
      <selection pane="bottomLeft" activeCell="B38" sqref="B38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0" t="s">
        <v>43</v>
      </c>
      <c r="B1" s="51"/>
      <c r="C1" s="51"/>
      <c r="D1" s="51"/>
      <c r="E1" s="51"/>
      <c r="F1" s="51"/>
      <c r="G1" s="51"/>
      <c r="H1" s="51"/>
      <c r="I1" s="52"/>
    </row>
    <row r="2" spans="1:11" s="4" customFormat="1" ht="15" x14ac:dyDescent="0.2">
      <c r="A2" s="53" t="s">
        <v>44</v>
      </c>
      <c r="B2" s="54"/>
      <c r="C2" s="54"/>
      <c r="D2" s="54"/>
      <c r="E2" s="54"/>
      <c r="F2" s="54"/>
      <c r="G2" s="54"/>
      <c r="H2" s="54"/>
      <c r="I2" s="55"/>
      <c r="J2" s="3"/>
    </row>
    <row r="3" spans="1:11" s="4" customFormat="1" ht="15" x14ac:dyDescent="0.2">
      <c r="A3" s="56" t="s">
        <v>42</v>
      </c>
      <c r="B3" s="54"/>
      <c r="C3" s="54"/>
      <c r="D3" s="54"/>
      <c r="E3" s="54"/>
      <c r="F3" s="54"/>
      <c r="G3" s="54"/>
      <c r="H3" s="54"/>
      <c r="I3" s="55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1</v>
      </c>
      <c r="B5" s="57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6</v>
      </c>
      <c r="H5" s="11" t="s">
        <v>7</v>
      </c>
      <c r="I5" s="11" t="s">
        <v>8</v>
      </c>
      <c r="J5" s="12"/>
    </row>
    <row r="6" spans="1:11" s="13" customFormat="1" x14ac:dyDescent="0.2">
      <c r="A6" s="14"/>
      <c r="B6" s="58"/>
      <c r="C6" s="15" t="s">
        <v>9</v>
      </c>
      <c r="D6" s="16" t="s">
        <v>10</v>
      </c>
      <c r="E6" s="16" t="s">
        <v>11</v>
      </c>
      <c r="F6" s="16" t="s">
        <v>0</v>
      </c>
      <c r="G6" s="16" t="s">
        <v>12</v>
      </c>
      <c r="H6" s="16" t="s">
        <v>13</v>
      </c>
      <c r="I6" s="15" t="s">
        <v>14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15</v>
      </c>
      <c r="C9" s="25">
        <f>+C10+C27</f>
        <v>602781092000</v>
      </c>
      <c r="D9" s="25">
        <f t="shared" ref="D9:H9" si="0">+D10+D27</f>
        <v>22468037912.860001</v>
      </c>
      <c r="E9" s="25">
        <f>+E10+E27</f>
        <v>853096711834.7699</v>
      </c>
      <c r="F9" s="25">
        <f t="shared" si="0"/>
        <v>16252052516.32</v>
      </c>
      <c r="G9" s="25">
        <f t="shared" si="0"/>
        <v>840067194413.7699</v>
      </c>
      <c r="H9" s="25">
        <f t="shared" si="0"/>
        <v>13029517421.000004</v>
      </c>
      <c r="I9" s="25">
        <f>+I10+I27</f>
        <v>-250315619834.77002</v>
      </c>
    </row>
    <row r="10" spans="1:11" x14ac:dyDescent="0.2">
      <c r="A10" s="23">
        <v>3100</v>
      </c>
      <c r="B10" s="24" t="s">
        <v>16</v>
      </c>
      <c r="C10" s="25">
        <f>+C11</f>
        <v>155748092000</v>
      </c>
      <c r="D10" s="25">
        <f t="shared" ref="D10:I10" si="1">+D11</f>
        <v>22426806408.52</v>
      </c>
      <c r="E10" s="25">
        <f t="shared" si="1"/>
        <v>221663572028.84998</v>
      </c>
      <c r="F10" s="25">
        <f t="shared" si="1"/>
        <v>16210821011.98</v>
      </c>
      <c r="G10" s="25">
        <f t="shared" si="1"/>
        <v>208634054607.84998</v>
      </c>
      <c r="H10" s="25">
        <f t="shared" si="1"/>
        <v>13029517421.000004</v>
      </c>
      <c r="I10" s="25">
        <f t="shared" si="1"/>
        <v>-65915480028.849998</v>
      </c>
    </row>
    <row r="11" spans="1:11" x14ac:dyDescent="0.2">
      <c r="A11" s="23">
        <v>3120</v>
      </c>
      <c r="B11" s="24" t="s">
        <v>17</v>
      </c>
      <c r="C11" s="25">
        <f>+C12+C15+C26</f>
        <v>155748092000</v>
      </c>
      <c r="D11" s="25">
        <f t="shared" ref="D11:I11" si="2">+D12+D15+D26</f>
        <v>22426806408.52</v>
      </c>
      <c r="E11" s="25">
        <f t="shared" si="2"/>
        <v>221663572028.84998</v>
      </c>
      <c r="F11" s="25">
        <f t="shared" si="2"/>
        <v>16210821011.98</v>
      </c>
      <c r="G11" s="25">
        <f t="shared" si="2"/>
        <v>208634054607.84998</v>
      </c>
      <c r="H11" s="25">
        <f t="shared" si="2"/>
        <v>13029517421.000004</v>
      </c>
      <c r="I11" s="25">
        <f t="shared" si="2"/>
        <v>-65915480028.849998</v>
      </c>
    </row>
    <row r="12" spans="1:11" x14ac:dyDescent="0.2">
      <c r="A12" s="23">
        <v>3121</v>
      </c>
      <c r="B12" s="24" t="s">
        <v>18</v>
      </c>
      <c r="C12" s="26">
        <f>SUM(C13:C14)</f>
        <v>0</v>
      </c>
      <c r="D12" s="26">
        <f t="shared" ref="D12:I12" si="3">SUM(D13:D14)</f>
        <v>0</v>
      </c>
      <c r="E12" s="26">
        <f t="shared" si="3"/>
        <v>2866000</v>
      </c>
      <c r="F12" s="26">
        <f t="shared" si="3"/>
        <v>0</v>
      </c>
      <c r="G12" s="26">
        <f t="shared" si="3"/>
        <v>2866000</v>
      </c>
      <c r="H12" s="26">
        <f t="shared" si="3"/>
        <v>0</v>
      </c>
      <c r="I12" s="26">
        <f t="shared" si="3"/>
        <v>-2866000</v>
      </c>
    </row>
    <row r="13" spans="1:11" x14ac:dyDescent="0.2">
      <c r="A13" s="23"/>
      <c r="B13" s="27" t="s">
        <v>19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20</v>
      </c>
      <c r="C14" s="28">
        <v>0</v>
      </c>
      <c r="D14" s="28">
        <v>0</v>
      </c>
      <c r="E14" s="28">
        <v>2866000</v>
      </c>
      <c r="F14" s="28">
        <v>0</v>
      </c>
      <c r="G14" s="28">
        <v>2866000</v>
      </c>
      <c r="H14" s="28">
        <f>+E14-G14</f>
        <v>0</v>
      </c>
      <c r="I14" s="28">
        <f>+C14-E14</f>
        <v>-2866000</v>
      </c>
    </row>
    <row r="15" spans="1:11" x14ac:dyDescent="0.2">
      <c r="A15" s="23">
        <v>3127</v>
      </c>
      <c r="B15" s="24" t="s">
        <v>21</v>
      </c>
      <c r="C15" s="26">
        <f>+C16</f>
        <v>155748092000</v>
      </c>
      <c r="D15" s="26">
        <f t="shared" ref="D15:I15" si="4">+D16</f>
        <v>22292355626.400002</v>
      </c>
      <c r="E15" s="26">
        <f t="shared" si="4"/>
        <v>220687698417.41998</v>
      </c>
      <c r="F15" s="26">
        <f t="shared" si="4"/>
        <v>16076370229.859999</v>
      </c>
      <c r="G15" s="26">
        <f t="shared" si="4"/>
        <v>207658180996.41998</v>
      </c>
      <c r="H15" s="26">
        <f t="shared" si="4"/>
        <v>13029517421.000004</v>
      </c>
      <c r="I15" s="26">
        <f t="shared" si="4"/>
        <v>-64939606417.419998</v>
      </c>
      <c r="K15" s="30"/>
    </row>
    <row r="16" spans="1:11" x14ac:dyDescent="0.2">
      <c r="A16" s="23"/>
      <c r="B16" s="24" t="s">
        <v>22</v>
      </c>
      <c r="C16" s="26">
        <f>+C17+C20+C22+C23+C24+C25</f>
        <v>155748092000</v>
      </c>
      <c r="D16" s="26">
        <f>+D17+D20+D22+D23+D24+D25</f>
        <v>22292355626.400002</v>
      </c>
      <c r="E16" s="26">
        <f>+E17+E20+E22+E23+E24+E25</f>
        <v>220687698417.41998</v>
      </c>
      <c r="F16" s="26">
        <f t="shared" ref="F16:I16" si="5">+F17+F20+F22+F23+F24+F25</f>
        <v>16076370229.859999</v>
      </c>
      <c r="G16" s="26">
        <f t="shared" si="5"/>
        <v>207658180996.41998</v>
      </c>
      <c r="H16" s="26">
        <f t="shared" si="5"/>
        <v>13029517421.000004</v>
      </c>
      <c r="I16" s="26">
        <f t="shared" si="5"/>
        <v>-64939606417.419998</v>
      </c>
      <c r="K16" s="30"/>
    </row>
    <row r="17" spans="1:11" x14ac:dyDescent="0.2">
      <c r="A17" s="23"/>
      <c r="B17" s="24" t="s">
        <v>23</v>
      </c>
      <c r="C17" s="26">
        <f>+C18+C19</f>
        <v>3002646876</v>
      </c>
      <c r="D17" s="26">
        <f>+D18+D19</f>
        <v>0</v>
      </c>
      <c r="E17" s="26">
        <f t="shared" ref="E17:I17" si="6">+E18+E19</f>
        <v>7053060815.9400005</v>
      </c>
      <c r="F17" s="26">
        <f t="shared" si="6"/>
        <v>0</v>
      </c>
      <c r="G17" s="26">
        <f t="shared" si="6"/>
        <v>5352502137.2199993</v>
      </c>
      <c r="H17" s="26">
        <f t="shared" si="6"/>
        <v>1700558678.7200003</v>
      </c>
      <c r="I17" s="26">
        <f t="shared" si="6"/>
        <v>-4050413939.9400001</v>
      </c>
      <c r="K17" s="30"/>
    </row>
    <row r="18" spans="1:11" x14ac:dyDescent="0.2">
      <c r="A18" s="23"/>
      <c r="B18" s="27" t="s">
        <v>24</v>
      </c>
      <c r="C18" s="28">
        <v>2022956736</v>
      </c>
      <c r="D18" s="28">
        <v>0</v>
      </c>
      <c r="E18" s="28">
        <v>2243286538.5599999</v>
      </c>
      <c r="F18" s="28">
        <v>0</v>
      </c>
      <c r="G18" s="28">
        <v>1241266522.04</v>
      </c>
      <c r="H18" s="28">
        <f>+E18-G18</f>
        <v>1002020016.52</v>
      </c>
      <c r="I18" s="28">
        <f t="shared" ref="I18:I26" si="7">+C18-E18</f>
        <v>-220329802.55999994</v>
      </c>
      <c r="K18" s="1"/>
    </row>
    <row r="19" spans="1:11" x14ac:dyDescent="0.2">
      <c r="A19" s="23"/>
      <c r="B19" s="27" t="s">
        <v>25</v>
      </c>
      <c r="C19" s="28">
        <v>979690140</v>
      </c>
      <c r="D19" s="28">
        <v>0</v>
      </c>
      <c r="E19" s="28">
        <v>4809774277.3800001</v>
      </c>
      <c r="F19" s="28">
        <v>0</v>
      </c>
      <c r="G19" s="28">
        <v>4111235615.1799998</v>
      </c>
      <c r="H19" s="28">
        <f>+E19-G19</f>
        <v>698538662.20000029</v>
      </c>
      <c r="I19" s="28">
        <f t="shared" si="7"/>
        <v>-3830084137.3800001</v>
      </c>
      <c r="K19" s="1"/>
    </row>
    <row r="20" spans="1:11" x14ac:dyDescent="0.2">
      <c r="A20" s="23"/>
      <c r="B20" s="24" t="s">
        <v>26</v>
      </c>
      <c r="C20" s="26">
        <f>+C21</f>
        <v>13347848802</v>
      </c>
      <c r="D20" s="26">
        <f t="shared" ref="D20:I20" si="8">+D21</f>
        <v>140863.99</v>
      </c>
      <c r="E20" s="26">
        <f t="shared" si="8"/>
        <v>6298734051.3000002</v>
      </c>
      <c r="F20" s="26">
        <f t="shared" si="8"/>
        <v>7366070.2300000004</v>
      </c>
      <c r="G20" s="26">
        <f t="shared" si="8"/>
        <v>6206141807.6599998</v>
      </c>
      <c r="H20" s="26">
        <f>+H21</f>
        <v>92592243.640000343</v>
      </c>
      <c r="I20" s="26">
        <f t="shared" si="8"/>
        <v>7049114750.6999998</v>
      </c>
      <c r="K20" s="30"/>
    </row>
    <row r="21" spans="1:11" x14ac:dyDescent="0.2">
      <c r="A21" s="23"/>
      <c r="B21" s="27" t="s">
        <v>27</v>
      </c>
      <c r="C21" s="28">
        <v>13347848802</v>
      </c>
      <c r="D21" s="28">
        <v>140863.99</v>
      </c>
      <c r="E21" s="28">
        <v>6298734051.3000002</v>
      </c>
      <c r="F21" s="28">
        <v>7366070.2300000004</v>
      </c>
      <c r="G21" s="28">
        <v>6206141807.6599998</v>
      </c>
      <c r="H21" s="28">
        <f>+E21-G21</f>
        <v>92592243.640000343</v>
      </c>
      <c r="I21" s="28">
        <f>+C21-E21</f>
        <v>7049114750.6999998</v>
      </c>
      <c r="K21" s="30"/>
    </row>
    <row r="22" spans="1:11" x14ac:dyDescent="0.2">
      <c r="A22" s="23"/>
      <c r="B22" s="24" t="s">
        <v>28</v>
      </c>
      <c r="C22" s="28">
        <v>21546922345</v>
      </c>
      <c r="D22" s="28">
        <v>12759037474.799999</v>
      </c>
      <c r="E22" s="28">
        <v>44029886588.510002</v>
      </c>
      <c r="F22" s="28">
        <v>6414979337.8199997</v>
      </c>
      <c r="G22" s="28">
        <v>37685828451.529999</v>
      </c>
      <c r="H22" s="28">
        <f>+E22-G22</f>
        <v>6344058136.9800034</v>
      </c>
      <c r="I22" s="28">
        <f>+C22-E22</f>
        <v>-22482964243.510002</v>
      </c>
      <c r="K22" s="30"/>
    </row>
    <row r="23" spans="1:11" x14ac:dyDescent="0.2">
      <c r="A23" s="23"/>
      <c r="B23" s="24" t="s">
        <v>29</v>
      </c>
      <c r="C23" s="28">
        <v>97865721020</v>
      </c>
      <c r="D23" s="28">
        <v>7503995754</v>
      </c>
      <c r="E23" s="28">
        <v>114558076871.39999</v>
      </c>
      <c r="F23" s="28">
        <v>7503995754</v>
      </c>
      <c r="G23" s="28">
        <v>114558076871.39999</v>
      </c>
      <c r="H23" s="28">
        <f t="shared" ref="H23:H32" si="9">+E23-G23</f>
        <v>0</v>
      </c>
      <c r="I23" s="28">
        <f t="shared" si="7"/>
        <v>-16692355851.399994</v>
      </c>
      <c r="K23" s="30"/>
    </row>
    <row r="24" spans="1:11" x14ac:dyDescent="0.2">
      <c r="A24" s="23"/>
      <c r="B24" s="24" t="s">
        <v>30</v>
      </c>
      <c r="C24" s="28">
        <v>1521127906</v>
      </c>
      <c r="D24" s="28">
        <v>21401068.809999999</v>
      </c>
      <c r="E24" s="28">
        <v>6790048914.0200005</v>
      </c>
      <c r="F24" s="28">
        <v>142248603.00999999</v>
      </c>
      <c r="G24" s="28">
        <v>1897740552.3599999</v>
      </c>
      <c r="H24" s="28">
        <f t="shared" si="9"/>
        <v>4892308361.6600008</v>
      </c>
      <c r="I24" s="28">
        <f t="shared" si="7"/>
        <v>-5268921008.0200005</v>
      </c>
      <c r="K24" s="30"/>
    </row>
    <row r="25" spans="1:11" x14ac:dyDescent="0.2">
      <c r="A25" s="23"/>
      <c r="B25" s="24" t="s">
        <v>31</v>
      </c>
      <c r="C25" s="28">
        <v>18463825051</v>
      </c>
      <c r="D25" s="28">
        <v>2007780464.8</v>
      </c>
      <c r="E25" s="28">
        <v>41957891176.25</v>
      </c>
      <c r="F25" s="28">
        <v>2007780464.8</v>
      </c>
      <c r="G25" s="28">
        <v>41957891176.25</v>
      </c>
      <c r="H25" s="28">
        <f t="shared" si="9"/>
        <v>0</v>
      </c>
      <c r="I25" s="28">
        <f t="shared" si="7"/>
        <v>-23494066125.25</v>
      </c>
      <c r="K25" s="30"/>
    </row>
    <row r="26" spans="1:11" x14ac:dyDescent="0.2">
      <c r="A26" s="23">
        <v>3128</v>
      </c>
      <c r="B26" s="24" t="s">
        <v>32</v>
      </c>
      <c r="C26" s="26">
        <v>0</v>
      </c>
      <c r="D26" s="26">
        <v>134450782.12</v>
      </c>
      <c r="E26" s="26">
        <v>973007611.42999995</v>
      </c>
      <c r="F26" s="26">
        <v>134450782.12</v>
      </c>
      <c r="G26" s="26">
        <v>973007611.42999995</v>
      </c>
      <c r="H26" s="26">
        <f t="shared" si="9"/>
        <v>0</v>
      </c>
      <c r="I26" s="28">
        <f t="shared" si="7"/>
        <v>-973007611.42999995</v>
      </c>
      <c r="K26" s="30"/>
    </row>
    <row r="27" spans="1:11" x14ac:dyDescent="0.2">
      <c r="A27" s="23">
        <v>3200</v>
      </c>
      <c r="B27" s="24" t="s">
        <v>33</v>
      </c>
      <c r="C27" s="25">
        <f>SUM(C28:C30)</f>
        <v>447033000000</v>
      </c>
      <c r="D27" s="25">
        <f t="shared" ref="D27:I27" si="10">SUM(D28:D30)</f>
        <v>41231504.340000004</v>
      </c>
      <c r="E27" s="25">
        <f>SUM(E28:E30)</f>
        <v>631433139805.91992</v>
      </c>
      <c r="F27" s="25">
        <f t="shared" si="10"/>
        <v>41231504.340000004</v>
      </c>
      <c r="G27" s="25">
        <f t="shared" si="10"/>
        <v>631433139805.91992</v>
      </c>
      <c r="H27" s="25">
        <f t="shared" si="10"/>
        <v>0</v>
      </c>
      <c r="I27" s="25">
        <f t="shared" si="10"/>
        <v>-184400139805.92001</v>
      </c>
      <c r="K27" s="30"/>
    </row>
    <row r="28" spans="1:11" x14ac:dyDescent="0.2">
      <c r="A28" s="31">
        <v>3230</v>
      </c>
      <c r="B28" s="27" t="s">
        <v>34</v>
      </c>
      <c r="C28" s="28">
        <v>0</v>
      </c>
      <c r="D28" s="28">
        <v>40702930.520000003</v>
      </c>
      <c r="E28" s="28">
        <v>19628146501.689999</v>
      </c>
      <c r="F28" s="28">
        <v>40702930.520000003</v>
      </c>
      <c r="G28" s="28">
        <v>19628146501.689999</v>
      </c>
      <c r="H28" s="28">
        <f t="shared" si="9"/>
        <v>0</v>
      </c>
      <c r="I28" s="28">
        <f>+C28-E28</f>
        <v>-19628146501.689999</v>
      </c>
      <c r="K28" s="30"/>
    </row>
    <row r="29" spans="1:11" hidden="1" x14ac:dyDescent="0.2">
      <c r="A29" s="31">
        <v>3240</v>
      </c>
      <c r="B29" s="27" t="s">
        <v>35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36</v>
      </c>
      <c r="C30" s="26">
        <f>SUM(C31:C33)</f>
        <v>447033000000</v>
      </c>
      <c r="D30" s="26">
        <f t="shared" ref="D30:I30" si="11">SUM(D31:D33)</f>
        <v>528573.81999999995</v>
      </c>
      <c r="E30" s="26">
        <f t="shared" si="11"/>
        <v>611804993304.22998</v>
      </c>
      <c r="F30" s="26">
        <f t="shared" si="11"/>
        <v>528573.81999999995</v>
      </c>
      <c r="G30" s="26">
        <f t="shared" si="11"/>
        <v>611804993304.22998</v>
      </c>
      <c r="H30" s="26">
        <f t="shared" si="11"/>
        <v>0</v>
      </c>
      <c r="I30" s="26">
        <f t="shared" si="11"/>
        <v>-164771993304.23001</v>
      </c>
      <c r="J30" s="33"/>
    </row>
    <row r="31" spans="1:11" hidden="1" x14ac:dyDescent="0.2">
      <c r="A31" s="31">
        <v>3251</v>
      </c>
      <c r="B31" s="27" t="s">
        <v>37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38</v>
      </c>
      <c r="C32" s="28">
        <v>447033000000</v>
      </c>
      <c r="D32" s="28">
        <v>0</v>
      </c>
      <c r="E32" s="28">
        <v>611420000000</v>
      </c>
      <c r="F32" s="28">
        <v>0</v>
      </c>
      <c r="G32" s="28">
        <v>611420000000</v>
      </c>
      <c r="H32" s="28">
        <f t="shared" si="9"/>
        <v>0</v>
      </c>
      <c r="I32" s="28">
        <f>+C32-E32</f>
        <v>-164387000000</v>
      </c>
    </row>
    <row r="33" spans="1:10" s="34" customFormat="1" x14ac:dyDescent="0.2">
      <c r="A33" s="23">
        <v>3255</v>
      </c>
      <c r="B33" s="24" t="s">
        <v>39</v>
      </c>
      <c r="C33" s="26">
        <f>+C34</f>
        <v>0</v>
      </c>
      <c r="D33" s="26">
        <f t="shared" ref="D33:I33" si="12">+D34</f>
        <v>528573.81999999995</v>
      </c>
      <c r="E33" s="26">
        <f t="shared" si="12"/>
        <v>384993304.23000002</v>
      </c>
      <c r="F33" s="26">
        <f t="shared" si="12"/>
        <v>528573.81999999995</v>
      </c>
      <c r="G33" s="26">
        <f t="shared" si="12"/>
        <v>384993304.23000002</v>
      </c>
      <c r="H33" s="26">
        <f t="shared" si="12"/>
        <v>0</v>
      </c>
      <c r="I33" s="26">
        <f t="shared" si="12"/>
        <v>-384993304.23000002</v>
      </c>
      <c r="J33" s="33"/>
    </row>
    <row r="34" spans="1:10" x14ac:dyDescent="0.2">
      <c r="A34" s="31">
        <v>32552</v>
      </c>
      <c r="B34" s="27" t="s">
        <v>40</v>
      </c>
      <c r="C34" s="28">
        <v>0</v>
      </c>
      <c r="D34" s="28">
        <v>528573.81999999995</v>
      </c>
      <c r="E34" s="28">
        <v>384993304.23000002</v>
      </c>
      <c r="F34" s="28">
        <v>528573.81999999995</v>
      </c>
      <c r="G34" s="28">
        <v>384993304.23000002</v>
      </c>
      <c r="H34" s="32">
        <f>+E34-G34</f>
        <v>0</v>
      </c>
      <c r="I34" s="36">
        <f t="shared" ref="I34" si="13">+C34-E34</f>
        <v>-384993304.23000002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41</v>
      </c>
      <c r="C37" s="25">
        <f>+C9</f>
        <v>602781092000</v>
      </c>
      <c r="D37" s="25">
        <f t="shared" ref="D37:I37" si="14">+D9</f>
        <v>22468037912.860001</v>
      </c>
      <c r="E37" s="25">
        <f>+E9</f>
        <v>853096711834.7699</v>
      </c>
      <c r="F37" s="25">
        <f t="shared" si="14"/>
        <v>16252052516.32</v>
      </c>
      <c r="G37" s="25">
        <f t="shared" si="14"/>
        <v>840067194413.7699</v>
      </c>
      <c r="H37" s="25">
        <f t="shared" si="14"/>
        <v>13029517421.000004</v>
      </c>
      <c r="I37" s="25">
        <f t="shared" si="14"/>
        <v>-250315619834.77002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49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7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23BC59E5-2BF7-4AFC-A278-66D58FEF227B}"/>
</file>

<file path=customXml/itemProps2.xml><?xml version="1.0" encoding="utf-8"?>
<ds:datastoreItem xmlns:ds="http://schemas.openxmlformats.org/officeDocument/2006/customXml" ds:itemID="{99F9ADD2-300E-461C-9E44-85F10C158968}"/>
</file>

<file path=customXml/itemProps3.xml><?xml version="1.0" encoding="utf-8"?>
<ds:datastoreItem xmlns:ds="http://schemas.openxmlformats.org/officeDocument/2006/customXml" ds:itemID="{E596C1D1-A066-46B7-87CF-17E576ACA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julio (Ingresos)</dc:title>
  <dc:creator>Windows User</dc:creator>
  <cp:lastModifiedBy>Janier Cuervo Ordoñez</cp:lastModifiedBy>
  <cp:lastPrinted>2017-08-10T14:06:50Z</cp:lastPrinted>
  <dcterms:created xsi:type="dcterms:W3CDTF">2014-01-22T22:03:49Z</dcterms:created>
  <dcterms:modified xsi:type="dcterms:W3CDTF">2017-08-10T14:07:26Z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13100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