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sdocumentos.anh.gov.co\sperfiles\janier.cuervo\My Documents\PRESUPUESTO INFORMES\"/>
    </mc:Choice>
  </mc:AlternateContent>
  <bookViews>
    <workbookView xWindow="0" yWindow="0" windowWidth="15360" windowHeight="8340"/>
  </bookViews>
  <sheets>
    <sheet name="ING VIG ACT" sheetId="23" r:id="rId1"/>
  </sheets>
  <definedNames>
    <definedName name="_xlnm.Print_Area" localSheetId="0">'ING VIG ACT'!$A$1:$I$37</definedName>
  </definedNames>
  <calcPr calcId="152511"/>
</workbook>
</file>

<file path=xl/calcChain.xml><?xml version="1.0" encoding="utf-8"?>
<calcChain xmlns="http://schemas.openxmlformats.org/spreadsheetml/2006/main">
  <c r="I34" i="23" l="1"/>
  <c r="I33" i="23" s="1"/>
  <c r="H34" i="23"/>
  <c r="H33" i="23" s="1"/>
  <c r="G33" i="23"/>
  <c r="G30" i="23" s="1"/>
  <c r="G27" i="23" s="1"/>
  <c r="F33" i="23"/>
  <c r="F30" i="23" s="1"/>
  <c r="F27" i="23" s="1"/>
  <c r="E33" i="23"/>
  <c r="E30" i="23" s="1"/>
  <c r="E27" i="23" s="1"/>
  <c r="D33" i="23"/>
  <c r="D30" i="23" s="1"/>
  <c r="D27" i="23" s="1"/>
  <c r="C33" i="23"/>
  <c r="C30" i="23" s="1"/>
  <c r="C27" i="23" s="1"/>
  <c r="I32" i="23"/>
  <c r="H32" i="23"/>
  <c r="I31" i="23"/>
  <c r="H31" i="23"/>
  <c r="I29" i="23"/>
  <c r="H29" i="23"/>
  <c r="I28" i="23"/>
  <c r="H28" i="23"/>
  <c r="I26" i="23"/>
  <c r="H26" i="23"/>
  <c r="I25" i="23"/>
  <c r="H25" i="23"/>
  <c r="I24" i="23"/>
  <c r="H24" i="23"/>
  <c r="I23" i="23"/>
  <c r="H23" i="23"/>
  <c r="I22" i="23"/>
  <c r="H22" i="23"/>
  <c r="I21" i="23"/>
  <c r="I20" i="23" s="1"/>
  <c r="H21" i="23"/>
  <c r="H20" i="23"/>
  <c r="G20" i="23"/>
  <c r="F20" i="23"/>
  <c r="E20" i="23"/>
  <c r="D20" i="23"/>
  <c r="C20" i="23"/>
  <c r="I19" i="23"/>
  <c r="H19" i="23"/>
  <c r="I18" i="23"/>
  <c r="H18" i="23"/>
  <c r="G17" i="23"/>
  <c r="F17" i="23"/>
  <c r="E17" i="23"/>
  <c r="E16" i="23" s="1"/>
  <c r="E15" i="23" s="1"/>
  <c r="D17" i="23"/>
  <c r="C17" i="23"/>
  <c r="I14" i="23"/>
  <c r="H14" i="23"/>
  <c r="I13" i="23"/>
  <c r="H13" i="23"/>
  <c r="G12" i="23"/>
  <c r="F12" i="23"/>
  <c r="E12" i="23"/>
  <c r="D12" i="23"/>
  <c r="C12" i="23"/>
  <c r="C16" i="23" l="1"/>
  <c r="C15" i="23" s="1"/>
  <c r="G16" i="23"/>
  <c r="G15" i="23" s="1"/>
  <c r="G11" i="23" s="1"/>
  <c r="G10" i="23" s="1"/>
  <c r="G9" i="23" s="1"/>
  <c r="G37" i="23" s="1"/>
  <c r="H12" i="23"/>
  <c r="I30" i="23"/>
  <c r="I27" i="23" s="1"/>
  <c r="I17" i="23"/>
  <c r="I16" i="23" s="1"/>
  <c r="I15" i="23" s="1"/>
  <c r="F16" i="23"/>
  <c r="F15" i="23" s="1"/>
  <c r="F11" i="23" s="1"/>
  <c r="F10" i="23" s="1"/>
  <c r="F9" i="23" s="1"/>
  <c r="F37" i="23" s="1"/>
  <c r="H30" i="23"/>
  <c r="H27" i="23" s="1"/>
  <c r="E11" i="23"/>
  <c r="E10" i="23" s="1"/>
  <c r="E9" i="23" s="1"/>
  <c r="E37" i="23" s="1"/>
  <c r="H17" i="23"/>
  <c r="H16" i="23" s="1"/>
  <c r="H15" i="23" s="1"/>
  <c r="I12" i="23"/>
  <c r="D16" i="23"/>
  <c r="D15" i="23" s="1"/>
  <c r="D11" i="23" s="1"/>
  <c r="D10" i="23" s="1"/>
  <c r="D9" i="23" s="1"/>
  <c r="D37" i="23" s="1"/>
  <c r="C11" i="23"/>
  <c r="C10" i="23" s="1"/>
  <c r="C9" i="23" s="1"/>
  <c r="C37" i="23" s="1"/>
  <c r="H11" i="23" l="1"/>
  <c r="H10" i="23" s="1"/>
  <c r="H9" i="23" s="1"/>
  <c r="H37" i="23" s="1"/>
  <c r="I11" i="23"/>
  <c r="I10" i="23" s="1"/>
  <c r="I9" i="23" s="1"/>
  <c r="I37" i="23" s="1"/>
</calcChain>
</file>

<file path=xl/sharedStrings.xml><?xml version="1.0" encoding="utf-8"?>
<sst xmlns="http://schemas.openxmlformats.org/spreadsheetml/2006/main" count="46" uniqueCount="45">
  <si>
    <t>AGENCIA NACIONAL DE HIDROCARBUROS</t>
  </si>
  <si>
    <t>MES</t>
  </si>
  <si>
    <t>SEPTIEMBRE</t>
  </si>
  <si>
    <t>NUMERAL</t>
  </si>
  <si>
    <t>DESCRIPCION</t>
  </si>
  <si>
    <t xml:space="preserve">AFORO </t>
  </si>
  <si>
    <t>DERECHOS POR</t>
  </si>
  <si>
    <t>DRCHOS X COBRAR</t>
  </si>
  <si>
    <t>RCDO. EFECTIVO</t>
  </si>
  <si>
    <t>PENDIENTE</t>
  </si>
  <si>
    <t>SALDO</t>
  </si>
  <si>
    <t>VIGENTE</t>
  </si>
  <si>
    <t>COBRAR MES</t>
  </si>
  <si>
    <t>ACUMULADOS</t>
  </si>
  <si>
    <t>ACUMULADO</t>
  </si>
  <si>
    <t>DE COBRO</t>
  </si>
  <si>
    <t>POR EJECUTAR</t>
  </si>
  <si>
    <t xml:space="preserve">I. INGRESOS DE LOS ESTABLEC.PUBLICOS </t>
  </si>
  <si>
    <t xml:space="preserve">    A. INGRESOS CORRIENTES</t>
  </si>
  <si>
    <t xml:space="preserve">        NO  TRIBUTARIOS</t>
  </si>
  <si>
    <t xml:space="preserve">             VENTA DE BIENES Y SERVICIOS</t>
  </si>
  <si>
    <t xml:space="preserve">              BIP</t>
  </si>
  <si>
    <t xml:space="preserve">              LITOTECA</t>
  </si>
  <si>
    <t xml:space="preserve">       TASAS, MULTAS Y CONTRIBUCIONES</t>
  </si>
  <si>
    <t xml:space="preserve">        DERECHOS ECONÓMICOS</t>
  </si>
  <si>
    <t xml:space="preserve">           SUBSUELO - EXPLORACION</t>
  </si>
  <si>
    <t xml:space="preserve">              CONTRATOS E&amp;P CANON</t>
  </si>
  <si>
    <t xml:space="preserve">              CONTRATOS TEAS</t>
  </si>
  <si>
    <t xml:space="preserve">          SUBSUELO - EXPLOTACION</t>
  </si>
  <si>
    <t xml:space="preserve">             CONTRATOS E&amp;P PRODUCCION</t>
  </si>
  <si>
    <t xml:space="preserve">        CAMPO TELLO</t>
  </si>
  <si>
    <t xml:space="preserve">        CONTRATOS E&amp;P PRECIOS ALTOS</t>
  </si>
  <si>
    <t xml:space="preserve">        TRANSFERENCIA DE TECNOLOGIA</t>
  </si>
  <si>
    <t xml:space="preserve">        D.E. POR % EN LA PRODUCCION</t>
  </si>
  <si>
    <t xml:space="preserve">        OTROS INGRESOS</t>
  </si>
  <si>
    <t xml:space="preserve">     RECURSOS DE CAPITAL</t>
  </si>
  <si>
    <t xml:space="preserve">        RENDIMIENTOS FINANCIEROS</t>
  </si>
  <si>
    <t xml:space="preserve">        DIFERENCIAL CAMBIARIO</t>
  </si>
  <si>
    <t xml:space="preserve">   RECURSO DEL BALANCE</t>
  </si>
  <si>
    <t xml:space="preserve">            VENTA DE ACTIVOS</t>
  </si>
  <si>
    <t xml:space="preserve">    EXCEDENTES FINANCIEROS</t>
  </si>
  <si>
    <t xml:space="preserve">        OTROS RECURSOS DEL BALANCE INT-MORA</t>
  </si>
  <si>
    <t xml:space="preserve">            INTERESES DE MORA</t>
  </si>
  <si>
    <t>TOTAL INGRESOS (I+II)</t>
  </si>
  <si>
    <t>EJECUCION PRESUPUESTAL DE INGRESOS VIGENCIA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</si>
</sst>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00"/>
    <numFmt numFmtId="165" formatCode="_-* #,##0.00_-;\-* #,##0.00_-;_-* &quot;-&quot;??_-;_-@_-"/>
    <numFmt numFmtId="166" formatCode="General_)"/>
  </numFmts>
  <fonts count="1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NumberFormat="0" applyFill="0" applyBorder="0" applyAlignment="0" applyProtection="0"/>
    <xf numFmtId="0" fontId="2" fillId="0" borderId="0"/>
    <xf numFmtId="9" fontId="6" fillId="0" borderId="0" applyFont="0" applyFill="0" applyBorder="0" applyAlignment="0" applyProtection="0"/>
  </cellStyleXfs>
  <cellXfs count="60">
    <xf numFmtId="0" fontId="0" fillId="0" borderId="0" xfId="0"/>
    <xf numFmtId="165" fontId="2" fillId="0" borderId="0" xfId="1" applyFont="1" applyFill="1"/>
    <xf numFmtId="0" fontId="2" fillId="0" borderId="0" xfId="6" applyFont="1" applyFill="1"/>
    <xf numFmtId="165" fontId="1" fillId="0" borderId="0" xfId="1" applyFont="1" applyFill="1"/>
    <xf numFmtId="0" fontId="1" fillId="0" borderId="0" xfId="6" applyFont="1" applyFill="1"/>
    <xf numFmtId="1" fontId="2" fillId="0" borderId="6" xfId="6" applyNumberFormat="1" applyFont="1" applyFill="1" applyBorder="1"/>
    <xf numFmtId="0" fontId="2" fillId="0" borderId="7" xfId="6" applyFont="1" applyFill="1" applyBorder="1"/>
    <xf numFmtId="1" fontId="2" fillId="0" borderId="7" xfId="6" applyNumberFormat="1" applyFont="1" applyFill="1" applyBorder="1"/>
    <xf numFmtId="1" fontId="2" fillId="0" borderId="8" xfId="6" applyNumberFormat="1" applyFont="1" applyFill="1" applyBorder="1"/>
    <xf numFmtId="1" fontId="8" fillId="0" borderId="10" xfId="6" applyNumberFormat="1" applyFont="1" applyFill="1" applyBorder="1" applyAlignment="1">
      <alignment horizontal="center" wrapText="1"/>
    </xf>
    <xf numFmtId="1" fontId="8" fillId="0" borderId="5" xfId="6" applyNumberFormat="1" applyFont="1" applyFill="1" applyBorder="1" applyAlignment="1">
      <alignment horizontal="center" wrapText="1"/>
    </xf>
    <xf numFmtId="1" fontId="8" fillId="0" borderId="5" xfId="6" applyNumberFormat="1" applyFont="1" applyFill="1" applyBorder="1" applyAlignment="1">
      <alignment horizontal="center" vertical="center" wrapText="1"/>
    </xf>
    <xf numFmtId="165" fontId="2" fillId="0" borderId="0" xfId="1" applyFont="1" applyFill="1" applyAlignment="1">
      <alignment horizontal="center" wrapText="1"/>
    </xf>
    <xf numFmtId="0" fontId="2" fillId="0" borderId="0" xfId="6" applyFont="1" applyFill="1" applyAlignment="1">
      <alignment horizontal="center" wrapText="1"/>
    </xf>
    <xf numFmtId="1" fontId="8" fillId="0" borderId="12" xfId="6" applyNumberFormat="1" applyFont="1" applyFill="1" applyBorder="1" applyAlignment="1">
      <alignment horizontal="center" wrapText="1"/>
    </xf>
    <xf numFmtId="1" fontId="8" fillId="0" borderId="13" xfId="6" applyNumberFormat="1" applyFont="1" applyFill="1" applyBorder="1" applyAlignment="1">
      <alignment horizontal="center" vertical="center" wrapText="1"/>
    </xf>
    <xf numFmtId="1" fontId="8" fillId="0" borderId="13" xfId="6" applyNumberFormat="1" applyFont="1" applyFill="1" applyBorder="1" applyAlignment="1">
      <alignment horizontal="center" wrapText="1"/>
    </xf>
    <xf numFmtId="1" fontId="1" fillId="0" borderId="10" xfId="6" applyNumberFormat="1" applyFont="1" applyFill="1" applyBorder="1" applyAlignment="1">
      <alignment horizontal="center"/>
    </xf>
    <xf numFmtId="0" fontId="1" fillId="0" borderId="5" xfId="6" applyFont="1" applyFill="1" applyBorder="1" applyAlignment="1">
      <alignment horizontal="center"/>
    </xf>
    <xf numFmtId="1" fontId="1" fillId="0" borderId="5" xfId="6" applyNumberFormat="1" applyFont="1" applyFill="1" applyBorder="1" applyAlignment="1">
      <alignment horizontal="center"/>
    </xf>
    <xf numFmtId="1" fontId="1" fillId="0" borderId="9" xfId="6" applyNumberFormat="1" applyFont="1" applyFill="1" applyBorder="1"/>
    <xf numFmtId="2" fontId="1" fillId="0" borderId="2" xfId="6" applyNumberFormat="1" applyFont="1" applyFill="1" applyBorder="1" applyAlignment="1">
      <alignment horizontal="left"/>
    </xf>
    <xf numFmtId="1" fontId="1" fillId="0" borderId="9" xfId="1" applyNumberFormat="1" applyFont="1" applyFill="1" applyBorder="1"/>
    <xf numFmtId="166" fontId="9" fillId="0" borderId="10" xfId="6" applyNumberFormat="1" applyFont="1" applyFill="1" applyBorder="1" applyAlignment="1" applyProtection="1">
      <alignment horizontal="center"/>
    </xf>
    <xf numFmtId="166" fontId="9" fillId="0" borderId="0" xfId="6" applyNumberFormat="1" applyFont="1" applyFill="1" applyBorder="1" applyAlignment="1" applyProtection="1">
      <alignment horizontal="left"/>
    </xf>
    <xf numFmtId="3" fontId="9" fillId="0" borderId="10" xfId="1" applyNumberFormat="1" applyFont="1" applyFill="1" applyBorder="1" applyProtection="1"/>
    <xf numFmtId="3" fontId="9" fillId="0" borderId="10" xfId="1" applyNumberFormat="1" applyFont="1" applyFill="1" applyBorder="1"/>
    <xf numFmtId="166" fontId="10" fillId="0" borderId="0" xfId="6" applyNumberFormat="1" applyFont="1" applyFill="1" applyBorder="1" applyAlignment="1" applyProtection="1">
      <alignment horizontal="left"/>
    </xf>
    <xf numFmtId="3" fontId="10" fillId="0" borderId="10" xfId="1" applyNumberFormat="1" applyFont="1" applyFill="1" applyBorder="1"/>
    <xf numFmtId="9" fontId="2" fillId="0" borderId="0" xfId="4" applyFont="1" applyFill="1"/>
    <xf numFmtId="4" fontId="2" fillId="0" borderId="0" xfId="6" applyNumberFormat="1" applyFont="1" applyFill="1"/>
    <xf numFmtId="166" fontId="10" fillId="0" borderId="10" xfId="6" applyNumberFormat="1" applyFont="1" applyFill="1" applyBorder="1" applyAlignment="1" applyProtection="1">
      <alignment horizontal="center"/>
    </xf>
    <xf numFmtId="3" fontId="1" fillId="0" borderId="10" xfId="1" applyNumberFormat="1" applyFont="1" applyFill="1" applyBorder="1"/>
    <xf numFmtId="165" fontId="4" fillId="0" borderId="0" xfId="1" applyFont="1" applyFill="1"/>
    <xf numFmtId="0" fontId="4" fillId="0" borderId="0" xfId="6" applyFont="1" applyFill="1"/>
    <xf numFmtId="166" fontId="10" fillId="0" borderId="0" xfId="6" applyNumberFormat="1" applyFont="1" applyFill="1" applyBorder="1" applyAlignment="1" applyProtection="1"/>
    <xf numFmtId="3" fontId="5" fillId="0" borderId="10" xfId="1" applyNumberFormat="1" applyFont="1" applyFill="1" applyBorder="1"/>
    <xf numFmtId="166" fontId="9" fillId="0" borderId="0" xfId="6" applyNumberFormat="1" applyFont="1" applyFill="1" applyBorder="1" applyAlignment="1" applyProtection="1"/>
    <xf numFmtId="166" fontId="10" fillId="0" borderId="11" xfId="6" applyNumberFormat="1" applyFont="1" applyFill="1" applyBorder="1" applyProtection="1"/>
    <xf numFmtId="166" fontId="10" fillId="0" borderId="7" xfId="6" applyNumberFormat="1" applyFont="1" applyFill="1" applyBorder="1" applyAlignment="1" applyProtection="1"/>
    <xf numFmtId="3" fontId="10" fillId="0" borderId="11" xfId="1" applyNumberFormat="1" applyFont="1" applyFill="1" applyBorder="1"/>
    <xf numFmtId="3" fontId="2" fillId="0" borderId="11" xfId="1" applyNumberFormat="1" applyFont="1" applyFill="1" applyBorder="1"/>
    <xf numFmtId="0" fontId="10" fillId="0" borderId="10" xfId="6" applyFont="1" applyFill="1" applyBorder="1"/>
    <xf numFmtId="1" fontId="2" fillId="0" borderId="1" xfId="6" applyNumberFormat="1" applyFont="1" applyFill="1" applyBorder="1"/>
    <xf numFmtId="0" fontId="2" fillId="0" borderId="2" xfId="6" applyFont="1" applyFill="1" applyBorder="1"/>
    <xf numFmtId="1" fontId="2" fillId="0" borderId="2" xfId="6" applyNumberFormat="1" applyFont="1" applyFill="1" applyBorder="1"/>
    <xf numFmtId="165" fontId="1" fillId="0" borderId="2" xfId="1" applyFont="1" applyFill="1" applyBorder="1"/>
    <xf numFmtId="165" fontId="2" fillId="0" borderId="2" xfId="1" applyFont="1" applyFill="1" applyBorder="1"/>
    <xf numFmtId="1" fontId="2" fillId="0" borderId="0" xfId="6" applyNumberFormat="1" applyFont="1" applyFill="1"/>
    <xf numFmtId="1" fontId="4" fillId="0" borderId="0" xfId="6" applyNumberFormat="1" applyFont="1" applyFill="1"/>
    <xf numFmtId="3" fontId="11" fillId="0" borderId="2" xfId="6" applyNumberFormat="1" applyFont="1" applyFill="1" applyBorder="1"/>
    <xf numFmtId="164" fontId="3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8" fillId="0" borderId="9" xfId="6" applyFont="1" applyFill="1" applyBorder="1" applyAlignment="1">
      <alignment horizontal="center" vertical="center" wrapText="1"/>
    </xf>
    <xf numFmtId="0" fontId="8" fillId="0" borderId="12" xfId="6" applyFont="1" applyFill="1" applyBorder="1" applyAlignment="1">
      <alignment horizontal="center" vertical="center" wrapText="1"/>
    </xf>
  </cellXfs>
  <cellStyles count="11">
    <cellStyle name="Millares" xfId="1" builtinId="3"/>
    <cellStyle name="Millares 2" xfId="7"/>
    <cellStyle name="Millares 3" xfId="8"/>
    <cellStyle name="Normal" xfId="0" builtinId="0"/>
    <cellStyle name="Normal 2" xfId="2"/>
    <cellStyle name="Normal 3" xfId="5"/>
    <cellStyle name="Normal 4" xfId="9"/>
    <cellStyle name="Normal_Libro2" xfId="6"/>
    <cellStyle name="Percent 2" xfId="3"/>
    <cellStyle name="Porcentaje" xfId="4" builtinId="5"/>
    <cellStyle name="Porcentaje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44"/>
  <sheetViews>
    <sheetView showGridLines="0" tabSelected="1" topLeftCell="C1" zoomScaleNormal="100" workbookViewId="0">
      <pane ySplit="7" topLeftCell="A26" activePane="bottomLeft" state="frozen"/>
      <selection activeCell="M54" sqref="M54"/>
      <selection pane="bottomLeft" activeCell="F30" sqref="F30"/>
    </sheetView>
  </sheetViews>
  <sheetFormatPr baseColWidth="10" defaultColWidth="11.42578125" defaultRowHeight="12.75" x14ac:dyDescent="0.2"/>
  <cols>
    <col min="1" max="1" width="9.28515625" style="48" customWidth="1"/>
    <col min="2" max="2" width="37.42578125" style="2" customWidth="1"/>
    <col min="3" max="3" width="20.140625" style="48" customWidth="1"/>
    <col min="4" max="4" width="17.85546875" style="48" customWidth="1"/>
    <col min="5" max="5" width="19.42578125" style="48" bestFit="1" customWidth="1"/>
    <col min="6" max="6" width="18.7109375" style="48" customWidth="1"/>
    <col min="7" max="7" width="20.140625" style="48" bestFit="1" customWidth="1"/>
    <col min="8" max="8" width="16.5703125" style="48" bestFit="1" customWidth="1"/>
    <col min="9" max="9" width="17.5703125" style="48" bestFit="1" customWidth="1"/>
    <col min="10" max="10" width="18.5703125" style="1" bestFit="1" customWidth="1"/>
    <col min="11" max="11" width="11.7109375" style="2" bestFit="1" customWidth="1"/>
    <col min="12" max="16384" width="11.42578125" style="2"/>
  </cols>
  <sheetData>
    <row r="1" spans="1:11" ht="15" x14ac:dyDescent="0.2">
      <c r="A1" s="51" t="s">
        <v>0</v>
      </c>
      <c r="B1" s="52"/>
      <c r="C1" s="52"/>
      <c r="D1" s="52"/>
      <c r="E1" s="52"/>
      <c r="F1" s="52"/>
      <c r="G1" s="52"/>
      <c r="H1" s="52"/>
      <c r="I1" s="53"/>
    </row>
    <row r="2" spans="1:11" s="4" customFormat="1" ht="15" x14ac:dyDescent="0.2">
      <c r="A2" s="54" t="s">
        <v>44</v>
      </c>
      <c r="B2" s="55"/>
      <c r="C2" s="55"/>
      <c r="D2" s="55"/>
      <c r="E2" s="55"/>
      <c r="F2" s="55"/>
      <c r="G2" s="55"/>
      <c r="H2" s="55"/>
      <c r="I2" s="56"/>
      <c r="J2" s="3"/>
    </row>
    <row r="3" spans="1:11" s="4" customFormat="1" ht="15" x14ac:dyDescent="0.2">
      <c r="A3" s="57" t="s">
        <v>2</v>
      </c>
      <c r="B3" s="55"/>
      <c r="C3" s="55"/>
      <c r="D3" s="55"/>
      <c r="E3" s="55"/>
      <c r="F3" s="55"/>
      <c r="G3" s="55"/>
      <c r="H3" s="55"/>
      <c r="I3" s="56"/>
      <c r="J3" s="3"/>
    </row>
    <row r="4" spans="1:11" ht="13.5" thickBot="1" x14ac:dyDescent="0.25">
      <c r="A4" s="5"/>
      <c r="B4" s="6"/>
      <c r="C4" s="7"/>
      <c r="D4" s="7"/>
      <c r="E4" s="7"/>
      <c r="F4" s="7"/>
      <c r="G4" s="7"/>
      <c r="H4" s="7"/>
      <c r="I4" s="8"/>
    </row>
    <row r="5" spans="1:11" s="13" customFormat="1" x14ac:dyDescent="0.2">
      <c r="A5" s="9" t="s">
        <v>3</v>
      </c>
      <c r="B5" s="58" t="s">
        <v>4</v>
      </c>
      <c r="C5" s="10" t="s">
        <v>5</v>
      </c>
      <c r="D5" s="11" t="s">
        <v>6</v>
      </c>
      <c r="E5" s="11" t="s">
        <v>7</v>
      </c>
      <c r="F5" s="11" t="s">
        <v>8</v>
      </c>
      <c r="G5" s="11" t="s">
        <v>8</v>
      </c>
      <c r="H5" s="11" t="s">
        <v>9</v>
      </c>
      <c r="I5" s="11" t="s">
        <v>10</v>
      </c>
      <c r="J5" s="12"/>
    </row>
    <row r="6" spans="1:11" s="13" customFormat="1" x14ac:dyDescent="0.2">
      <c r="A6" s="14"/>
      <c r="B6" s="59"/>
      <c r="C6" s="15" t="s">
        <v>11</v>
      </c>
      <c r="D6" s="16" t="s">
        <v>12</v>
      </c>
      <c r="E6" s="16" t="s">
        <v>13</v>
      </c>
      <c r="F6" s="16" t="s">
        <v>1</v>
      </c>
      <c r="G6" s="16" t="s">
        <v>14</v>
      </c>
      <c r="H6" s="16" t="s">
        <v>15</v>
      </c>
      <c r="I6" s="15" t="s">
        <v>16</v>
      </c>
      <c r="J6" s="12"/>
    </row>
    <row r="7" spans="1:11" s="4" customFormat="1" ht="12" thickBot="1" x14ac:dyDescent="0.25">
      <c r="A7" s="17">
        <v>1</v>
      </c>
      <c r="B7" s="18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3"/>
    </row>
    <row r="8" spans="1:11" x14ac:dyDescent="0.2">
      <c r="A8" s="20"/>
      <c r="B8" s="21"/>
      <c r="C8" s="22"/>
      <c r="D8" s="22"/>
      <c r="E8" s="22"/>
      <c r="F8" s="22"/>
      <c r="G8" s="22"/>
      <c r="H8" s="22"/>
      <c r="I8" s="22"/>
    </row>
    <row r="9" spans="1:11" x14ac:dyDescent="0.2">
      <c r="A9" s="23">
        <v>3000</v>
      </c>
      <c r="B9" s="24" t="s">
        <v>17</v>
      </c>
      <c r="C9" s="25">
        <f>+C10+C27</f>
        <v>678726753590</v>
      </c>
      <c r="D9" s="25">
        <f t="shared" ref="D9:H9" si="0">+D10+D27</f>
        <v>7902871008.2199993</v>
      </c>
      <c r="E9" s="25">
        <f>+E10+E27</f>
        <v>653616930413.72998</v>
      </c>
      <c r="F9" s="25">
        <f t="shared" si="0"/>
        <v>3728511888.5600004</v>
      </c>
      <c r="G9" s="25">
        <f t="shared" si="0"/>
        <v>643531610849.08008</v>
      </c>
      <c r="H9" s="25">
        <f t="shared" si="0"/>
        <v>10085319564.649996</v>
      </c>
      <c r="I9" s="25">
        <f>+I10+I27</f>
        <v>25109823176.269989</v>
      </c>
    </row>
    <row r="10" spans="1:11" x14ac:dyDescent="0.2">
      <c r="A10" s="23">
        <v>3100</v>
      </c>
      <c r="B10" s="24" t="s">
        <v>18</v>
      </c>
      <c r="C10" s="25">
        <f>+C11</f>
        <v>255055631590</v>
      </c>
      <c r="D10" s="25">
        <f t="shared" ref="D10:I10" si="1">+D11</f>
        <v>7466862862.829999</v>
      </c>
      <c r="E10" s="25">
        <f t="shared" si="1"/>
        <v>159472528523.09</v>
      </c>
      <c r="F10" s="25">
        <f t="shared" si="1"/>
        <v>3292420445.7600002</v>
      </c>
      <c r="G10" s="25">
        <f t="shared" si="1"/>
        <v>149460467549</v>
      </c>
      <c r="H10" s="25">
        <f t="shared" si="1"/>
        <v>10012060974.089996</v>
      </c>
      <c r="I10" s="25">
        <f t="shared" si="1"/>
        <v>95583103066.909988</v>
      </c>
    </row>
    <row r="11" spans="1:11" x14ac:dyDescent="0.2">
      <c r="A11" s="23">
        <v>3120</v>
      </c>
      <c r="B11" s="24" t="s">
        <v>19</v>
      </c>
      <c r="C11" s="25">
        <f>+C12+C15+C26</f>
        <v>255055631590</v>
      </c>
      <c r="D11" s="25">
        <f t="shared" ref="D11:I11" si="2">+D12+D15+D26</f>
        <v>7466862862.829999</v>
      </c>
      <c r="E11" s="25">
        <f t="shared" si="2"/>
        <v>159472528523.09</v>
      </c>
      <c r="F11" s="25">
        <f t="shared" si="2"/>
        <v>3292420445.7600002</v>
      </c>
      <c r="G11" s="25">
        <f t="shared" si="2"/>
        <v>149460467549</v>
      </c>
      <c r="H11" s="25">
        <f t="shared" si="2"/>
        <v>10012060974.089996</v>
      </c>
      <c r="I11" s="25">
        <f t="shared" si="2"/>
        <v>95583103066.909988</v>
      </c>
    </row>
    <row r="12" spans="1:11" x14ac:dyDescent="0.2">
      <c r="A12" s="23">
        <v>3121</v>
      </c>
      <c r="B12" s="24" t="s">
        <v>20</v>
      </c>
      <c r="C12" s="26">
        <f>SUM(C13:C14)</f>
        <v>7683577000</v>
      </c>
      <c r="D12" s="26">
        <f t="shared" ref="D12:I12" si="3">SUM(D13:D14)</f>
        <v>1305969968.0699999</v>
      </c>
      <c r="E12" s="26">
        <f t="shared" si="3"/>
        <v>5169872050.4700003</v>
      </c>
      <c r="F12" s="26">
        <f t="shared" si="3"/>
        <v>464861343.5</v>
      </c>
      <c r="G12" s="26">
        <f t="shared" si="3"/>
        <v>4147579610.25</v>
      </c>
      <c r="H12" s="26">
        <f t="shared" si="3"/>
        <v>1022292440.2200003</v>
      </c>
      <c r="I12" s="26">
        <f t="shared" si="3"/>
        <v>2513704949.5299997</v>
      </c>
    </row>
    <row r="13" spans="1:11" x14ac:dyDescent="0.2">
      <c r="A13" s="23"/>
      <c r="B13" s="27" t="s">
        <v>21</v>
      </c>
      <c r="C13" s="28">
        <v>6684711990</v>
      </c>
      <c r="D13" s="28">
        <v>1302209968.0699999</v>
      </c>
      <c r="E13" s="28">
        <v>5118378050.4700003</v>
      </c>
      <c r="F13" s="28">
        <v>454797343.5</v>
      </c>
      <c r="G13" s="28">
        <v>4098606610.25</v>
      </c>
      <c r="H13" s="28">
        <f>+E13-G13</f>
        <v>1019771440.2200003</v>
      </c>
      <c r="I13" s="28">
        <f>+C13-E13</f>
        <v>1566333939.5299997</v>
      </c>
      <c r="J13" s="29"/>
    </row>
    <row r="14" spans="1:11" x14ac:dyDescent="0.2">
      <c r="A14" s="23"/>
      <c r="B14" s="27" t="s">
        <v>22</v>
      </c>
      <c r="C14" s="28">
        <v>998865010</v>
      </c>
      <c r="D14" s="28">
        <v>3760000</v>
      </c>
      <c r="E14" s="28">
        <v>51494000</v>
      </c>
      <c r="F14" s="28">
        <v>10064000</v>
      </c>
      <c r="G14" s="28">
        <v>48973000</v>
      </c>
      <c r="H14" s="28">
        <f>+E14-G14</f>
        <v>2521000</v>
      </c>
      <c r="I14" s="28">
        <f>+C14-E14</f>
        <v>947371010</v>
      </c>
    </row>
    <row r="15" spans="1:11" x14ac:dyDescent="0.2">
      <c r="A15" s="23">
        <v>3127</v>
      </c>
      <c r="B15" s="24" t="s">
        <v>23</v>
      </c>
      <c r="C15" s="26">
        <f>+C16</f>
        <v>239372054590</v>
      </c>
      <c r="D15" s="26">
        <f t="shared" ref="D15:I15" si="4">+D16</f>
        <v>6151050411.6399994</v>
      </c>
      <c r="E15" s="26">
        <f t="shared" si="4"/>
        <v>129419488833.00999</v>
      </c>
      <c r="F15" s="26">
        <f t="shared" si="4"/>
        <v>2817716619.1400003</v>
      </c>
      <c r="G15" s="26">
        <f t="shared" si="4"/>
        <v>120429720299.14</v>
      </c>
      <c r="H15" s="26">
        <f t="shared" si="4"/>
        <v>8989768533.869997</v>
      </c>
      <c r="I15" s="26">
        <f t="shared" si="4"/>
        <v>109952565756.98999</v>
      </c>
      <c r="K15" s="30"/>
    </row>
    <row r="16" spans="1:11" x14ac:dyDescent="0.2">
      <c r="A16" s="23"/>
      <c r="B16" s="24" t="s">
        <v>24</v>
      </c>
      <c r="C16" s="26">
        <f>+C17+C20+C22+C23+C24+C25</f>
        <v>239372054590</v>
      </c>
      <c r="D16" s="26">
        <f>+D17+D20+D22+D23+D24+D25</f>
        <v>6151050411.6399994</v>
      </c>
      <c r="E16" s="26">
        <f>+E17+E20+E22+E23+E24+E25</f>
        <v>129419488833.00999</v>
      </c>
      <c r="F16" s="26">
        <f t="shared" ref="F16:I16" si="5">+F17+F20+F22+F23+F24+F25</f>
        <v>2817716619.1400003</v>
      </c>
      <c r="G16" s="26">
        <f t="shared" si="5"/>
        <v>120429720299.14</v>
      </c>
      <c r="H16" s="26">
        <f t="shared" si="5"/>
        <v>8989768533.869997</v>
      </c>
      <c r="I16" s="26">
        <f t="shared" si="5"/>
        <v>109952565756.98999</v>
      </c>
      <c r="K16" s="30"/>
    </row>
    <row r="17" spans="1:11" x14ac:dyDescent="0.2">
      <c r="A17" s="23"/>
      <c r="B17" s="24" t="s">
        <v>25</v>
      </c>
      <c r="C17" s="26">
        <f>+C18+C19</f>
        <v>1914976437</v>
      </c>
      <c r="D17" s="26">
        <f>+D18+D19</f>
        <v>236976314.98999998</v>
      </c>
      <c r="E17" s="26">
        <f t="shared" ref="E17:I17" si="6">+E18+E19</f>
        <v>13390291535.139999</v>
      </c>
      <c r="F17" s="26">
        <f t="shared" si="6"/>
        <v>1174851962.8299999</v>
      </c>
      <c r="G17" s="26">
        <f t="shared" si="6"/>
        <v>10104909871.75</v>
      </c>
      <c r="H17" s="26">
        <f t="shared" si="6"/>
        <v>3285381663.3899994</v>
      </c>
      <c r="I17" s="26">
        <f t="shared" si="6"/>
        <v>-11475315098.139999</v>
      </c>
      <c r="K17" s="30"/>
    </row>
    <row r="18" spans="1:11" x14ac:dyDescent="0.2">
      <c r="A18" s="23"/>
      <c r="B18" s="27" t="s">
        <v>26</v>
      </c>
      <c r="C18" s="28">
        <v>1914976437</v>
      </c>
      <c r="D18" s="28">
        <v>327127192.13999999</v>
      </c>
      <c r="E18" s="28">
        <v>6551154966.9399996</v>
      </c>
      <c r="F18" s="28">
        <v>704542869.44000006</v>
      </c>
      <c r="G18" s="28">
        <v>3265773303.5500002</v>
      </c>
      <c r="H18" s="28">
        <f>+E18-G18</f>
        <v>3285381663.3899994</v>
      </c>
      <c r="I18" s="28">
        <f t="shared" ref="I18:I26" si="7">+C18-E18</f>
        <v>-4636178529.9399996</v>
      </c>
      <c r="K18" s="1"/>
    </row>
    <row r="19" spans="1:11" x14ac:dyDescent="0.2">
      <c r="A19" s="23"/>
      <c r="B19" s="27" t="s">
        <v>27</v>
      </c>
      <c r="C19" s="28">
        <v>0</v>
      </c>
      <c r="D19" s="28">
        <v>-90150877.150000006</v>
      </c>
      <c r="E19" s="28">
        <v>6839136568.1999998</v>
      </c>
      <c r="F19" s="28">
        <v>470309093.38999999</v>
      </c>
      <c r="G19" s="28">
        <v>6839136568.1999998</v>
      </c>
      <c r="H19" s="28">
        <f>+E19-G19</f>
        <v>0</v>
      </c>
      <c r="I19" s="28">
        <f t="shared" si="7"/>
        <v>-6839136568.1999998</v>
      </c>
      <c r="K19" s="1"/>
    </row>
    <row r="20" spans="1:11" x14ac:dyDescent="0.2">
      <c r="A20" s="23"/>
      <c r="B20" s="24" t="s">
        <v>28</v>
      </c>
      <c r="C20" s="26">
        <f>+C21</f>
        <v>5984301365</v>
      </c>
      <c r="D20" s="26">
        <f t="shared" ref="D20:I20" si="8">+D21</f>
        <v>10919030.59</v>
      </c>
      <c r="E20" s="26">
        <f t="shared" si="8"/>
        <v>15098526371.1</v>
      </c>
      <c r="F20" s="26">
        <f t="shared" si="8"/>
        <v>256985845.22</v>
      </c>
      <c r="G20" s="26">
        <f t="shared" si="8"/>
        <v>14909102257.860001</v>
      </c>
      <c r="H20" s="26">
        <f>+H21</f>
        <v>189424113.23999977</v>
      </c>
      <c r="I20" s="26">
        <f t="shared" si="8"/>
        <v>-9114225006.1000004</v>
      </c>
      <c r="K20" s="30"/>
    </row>
    <row r="21" spans="1:11" x14ac:dyDescent="0.2">
      <c r="A21" s="23"/>
      <c r="B21" s="27" t="s">
        <v>29</v>
      </c>
      <c r="C21" s="28">
        <v>5984301365</v>
      </c>
      <c r="D21" s="28">
        <v>10919030.59</v>
      </c>
      <c r="E21" s="28">
        <v>15098526371.1</v>
      </c>
      <c r="F21" s="28">
        <v>256985845.22</v>
      </c>
      <c r="G21" s="28">
        <v>14909102257.860001</v>
      </c>
      <c r="H21" s="28">
        <f>+E21-G21</f>
        <v>189424113.23999977</v>
      </c>
      <c r="I21" s="28">
        <f>+C21-E21</f>
        <v>-9114225006.1000004</v>
      </c>
      <c r="K21" s="30"/>
    </row>
    <row r="22" spans="1:11" x14ac:dyDescent="0.2">
      <c r="A22" s="23"/>
      <c r="B22" s="24" t="s">
        <v>30</v>
      </c>
      <c r="C22" s="28">
        <v>41411365444</v>
      </c>
      <c r="D22" s="28">
        <v>4608794492.2399998</v>
      </c>
      <c r="E22" s="28">
        <v>39228328587.919998</v>
      </c>
      <c r="F22" s="28">
        <v>0</v>
      </c>
      <c r="G22" s="28">
        <v>34619534095.68</v>
      </c>
      <c r="H22" s="28">
        <f>+E22-G22</f>
        <v>4608794492.2399979</v>
      </c>
      <c r="I22" s="28">
        <f>+C22-E22</f>
        <v>2183036856.0800018</v>
      </c>
      <c r="K22" s="30"/>
    </row>
    <row r="23" spans="1:11" x14ac:dyDescent="0.2">
      <c r="A23" s="23"/>
      <c r="B23" s="24" t="s">
        <v>31</v>
      </c>
      <c r="C23" s="28">
        <v>119686027295</v>
      </c>
      <c r="D23" s="28">
        <v>0</v>
      </c>
      <c r="E23" s="28">
        <v>35915890872.540001</v>
      </c>
      <c r="F23" s="28">
        <v>0</v>
      </c>
      <c r="G23" s="28">
        <v>35915890872.540001</v>
      </c>
      <c r="H23" s="28">
        <f t="shared" ref="H23:H32" si="9">+E23-G23</f>
        <v>0</v>
      </c>
      <c r="I23" s="28">
        <f t="shared" si="7"/>
        <v>83770136422.459991</v>
      </c>
      <c r="K23" s="30"/>
    </row>
    <row r="24" spans="1:11" x14ac:dyDescent="0.2">
      <c r="A24" s="23"/>
      <c r="B24" s="24" t="s">
        <v>32</v>
      </c>
      <c r="C24" s="28">
        <v>957488218</v>
      </c>
      <c r="D24" s="28">
        <v>68967325.879999995</v>
      </c>
      <c r="E24" s="28">
        <v>3979027875.5100002</v>
      </c>
      <c r="F24" s="28">
        <v>160485563.15000001</v>
      </c>
      <c r="G24" s="28">
        <v>3072859610.5100002</v>
      </c>
      <c r="H24" s="28">
        <f t="shared" si="9"/>
        <v>906168265</v>
      </c>
      <c r="I24" s="28">
        <f t="shared" si="7"/>
        <v>-3021539657.5100002</v>
      </c>
      <c r="K24" s="30"/>
    </row>
    <row r="25" spans="1:11" x14ac:dyDescent="0.2">
      <c r="A25" s="23"/>
      <c r="B25" s="24" t="s">
        <v>33</v>
      </c>
      <c r="C25" s="28">
        <v>69417895831</v>
      </c>
      <c r="D25" s="28">
        <v>1225393247.9400001</v>
      </c>
      <c r="E25" s="28">
        <v>21807423590.799999</v>
      </c>
      <c r="F25" s="28">
        <v>1225393247.9400001</v>
      </c>
      <c r="G25" s="28">
        <v>21807423590.799999</v>
      </c>
      <c r="H25" s="28">
        <f t="shared" si="9"/>
        <v>0</v>
      </c>
      <c r="I25" s="28">
        <f t="shared" si="7"/>
        <v>47610472240.199997</v>
      </c>
      <c r="K25" s="30"/>
    </row>
    <row r="26" spans="1:11" x14ac:dyDescent="0.2">
      <c r="A26" s="23">
        <v>3128</v>
      </c>
      <c r="B26" s="24" t="s">
        <v>34</v>
      </c>
      <c r="C26" s="26">
        <v>8000000000</v>
      </c>
      <c r="D26" s="26">
        <v>9842483.1199999992</v>
      </c>
      <c r="E26" s="26">
        <v>24883167639.610001</v>
      </c>
      <c r="F26" s="26">
        <v>9842483.1199999992</v>
      </c>
      <c r="G26" s="26">
        <v>24883167639.610001</v>
      </c>
      <c r="H26" s="26">
        <f t="shared" si="9"/>
        <v>0</v>
      </c>
      <c r="I26" s="28">
        <f t="shared" si="7"/>
        <v>-16883167639.610001</v>
      </c>
      <c r="K26" s="30"/>
    </row>
    <row r="27" spans="1:11" x14ac:dyDescent="0.2">
      <c r="A27" s="23">
        <v>3200</v>
      </c>
      <c r="B27" s="24" t="s">
        <v>35</v>
      </c>
      <c r="C27" s="25">
        <f>SUM(C28:C30)</f>
        <v>423671122000</v>
      </c>
      <c r="D27" s="25">
        <f t="shared" ref="D27:I27" si="10">SUM(D28:D30)</f>
        <v>436008145.38999999</v>
      </c>
      <c r="E27" s="25">
        <f>SUM(E28:E30)</f>
        <v>494144401890.64001</v>
      </c>
      <c r="F27" s="25">
        <f t="shared" si="10"/>
        <v>436091442.80000001</v>
      </c>
      <c r="G27" s="25">
        <f t="shared" si="10"/>
        <v>494071143300.08002</v>
      </c>
      <c r="H27" s="25">
        <f t="shared" si="10"/>
        <v>73258590.559999943</v>
      </c>
      <c r="I27" s="25">
        <f t="shared" si="10"/>
        <v>-70473279890.639999</v>
      </c>
      <c r="K27" s="30"/>
    </row>
    <row r="28" spans="1:11" x14ac:dyDescent="0.2">
      <c r="A28" s="31">
        <v>3230</v>
      </c>
      <c r="B28" s="27" t="s">
        <v>36</v>
      </c>
      <c r="C28" s="28">
        <v>4067677000</v>
      </c>
      <c r="D28" s="28">
        <v>38772222.68</v>
      </c>
      <c r="E28" s="28">
        <v>49828039598.120003</v>
      </c>
      <c r="F28" s="28">
        <v>38772222.68</v>
      </c>
      <c r="G28" s="28">
        <v>49828039598.120003</v>
      </c>
      <c r="H28" s="28">
        <f t="shared" si="9"/>
        <v>0</v>
      </c>
      <c r="I28" s="28">
        <f>+C28-E28</f>
        <v>-45760362598.120003</v>
      </c>
      <c r="K28" s="30"/>
    </row>
    <row r="29" spans="1:11" hidden="1" x14ac:dyDescent="0.2">
      <c r="A29" s="31">
        <v>3240</v>
      </c>
      <c r="B29" s="27" t="s">
        <v>37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32">
        <f t="shared" si="9"/>
        <v>0</v>
      </c>
      <c r="I29" s="28">
        <f>+C29-E29</f>
        <v>0</v>
      </c>
      <c r="K29" s="30"/>
    </row>
    <row r="30" spans="1:11" s="34" customFormat="1" x14ac:dyDescent="0.2">
      <c r="A30" s="23">
        <v>3250</v>
      </c>
      <c r="B30" s="24" t="s">
        <v>38</v>
      </c>
      <c r="C30" s="26">
        <f>SUM(C31:C33)</f>
        <v>419603445000</v>
      </c>
      <c r="D30" s="26">
        <f t="shared" ref="D30:I30" si="11">SUM(D31:D33)</f>
        <v>397235922.70999998</v>
      </c>
      <c r="E30" s="26">
        <f t="shared" si="11"/>
        <v>444316362292.52002</v>
      </c>
      <c r="F30" s="26">
        <f t="shared" si="11"/>
        <v>397319220.12</v>
      </c>
      <c r="G30" s="26">
        <f t="shared" si="11"/>
        <v>444243103701.96002</v>
      </c>
      <c r="H30" s="26">
        <f t="shared" si="11"/>
        <v>73258590.559999943</v>
      </c>
      <c r="I30" s="26">
        <f t="shared" si="11"/>
        <v>-24712917292.52</v>
      </c>
      <c r="J30" s="33"/>
    </row>
    <row r="31" spans="1:11" hidden="1" x14ac:dyDescent="0.2">
      <c r="A31" s="31">
        <v>3251</v>
      </c>
      <c r="B31" s="27" t="s">
        <v>39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32">
        <f t="shared" si="9"/>
        <v>0</v>
      </c>
      <c r="I31" s="28">
        <f>+C31-E31</f>
        <v>0</v>
      </c>
    </row>
    <row r="32" spans="1:11" x14ac:dyDescent="0.2">
      <c r="A32" s="31">
        <v>3252</v>
      </c>
      <c r="B32" s="35" t="s">
        <v>40</v>
      </c>
      <c r="C32" s="28">
        <v>419603445000</v>
      </c>
      <c r="D32" s="28">
        <v>0</v>
      </c>
      <c r="E32" s="28">
        <v>442813000000</v>
      </c>
      <c r="F32" s="28">
        <v>0</v>
      </c>
      <c r="G32" s="28">
        <v>442813000000</v>
      </c>
      <c r="H32" s="28">
        <f t="shared" si="9"/>
        <v>0</v>
      </c>
      <c r="I32" s="28">
        <f>+C32-E32</f>
        <v>-23209555000</v>
      </c>
    </row>
    <row r="33" spans="1:10" s="34" customFormat="1" x14ac:dyDescent="0.2">
      <c r="A33" s="23">
        <v>3255</v>
      </c>
      <c r="B33" s="24" t="s">
        <v>41</v>
      </c>
      <c r="C33" s="26">
        <f>+C34</f>
        <v>0</v>
      </c>
      <c r="D33" s="26">
        <f t="shared" ref="D33:I33" si="12">+D34</f>
        <v>397235922.70999998</v>
      </c>
      <c r="E33" s="26">
        <f t="shared" si="12"/>
        <v>1503362292.52</v>
      </c>
      <c r="F33" s="26">
        <f t="shared" si="12"/>
        <v>397319220.12</v>
      </c>
      <c r="G33" s="26">
        <f t="shared" si="12"/>
        <v>1430103701.96</v>
      </c>
      <c r="H33" s="26">
        <f t="shared" si="12"/>
        <v>73258590.559999943</v>
      </c>
      <c r="I33" s="26">
        <f t="shared" si="12"/>
        <v>-1503362292.52</v>
      </c>
      <c r="J33" s="33"/>
    </row>
    <row r="34" spans="1:10" x14ac:dyDescent="0.2">
      <c r="A34" s="31">
        <v>32552</v>
      </c>
      <c r="B34" s="27" t="s">
        <v>42</v>
      </c>
      <c r="C34" s="28"/>
      <c r="D34" s="28">
        <v>397235922.70999998</v>
      </c>
      <c r="E34" s="28">
        <v>1503362292.52</v>
      </c>
      <c r="F34" s="28">
        <v>397319220.12</v>
      </c>
      <c r="G34" s="28">
        <v>1430103701.96</v>
      </c>
      <c r="H34" s="32">
        <f>+E34-G34</f>
        <v>73258590.559999943</v>
      </c>
      <c r="I34" s="36">
        <f t="shared" ref="I34" si="13">+C34-E34</f>
        <v>-1503362292.52</v>
      </c>
    </row>
    <row r="35" spans="1:10" x14ac:dyDescent="0.2">
      <c r="A35" s="23"/>
      <c r="B35" s="37"/>
      <c r="C35" s="26"/>
      <c r="D35" s="26"/>
      <c r="E35" s="26"/>
      <c r="F35" s="26"/>
      <c r="G35" s="26"/>
      <c r="H35" s="36"/>
      <c r="I35" s="36"/>
    </row>
    <row r="36" spans="1:10" ht="13.5" thickBot="1" x14ac:dyDescent="0.25">
      <c r="A36" s="38"/>
      <c r="B36" s="39"/>
      <c r="C36" s="40"/>
      <c r="D36" s="40"/>
      <c r="E36" s="40"/>
      <c r="F36" s="40"/>
      <c r="G36" s="40"/>
      <c r="H36" s="41"/>
      <c r="I36" s="41"/>
    </row>
    <row r="37" spans="1:10" ht="13.5" thickBot="1" x14ac:dyDescent="0.25">
      <c r="A37" s="42"/>
      <c r="B37" s="37" t="s">
        <v>43</v>
      </c>
      <c r="C37" s="25">
        <f>+C9</f>
        <v>678726753590</v>
      </c>
      <c r="D37" s="25">
        <f t="shared" ref="D37:I37" si="14">+D9</f>
        <v>7902871008.2199993</v>
      </c>
      <c r="E37" s="25">
        <f>+E9</f>
        <v>653616930413.72998</v>
      </c>
      <c r="F37" s="25">
        <f t="shared" si="14"/>
        <v>3728511888.5600004</v>
      </c>
      <c r="G37" s="25">
        <f t="shared" si="14"/>
        <v>643531610849.08008</v>
      </c>
      <c r="H37" s="25">
        <f t="shared" si="14"/>
        <v>10085319564.649996</v>
      </c>
      <c r="I37" s="25">
        <f t="shared" si="14"/>
        <v>25109823176.269989</v>
      </c>
    </row>
    <row r="38" spans="1:10" x14ac:dyDescent="0.2">
      <c r="A38" s="43"/>
      <c r="B38" s="44"/>
      <c r="C38" s="45"/>
      <c r="D38" s="45"/>
      <c r="E38" s="45"/>
      <c r="F38" s="46"/>
      <c r="G38" s="47"/>
      <c r="H38" s="45"/>
      <c r="I38" s="50"/>
    </row>
    <row r="44" spans="1:10" x14ac:dyDescent="0.2">
      <c r="E44" s="49"/>
    </row>
  </sheetData>
  <mergeCells count="4">
    <mergeCell ref="A1:I1"/>
    <mergeCell ref="A2:I2"/>
    <mergeCell ref="A3:I3"/>
    <mergeCell ref="B5:B6"/>
  </mergeCells>
  <printOptions horizontalCentered="1"/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9</Orden>
    <Tipo_x0020_presupuesto xmlns="d0e351fb-1a75-4546-9b39-7d697f81258f">Informe de Ejecución del Presupuesto de Ingresos</Tipo_x0020_presupuesto>
    <Vigencia xmlns="d0e351fb-1a75-4546-9b39-7d697f81258f">2016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0E79A2BF-389F-4F6E-93B7-C7CA4498ABBF}"/>
</file>

<file path=customXml/itemProps2.xml><?xml version="1.0" encoding="utf-8"?>
<ds:datastoreItem xmlns:ds="http://schemas.openxmlformats.org/officeDocument/2006/customXml" ds:itemID="{603AFB67-6F1C-41A2-A9AA-C9261C9405C1}"/>
</file>

<file path=customXml/itemProps3.xml><?xml version="1.0" encoding="utf-8"?>
<ds:datastoreItem xmlns:ds="http://schemas.openxmlformats.org/officeDocument/2006/customXml" ds:itemID="{2AF6C33D-00E7-410F-B073-AA49E1E7A2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 VIG ACT</vt:lpstr>
      <vt:lpstr>'ING VIG ACT'!Área_de_impresión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2016 Septiembre (Ingresos)</dc:title>
  <dc:creator>Windows User</dc:creator>
  <cp:lastModifiedBy>Janier Cuervo Ordoñez</cp:lastModifiedBy>
  <cp:lastPrinted>2016-10-11T13:29:06Z</cp:lastPrinted>
  <dcterms:created xsi:type="dcterms:W3CDTF">2014-01-22T22:03:49Z</dcterms:created>
  <dcterms:modified xsi:type="dcterms:W3CDTF">2016-10-11T13:29:13Z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10500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