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ile\Sperfiles$\janier.cuervo\Mis documentos\PRESUPUESTO INFORMES\"/>
    </mc:Choice>
  </mc:AlternateContent>
  <bookViews>
    <workbookView xWindow="0" yWindow="0" windowWidth="19200" windowHeight="12180"/>
  </bookViews>
  <sheets>
    <sheet name="INGRESOS" sheetId="23" r:id="rId1"/>
  </sheets>
  <definedNames>
    <definedName name="_xlnm.Print_Area" localSheetId="0">INGRESOS!$A$1:$I$36</definedName>
  </definedNames>
  <calcPr calcId="152511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F16" i="23" s="1"/>
  <c r="F15" i="23" s="1"/>
  <c r="E17" i="23"/>
  <c r="D17" i="23"/>
  <c r="D16" i="23" s="1"/>
  <c r="D15" i="23" s="1"/>
  <c r="C17" i="23"/>
  <c r="I14" i="23"/>
  <c r="H14" i="23"/>
  <c r="I13" i="23"/>
  <c r="H13" i="23"/>
  <c r="G12" i="23"/>
  <c r="F12" i="23"/>
  <c r="E12" i="23"/>
  <c r="D12" i="23"/>
  <c r="C12" i="23"/>
  <c r="E16" i="23" l="1"/>
  <c r="E15" i="23" s="1"/>
  <c r="E11" i="23" s="1"/>
  <c r="E10" i="23" s="1"/>
  <c r="E9" i="23" s="1"/>
  <c r="E36" i="23" s="1"/>
  <c r="H12" i="23"/>
  <c r="G16" i="23"/>
  <c r="G15" i="23" s="1"/>
  <c r="G11" i="23" s="1"/>
  <c r="G10" i="23" s="1"/>
  <c r="G9" i="23" s="1"/>
  <c r="G36" i="23" s="1"/>
  <c r="C16" i="23"/>
  <c r="C15" i="23" s="1"/>
  <c r="C11" i="23" s="1"/>
  <c r="C10" i="23" s="1"/>
  <c r="C9" i="23" s="1"/>
  <c r="C36" i="23" s="1"/>
  <c r="I12" i="23"/>
  <c r="I17" i="23"/>
  <c r="I16" i="23" s="1"/>
  <c r="I15" i="23" s="1"/>
  <c r="I11" i="23" s="1"/>
  <c r="I10" i="23" s="1"/>
  <c r="D11" i="23"/>
  <c r="D10" i="23" s="1"/>
  <c r="D9" i="23" s="1"/>
  <c r="D36" i="23" s="1"/>
  <c r="F11" i="23"/>
  <c r="F10" i="23" s="1"/>
  <c r="F9" i="23" s="1"/>
  <c r="F36" i="23" s="1"/>
  <c r="I30" i="23"/>
  <c r="I27" i="23" s="1"/>
  <c r="H30" i="23"/>
  <c r="H27" i="23" s="1"/>
  <c r="H17" i="23"/>
  <c r="H16" i="23" s="1"/>
  <c r="H15" i="23" s="1"/>
  <c r="H11" i="23" s="1"/>
  <c r="H10" i="23" s="1"/>
  <c r="I9" i="23" l="1"/>
  <c r="I36" i="23" s="1"/>
  <c r="H9" i="23"/>
  <c r="H36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<sst xmlns="http://schemas.openxmlformats.org/spreadsheetml/2006/main" count="46" uniqueCount="45">
  <si>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</si>
  <si>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</si>
  <si>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JUNIO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</si>
  <si>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</si>
  <si>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</si>
  <si>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</si>
  <si>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</si>
  <si>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</si>
  <si>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</si>
  <si>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</si>
  <si>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</si>
  <si>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</si>
  <si>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</si>
  <si>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</si>
  <si>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</si>
  <si>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</si>
  <si>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</si>
  <si>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</si>
  <si>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</si>
  <si>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</si>
  <si>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</si>
  <si>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</si>
  <si>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</si>
  <si>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</si>
  <si>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</si>
  <si>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</si>
  <si>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</si>
  <si>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</si>
  <si>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</si>
  <si>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</si>
  <si>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</si>
  <si>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</si>
  <si>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</si>
  <si>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</si>
  <si>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</si>
  <si>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</si>
  <si>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</si>
  <si>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</si>
  <si>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</si>
  <si>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</si>
  <si>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</si>
  <si>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</si>
  <si>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</si>
  <si>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</si>
  <si>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EJECUCION PRESPUESTAL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</si>
</sst>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8" formatCode="000"/>
    <numFmt numFmtId="169" formatCode="_-* #,##0.00_-;\-* #,##0.00_-;_-* &quot;-&quot;??_-;_-@_-"/>
    <numFmt numFmtId="176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169" fontId="2" fillId="0" borderId="0" xfId="1" applyFont="1" applyFill="1"/>
    <xf numFmtId="0" fontId="2" fillId="0" borderId="0" xfId="6" applyFont="1" applyFill="1"/>
    <xf numFmtId="169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9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6" fontId="9" fillId="0" borderId="10" xfId="6" applyNumberFormat="1" applyFont="1" applyFill="1" applyBorder="1" applyAlignment="1" applyProtection="1">
      <alignment horizontal="center"/>
    </xf>
    <xf numFmtId="176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6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6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9" fontId="4" fillId="0" borderId="0" xfId="1" applyFont="1" applyFill="1"/>
    <xf numFmtId="0" fontId="4" fillId="0" borderId="0" xfId="6" applyFont="1" applyFill="1"/>
    <xf numFmtId="176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6" fontId="9" fillId="0" borderId="0" xfId="6" applyNumberFormat="1" applyFont="1" applyFill="1" applyBorder="1" applyAlignment="1" applyProtection="1"/>
    <xf numFmtId="176" fontId="10" fillId="0" borderId="11" xfId="6" applyNumberFormat="1" applyFont="1" applyFill="1" applyBorder="1" applyProtection="1"/>
    <xf numFmtId="176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9" fontId="1" fillId="0" borderId="2" xfId="1" applyFont="1" applyFill="1" applyBorder="1"/>
    <xf numFmtId="169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6"/>
  <sheetViews>
    <sheetView showGridLines="0" tabSelected="1" topLeftCell="B1" zoomScaleNormal="100" workbookViewId="0">
      <pane ySplit="7" topLeftCell="A8" activePane="bottomLeft" state="frozen"/>
      <selection activeCell="J13" sqref="J13"/>
      <selection pane="bottomLeft" activeCell="D13" sqref="D13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2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3</v>
      </c>
      <c r="B5" s="50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8</v>
      </c>
      <c r="H5" s="11" t="s">
        <v>9</v>
      </c>
      <c r="I5" s="11" t="s">
        <v>10</v>
      </c>
      <c r="J5" s="12"/>
    </row>
    <row r="6" spans="1:11" s="13" customFormat="1" x14ac:dyDescent="0.2">
      <c r="A6" s="14"/>
      <c r="B6" s="51"/>
      <c r="C6" s="15" t="s">
        <v>11</v>
      </c>
      <c r="D6" s="16" t="s">
        <v>12</v>
      </c>
      <c r="E6" s="16" t="s">
        <v>13</v>
      </c>
      <c r="F6" s="16" t="s">
        <v>1</v>
      </c>
      <c r="G6" s="16" t="s">
        <v>14</v>
      </c>
      <c r="H6" s="16" t="s">
        <v>15</v>
      </c>
      <c r="I6" s="15" t="s">
        <v>16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17</v>
      </c>
      <c r="C9" s="25">
        <f>+C10+C27</f>
        <v>678726753590</v>
      </c>
      <c r="D9" s="25">
        <f t="shared" ref="D9:H9" si="0">+D10+D27</f>
        <v>19087332169.52</v>
      </c>
      <c r="E9" s="25">
        <f>+E10+E27</f>
        <v>609285852158</v>
      </c>
      <c r="F9" s="25">
        <f t="shared" si="0"/>
        <v>24746678048.799999</v>
      </c>
      <c r="G9" s="25">
        <f t="shared" si="0"/>
        <v>603693328746.59998</v>
      </c>
      <c r="H9" s="25">
        <f t="shared" si="0"/>
        <v>5592523411.3999996</v>
      </c>
      <c r="I9" s="25">
        <f>+I10+I27</f>
        <v>69440901432</v>
      </c>
    </row>
    <row r="10" spans="1:11" x14ac:dyDescent="0.2">
      <c r="A10" s="23">
        <v>3100</v>
      </c>
      <c r="B10" s="24" t="s">
        <v>18</v>
      </c>
      <c r="C10" s="25">
        <f>+C11</f>
        <v>255055631590</v>
      </c>
      <c r="D10" s="25">
        <f t="shared" ref="D10:I10" si="1">+D11</f>
        <v>18952635267.619999</v>
      </c>
      <c r="E10" s="25">
        <f t="shared" si="1"/>
        <v>115683071006.34999</v>
      </c>
      <c r="F10" s="25">
        <f t="shared" si="1"/>
        <v>24611921492.59</v>
      </c>
      <c r="G10" s="25">
        <f t="shared" si="1"/>
        <v>110163830613.09999</v>
      </c>
      <c r="H10" s="25">
        <f t="shared" si="1"/>
        <v>5519240393.25</v>
      </c>
      <c r="I10" s="25">
        <f t="shared" si="1"/>
        <v>139372560583.64999</v>
      </c>
    </row>
    <row r="11" spans="1:11" x14ac:dyDescent="0.2">
      <c r="A11" s="23">
        <v>3120</v>
      </c>
      <c r="B11" s="24" t="s">
        <v>19</v>
      </c>
      <c r="C11" s="25">
        <f>+C12+C15+C26</f>
        <v>255055631590</v>
      </c>
      <c r="D11" s="25">
        <f t="shared" ref="D11:I11" si="2">+D12+D15+D26</f>
        <v>18952635267.619999</v>
      </c>
      <c r="E11" s="25">
        <f t="shared" si="2"/>
        <v>115683071006.34999</v>
      </c>
      <c r="F11" s="25">
        <f t="shared" si="2"/>
        <v>24611921492.59</v>
      </c>
      <c r="G11" s="25">
        <f t="shared" si="2"/>
        <v>110163830613.09999</v>
      </c>
      <c r="H11" s="25">
        <f t="shared" si="2"/>
        <v>5519240393.25</v>
      </c>
      <c r="I11" s="25">
        <f t="shared" si="2"/>
        <v>139372560583.64999</v>
      </c>
    </row>
    <row r="12" spans="1:11" x14ac:dyDescent="0.2">
      <c r="A12" s="23">
        <v>3121</v>
      </c>
      <c r="B12" s="24" t="s">
        <v>20</v>
      </c>
      <c r="C12" s="26">
        <f>SUM(C13:C14)</f>
        <v>7683577000</v>
      </c>
      <c r="D12" s="26">
        <f t="shared" ref="D12:I12" si="3">SUM(D13:D14)</f>
        <v>205992347.97999999</v>
      </c>
      <c r="E12" s="26">
        <f t="shared" si="3"/>
        <v>3555498266.3600001</v>
      </c>
      <c r="F12" s="26">
        <f t="shared" si="3"/>
        <v>350142711.79000002</v>
      </c>
      <c r="G12" s="26">
        <f t="shared" si="3"/>
        <v>3529101519.4200001</v>
      </c>
      <c r="H12" s="26">
        <f t="shared" si="3"/>
        <v>26396746.940000057</v>
      </c>
      <c r="I12" s="26">
        <f t="shared" si="3"/>
        <v>4128078733.6399999</v>
      </c>
    </row>
    <row r="13" spans="1:11" x14ac:dyDescent="0.2">
      <c r="A13" s="23"/>
      <c r="B13" s="27" t="s">
        <v>21</v>
      </c>
      <c r="C13" s="28">
        <v>6684711990</v>
      </c>
      <c r="D13" s="28">
        <v>201626347.97999999</v>
      </c>
      <c r="E13" s="28">
        <v>3529882266.3600001</v>
      </c>
      <c r="F13" s="28">
        <v>345586711.79000002</v>
      </c>
      <c r="G13" s="28">
        <v>3507851519.4200001</v>
      </c>
      <c r="H13" s="28">
        <f>+E13-G13</f>
        <v>22030746.940000057</v>
      </c>
      <c r="I13" s="28">
        <f>+C13-E13</f>
        <v>3154829723.6399999</v>
      </c>
      <c r="J13" s="29"/>
    </row>
    <row r="14" spans="1:11" x14ac:dyDescent="0.2">
      <c r="A14" s="23"/>
      <c r="B14" s="27" t="s">
        <v>22</v>
      </c>
      <c r="C14" s="28">
        <v>998865010</v>
      </c>
      <c r="D14" s="28">
        <v>4366000</v>
      </c>
      <c r="E14" s="28">
        <v>25616000</v>
      </c>
      <c r="F14" s="28">
        <v>4556000</v>
      </c>
      <c r="G14" s="28">
        <v>21250000</v>
      </c>
      <c r="H14" s="28">
        <f>+E14-G14</f>
        <v>4366000</v>
      </c>
      <c r="I14" s="28">
        <f>+C14-E14</f>
        <v>973249010</v>
      </c>
    </row>
    <row r="15" spans="1:11" x14ac:dyDescent="0.2">
      <c r="A15" s="23">
        <v>3127</v>
      </c>
      <c r="B15" s="24" t="s">
        <v>23</v>
      </c>
      <c r="C15" s="26">
        <f>+C16</f>
        <v>239372054590</v>
      </c>
      <c r="D15" s="26">
        <f t="shared" ref="D15:I15" si="4">+D16</f>
        <v>18728342741.029999</v>
      </c>
      <c r="E15" s="26">
        <f t="shared" si="4"/>
        <v>87345439978.269989</v>
      </c>
      <c r="F15" s="26">
        <f t="shared" si="4"/>
        <v>24243181139.189999</v>
      </c>
      <c r="G15" s="26">
        <f t="shared" si="4"/>
        <v>81861817692.959991</v>
      </c>
      <c r="H15" s="26">
        <f t="shared" si="4"/>
        <v>5483622285.3100004</v>
      </c>
      <c r="I15" s="26">
        <f t="shared" si="4"/>
        <v>152026614611.72998</v>
      </c>
      <c r="K15" s="30"/>
    </row>
    <row r="16" spans="1:11" x14ac:dyDescent="0.2">
      <c r="A16" s="23"/>
      <c r="B16" s="24" t="s">
        <v>24</v>
      </c>
      <c r="C16" s="26">
        <f>+C17+C20+C22+C23+C24+C25</f>
        <v>239372054590</v>
      </c>
      <c r="D16" s="26">
        <f>+D17+D20+D22+D23+D24+D25</f>
        <v>18728342741.029999</v>
      </c>
      <c r="E16" s="26">
        <f t="shared" ref="E16:I16" si="5">+E17+E20+E22+E23+E24+E25</f>
        <v>87345439978.269989</v>
      </c>
      <c r="F16" s="26">
        <f t="shared" si="5"/>
        <v>24243181139.189999</v>
      </c>
      <c r="G16" s="26">
        <f t="shared" si="5"/>
        <v>81861817692.959991</v>
      </c>
      <c r="H16" s="26">
        <f t="shared" si="5"/>
        <v>5483622285.3100004</v>
      </c>
      <c r="I16" s="26">
        <f t="shared" si="5"/>
        <v>152026614611.72998</v>
      </c>
      <c r="K16" s="30"/>
    </row>
    <row r="17" spans="1:11" x14ac:dyDescent="0.2">
      <c r="A17" s="23"/>
      <c r="B17" s="24" t="s">
        <v>25</v>
      </c>
      <c r="C17" s="26">
        <f>+C18+C19</f>
        <v>1914976437</v>
      </c>
      <c r="D17" s="26">
        <f>+D18+D19</f>
        <v>-1554904838.71</v>
      </c>
      <c r="E17" s="26">
        <f t="shared" ref="E17:I17" si="6">+E18+E19</f>
        <v>13174882500.309999</v>
      </c>
      <c r="F17" s="26">
        <f t="shared" si="6"/>
        <v>3033606949.9699998</v>
      </c>
      <c r="G17" s="26">
        <f t="shared" si="6"/>
        <v>8772012614.25</v>
      </c>
      <c r="H17" s="26">
        <f t="shared" si="6"/>
        <v>4402869886.0599995</v>
      </c>
      <c r="I17" s="26">
        <f t="shared" si="6"/>
        <v>-11259906063.309999</v>
      </c>
      <c r="K17" s="30"/>
    </row>
    <row r="18" spans="1:11" x14ac:dyDescent="0.2">
      <c r="A18" s="23"/>
      <c r="B18" s="27" t="s">
        <v>26</v>
      </c>
      <c r="C18" s="28">
        <v>1914976437</v>
      </c>
      <c r="D18" s="28">
        <v>-1465217305.6800001</v>
      </c>
      <c r="E18" s="28">
        <v>6246304345.6499996</v>
      </c>
      <c r="F18" s="28">
        <v>127405564.83</v>
      </c>
      <c r="G18" s="28">
        <v>2450937382.3800001</v>
      </c>
      <c r="H18" s="28">
        <f>+E18-G18</f>
        <v>3795366963.2699995</v>
      </c>
      <c r="I18" s="28">
        <f t="shared" ref="I18:I26" si="7">+C18-E18</f>
        <v>-4331327908.6499996</v>
      </c>
      <c r="K18" s="1"/>
    </row>
    <row r="19" spans="1:11" x14ac:dyDescent="0.2">
      <c r="A19" s="23"/>
      <c r="B19" s="27" t="s">
        <v>27</v>
      </c>
      <c r="C19" s="28">
        <v>0</v>
      </c>
      <c r="D19" s="28">
        <v>-89687533.030000001</v>
      </c>
      <c r="E19" s="28">
        <v>6928578154.6599998</v>
      </c>
      <c r="F19" s="28">
        <v>2906201385.1399999</v>
      </c>
      <c r="G19" s="28">
        <v>6321075231.8699999</v>
      </c>
      <c r="H19" s="28">
        <f>+E19-G19</f>
        <v>607502922.78999996</v>
      </c>
      <c r="I19" s="28">
        <f t="shared" si="7"/>
        <v>-6928578154.6599998</v>
      </c>
      <c r="K19" s="1"/>
    </row>
    <row r="20" spans="1:11" x14ac:dyDescent="0.2">
      <c r="A20" s="23"/>
      <c r="B20" s="24" t="s">
        <v>28</v>
      </c>
      <c r="C20" s="26">
        <f>+C21</f>
        <v>5984301365</v>
      </c>
      <c r="D20" s="26">
        <f t="shared" ref="D20:I20" si="8">+D21</f>
        <v>351845799.31</v>
      </c>
      <c r="E20" s="26">
        <f t="shared" si="8"/>
        <v>14776989856.870001</v>
      </c>
      <c r="F20" s="26">
        <f t="shared" si="8"/>
        <v>498879157.76999998</v>
      </c>
      <c r="G20" s="26">
        <f t="shared" si="8"/>
        <v>14603135795.74</v>
      </c>
      <c r="H20" s="26">
        <f>+H21</f>
        <v>173854061.13000107</v>
      </c>
      <c r="I20" s="26">
        <f t="shared" si="8"/>
        <v>-8792688491.8700008</v>
      </c>
      <c r="K20" s="30"/>
    </row>
    <row r="21" spans="1:11" x14ac:dyDescent="0.2">
      <c r="A21" s="23"/>
      <c r="B21" s="27" t="s">
        <v>29</v>
      </c>
      <c r="C21" s="28">
        <v>5984301365</v>
      </c>
      <c r="D21" s="28">
        <v>351845799.31</v>
      </c>
      <c r="E21" s="28">
        <v>14776989856.870001</v>
      </c>
      <c r="F21" s="28">
        <v>498879157.76999998</v>
      </c>
      <c r="G21" s="28">
        <v>14603135795.74</v>
      </c>
      <c r="H21" s="28">
        <f>+E21-G21</f>
        <v>173854061.13000107</v>
      </c>
      <c r="I21" s="28">
        <f>+C21-E21</f>
        <v>-8792688491.8700008</v>
      </c>
      <c r="K21" s="30"/>
    </row>
    <row r="22" spans="1:11" x14ac:dyDescent="0.2">
      <c r="A22" s="23"/>
      <c r="B22" s="24" t="s">
        <v>30</v>
      </c>
      <c r="C22" s="28">
        <v>41411365444</v>
      </c>
      <c r="D22" s="28">
        <v>3692731675.8600001</v>
      </c>
      <c r="E22" s="28">
        <v>22542321797.400002</v>
      </c>
      <c r="F22" s="28">
        <v>3692731675.8600001</v>
      </c>
      <c r="G22" s="28">
        <v>22542321797.400002</v>
      </c>
      <c r="H22" s="28">
        <f>+E22-G22</f>
        <v>0</v>
      </c>
      <c r="I22" s="28">
        <f>+C22-E22</f>
        <v>18869043646.599998</v>
      </c>
      <c r="K22" s="30"/>
    </row>
    <row r="23" spans="1:11" x14ac:dyDescent="0.2">
      <c r="A23" s="23"/>
      <c r="B23" s="24" t="s">
        <v>31</v>
      </c>
      <c r="C23" s="28">
        <v>119686027295</v>
      </c>
      <c r="D23" s="28">
        <v>13740933136.959999</v>
      </c>
      <c r="E23" s="28">
        <v>17040210309.790001</v>
      </c>
      <c r="F23" s="28">
        <v>13740933136.959999</v>
      </c>
      <c r="G23" s="28">
        <v>17040210309.790001</v>
      </c>
      <c r="H23" s="28">
        <f t="shared" ref="H23:H32" si="9">+E23-G23</f>
        <v>0</v>
      </c>
      <c r="I23" s="28">
        <f t="shared" si="7"/>
        <v>102645816985.20999</v>
      </c>
      <c r="K23" s="30"/>
    </row>
    <row r="24" spans="1:11" x14ac:dyDescent="0.2">
      <c r="A24" s="23"/>
      <c r="B24" s="24" t="s">
        <v>32</v>
      </c>
      <c r="C24" s="28">
        <v>957488218</v>
      </c>
      <c r="D24" s="28">
        <v>-161404406.21000001</v>
      </c>
      <c r="E24" s="28">
        <v>3765516094.5799999</v>
      </c>
      <c r="F24" s="28">
        <v>617888844.80999994</v>
      </c>
      <c r="G24" s="28">
        <v>2858617756.46</v>
      </c>
      <c r="H24" s="28">
        <f t="shared" si="9"/>
        <v>906898338.11999989</v>
      </c>
      <c r="I24" s="28">
        <f t="shared" si="7"/>
        <v>-2808027876.5799999</v>
      </c>
      <c r="K24" s="30"/>
    </row>
    <row r="25" spans="1:11" x14ac:dyDescent="0.2">
      <c r="A25" s="23"/>
      <c r="B25" s="24" t="s">
        <v>33</v>
      </c>
      <c r="C25" s="28">
        <v>69417895831</v>
      </c>
      <c r="D25" s="28">
        <v>2659141373.8200002</v>
      </c>
      <c r="E25" s="28">
        <v>16045519419.32</v>
      </c>
      <c r="F25" s="28">
        <v>2659141373.8200002</v>
      </c>
      <c r="G25" s="28">
        <v>16045519419.32</v>
      </c>
      <c r="H25" s="28">
        <f t="shared" si="9"/>
        <v>0</v>
      </c>
      <c r="I25" s="28">
        <f t="shared" si="7"/>
        <v>53372376411.68</v>
      </c>
      <c r="K25" s="30"/>
    </row>
    <row r="26" spans="1:11" x14ac:dyDescent="0.2">
      <c r="A26" s="23">
        <v>3128</v>
      </c>
      <c r="B26" s="24" t="s">
        <v>34</v>
      </c>
      <c r="C26" s="26">
        <v>8000000000</v>
      </c>
      <c r="D26" s="26">
        <v>18300178.609999999</v>
      </c>
      <c r="E26" s="26">
        <v>24782132761.720001</v>
      </c>
      <c r="F26" s="26">
        <v>18597641.609999999</v>
      </c>
      <c r="G26" s="26">
        <v>24772911400.720001</v>
      </c>
      <c r="H26" s="26">
        <f t="shared" si="9"/>
        <v>9221361</v>
      </c>
      <c r="I26" s="28">
        <f t="shared" si="7"/>
        <v>-16782132761.720001</v>
      </c>
      <c r="K26" s="30"/>
    </row>
    <row r="27" spans="1:11" x14ac:dyDescent="0.2">
      <c r="A27" s="23">
        <v>3200</v>
      </c>
      <c r="B27" s="24" t="s">
        <v>35</v>
      </c>
      <c r="C27" s="25">
        <f>SUM(C28:C30)</f>
        <v>423671122000</v>
      </c>
      <c r="D27" s="25">
        <f t="shared" ref="D27:I27" si="10">SUM(D28:D30)</f>
        <v>134696901.90000001</v>
      </c>
      <c r="E27" s="25">
        <f>SUM(E28:E30)</f>
        <v>493602781151.65002</v>
      </c>
      <c r="F27" s="25">
        <f t="shared" si="10"/>
        <v>134756556.21000001</v>
      </c>
      <c r="G27" s="25">
        <f t="shared" si="10"/>
        <v>493529498133.5</v>
      </c>
      <c r="H27" s="25">
        <f t="shared" si="10"/>
        <v>73283018.149999976</v>
      </c>
      <c r="I27" s="25">
        <f t="shared" si="10"/>
        <v>-69931659151.649994</v>
      </c>
      <c r="K27" s="30"/>
    </row>
    <row r="28" spans="1:11" x14ac:dyDescent="0.2">
      <c r="A28" s="31">
        <v>3230</v>
      </c>
      <c r="B28" s="27" t="s">
        <v>36</v>
      </c>
      <c r="C28" s="28">
        <v>4067677000</v>
      </c>
      <c r="D28" s="28">
        <v>958927.9</v>
      </c>
      <c r="E28" s="28">
        <v>49724946419.900002</v>
      </c>
      <c r="F28" s="28">
        <v>958927.9</v>
      </c>
      <c r="G28" s="28">
        <v>49724946419.900002</v>
      </c>
      <c r="H28" s="28">
        <f t="shared" si="9"/>
        <v>0</v>
      </c>
      <c r="I28" s="28">
        <f>+C28-E28</f>
        <v>-45657269419.900002</v>
      </c>
      <c r="K28" s="30"/>
    </row>
    <row r="29" spans="1:11" hidden="1" x14ac:dyDescent="0.2">
      <c r="A29" s="31">
        <v>3240</v>
      </c>
      <c r="B29" s="27" t="s">
        <v>37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38</v>
      </c>
      <c r="C30" s="26">
        <f>SUM(C31:C33)</f>
        <v>419603445000</v>
      </c>
      <c r="D30" s="26">
        <f t="shared" ref="D30:I30" si="11">SUM(D31:D33)</f>
        <v>133737974</v>
      </c>
      <c r="E30" s="26">
        <f t="shared" si="11"/>
        <v>443877834731.75</v>
      </c>
      <c r="F30" s="26">
        <f t="shared" si="11"/>
        <v>133797628.31</v>
      </c>
      <c r="G30" s="26">
        <f t="shared" si="11"/>
        <v>443804551713.59998</v>
      </c>
      <c r="H30" s="26">
        <f t="shared" si="11"/>
        <v>73283018.149999976</v>
      </c>
      <c r="I30" s="26">
        <f t="shared" si="11"/>
        <v>-24274389731.75</v>
      </c>
      <c r="J30" s="33"/>
    </row>
    <row r="31" spans="1:11" hidden="1" x14ac:dyDescent="0.2">
      <c r="A31" s="31">
        <v>3251</v>
      </c>
      <c r="B31" s="27" t="s">
        <v>39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40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41</v>
      </c>
      <c r="C33" s="26">
        <f>+C34</f>
        <v>0</v>
      </c>
      <c r="D33" s="26">
        <f t="shared" ref="D33:I33" si="12">+D34</f>
        <v>133737974</v>
      </c>
      <c r="E33" s="26">
        <f t="shared" si="12"/>
        <v>1064834731.75</v>
      </c>
      <c r="F33" s="26">
        <f t="shared" si="12"/>
        <v>133797628.31</v>
      </c>
      <c r="G33" s="26">
        <f t="shared" si="12"/>
        <v>991551713.60000002</v>
      </c>
      <c r="H33" s="26">
        <f t="shared" si="12"/>
        <v>73283018.149999976</v>
      </c>
      <c r="I33" s="26">
        <f t="shared" si="12"/>
        <v>-1064834731.75</v>
      </c>
      <c r="J33" s="33"/>
    </row>
    <row r="34" spans="1:10" x14ac:dyDescent="0.2">
      <c r="A34" s="31">
        <v>32552</v>
      </c>
      <c r="B34" s="27" t="s">
        <v>42</v>
      </c>
      <c r="C34" s="28"/>
      <c r="D34" s="28">
        <v>133737974</v>
      </c>
      <c r="E34" s="28">
        <v>1064834731.75</v>
      </c>
      <c r="F34" s="28">
        <v>133797628.31</v>
      </c>
      <c r="G34" s="28">
        <v>991551713.60000002</v>
      </c>
      <c r="H34" s="32">
        <f>+E34-G34</f>
        <v>73283018.149999976</v>
      </c>
      <c r="I34" s="36">
        <f t="shared" ref="I34" si="13">+C34-E34</f>
        <v>-1064834731.75</v>
      </c>
    </row>
    <row r="35" spans="1:10" ht="13.5" thickBot="1" x14ac:dyDescent="0.25">
      <c r="A35" s="38"/>
      <c r="B35" s="39"/>
      <c r="C35" s="40"/>
      <c r="D35" s="40"/>
      <c r="E35" s="40"/>
      <c r="F35" s="40"/>
      <c r="G35" s="40"/>
      <c r="H35" s="41"/>
      <c r="I35" s="41"/>
    </row>
    <row r="36" spans="1:10" ht="13.5" thickBot="1" x14ac:dyDescent="0.25">
      <c r="A36" s="42"/>
      <c r="B36" s="37" t="s">
        <v>43</v>
      </c>
      <c r="C36" s="25">
        <f>+C9</f>
        <v>678726753590</v>
      </c>
      <c r="D36" s="25">
        <f t="shared" ref="D36:I36" si="14">+D9</f>
        <v>19087332169.52</v>
      </c>
      <c r="E36" s="25">
        <f>+E9</f>
        <v>609285852158</v>
      </c>
      <c r="F36" s="25">
        <f t="shared" si="14"/>
        <v>24746678048.799999</v>
      </c>
      <c r="G36" s="25">
        <f t="shared" si="14"/>
        <v>603693328746.59998</v>
      </c>
      <c r="H36" s="25">
        <f t="shared" si="14"/>
        <v>5592523411.3999996</v>
      </c>
      <c r="I36" s="25">
        <f t="shared" si="14"/>
        <v>69440901432</v>
      </c>
    </row>
    <row r="37" spans="1:10" x14ac:dyDescent="0.2">
      <c r="A37" s="43"/>
      <c r="B37" s="44"/>
      <c r="C37" s="45"/>
      <c r="D37" s="45"/>
      <c r="E37" s="45"/>
      <c r="F37" s="46"/>
      <c r="G37" s="47"/>
      <c r="H37" s="45"/>
      <c r="I37" s="59"/>
    </row>
    <row r="46" spans="1:10" x14ac:dyDescent="0.2">
      <c r="E46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F66D1954-0A40-4A83-8650-379074A3BA1E}"/>
</file>

<file path=customXml/itemProps2.xml><?xml version="1.0" encoding="utf-8"?>
<ds:datastoreItem xmlns:ds="http://schemas.openxmlformats.org/officeDocument/2006/customXml" ds:itemID="{F9AB3508-2D93-4F7B-A7C7-AE492BE16F4F}"/>
</file>

<file path=customXml/itemProps3.xml><?xml version="1.0" encoding="utf-8"?>
<ds:datastoreItem xmlns:ds="http://schemas.openxmlformats.org/officeDocument/2006/customXml" ds:itemID="{005E2343-DBF1-479C-8EDE-ABCA38D83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junio 2016 (Ingresos)</dc:title>
  <dc:creator>Windows User</dc:creator>
  <cp:lastModifiedBy>Janier Cuervo Ordoñez</cp:lastModifiedBy>
  <cp:lastPrinted>2016-07-13T12:44:20Z</cp:lastPrinted>
  <dcterms:created xsi:type="dcterms:W3CDTF">2014-01-22T22:03:49Z</dcterms:created>
  <dcterms:modified xsi:type="dcterms:W3CDTF">2016-07-13T12:44:23Z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10000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