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6\Página Web\VAF\Financiera\"/>
    </mc:Choice>
  </mc:AlternateContent>
  <bookViews>
    <workbookView xWindow="0" yWindow="0" windowWidth="19200" windowHeight="11280"/>
  </bookViews>
  <sheets>
    <sheet name="INGRESOS" sheetId="23" r:id="rId1"/>
  </sheets>
  <calcPr calcId="152511"/>
</workbook>
</file>

<file path=xl/calcChain.xml><?xml version="1.0" encoding="utf-8"?>
<calcChain xmlns="http://schemas.openxmlformats.org/spreadsheetml/2006/main">
  <c r="H34" i="23" l="1"/>
  <c r="H33" i="23" s="1"/>
  <c r="H32" i="23"/>
  <c r="H31" i="23"/>
  <c r="H29" i="23"/>
  <c r="H28" i="23"/>
  <c r="H25" i="23"/>
  <c r="H24" i="23"/>
  <c r="H23" i="23"/>
  <c r="H22" i="23"/>
  <c r="H21" i="23"/>
  <c r="H20" i="23"/>
  <c r="H19" i="23"/>
  <c r="H18" i="23"/>
  <c r="H14" i="23"/>
  <c r="H13" i="23"/>
  <c r="H12" i="23" l="1"/>
  <c r="H17" i="23"/>
  <c r="H16" i="23" s="1"/>
  <c r="H15" i="23" s="1"/>
  <c r="H30" i="23"/>
  <c r="H27" i="23" s="1"/>
  <c r="G26" i="23" l="1"/>
  <c r="F26" i="23"/>
  <c r="E26" i="23"/>
  <c r="D26" i="23"/>
  <c r="H26" i="23" l="1"/>
  <c r="H11" i="23" s="1"/>
  <c r="H10" i="23" s="1"/>
  <c r="H9" i="23" s="1"/>
  <c r="I13" i="23"/>
  <c r="I34" i="23" l="1"/>
  <c r="I33" i="23" s="1"/>
  <c r="G33" i="23"/>
  <c r="G30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I31" i="23"/>
  <c r="I29" i="23"/>
  <c r="I28" i="23"/>
  <c r="I26" i="23"/>
  <c r="I25" i="23"/>
  <c r="I24" i="23"/>
  <c r="I23" i="23"/>
  <c r="I22" i="23"/>
  <c r="I21" i="23"/>
  <c r="I20" i="23" s="1"/>
  <c r="G20" i="23"/>
  <c r="F20" i="23"/>
  <c r="E20" i="23"/>
  <c r="D20" i="23"/>
  <c r="C20" i="23"/>
  <c r="I19" i="23"/>
  <c r="I18" i="23"/>
  <c r="G17" i="23"/>
  <c r="F17" i="23"/>
  <c r="E17" i="23"/>
  <c r="D17" i="23"/>
  <c r="C17" i="23"/>
  <c r="I14" i="23"/>
  <c r="G12" i="23"/>
  <c r="F12" i="23"/>
  <c r="E12" i="23"/>
  <c r="D12" i="23"/>
  <c r="C12" i="23"/>
  <c r="D16" i="23" l="1"/>
  <c r="D15" i="23" s="1"/>
  <c r="D11" i="23" s="1"/>
  <c r="D10" i="23" s="1"/>
  <c r="D9" i="23" s="1"/>
  <c r="D37" i="23" s="1"/>
  <c r="F16" i="23"/>
  <c r="F15" i="23" s="1"/>
  <c r="I30" i="23"/>
  <c r="E16" i="23"/>
  <c r="E15" i="23" s="1"/>
  <c r="E11" i="23" s="1"/>
  <c r="E10" i="23" s="1"/>
  <c r="E9" i="23" s="1"/>
  <c r="E37" i="23" s="1"/>
  <c r="F11" i="23"/>
  <c r="F10" i="23" s="1"/>
  <c r="F9" i="23" s="1"/>
  <c r="F37" i="23" s="1"/>
  <c r="I27" i="23"/>
  <c r="G27" i="23"/>
  <c r="I12" i="23"/>
  <c r="I17" i="23"/>
  <c r="I16" i="23" s="1"/>
  <c r="I15" i="23" s="1"/>
  <c r="C16" i="23"/>
  <c r="C15" i="23" s="1"/>
  <c r="C11" i="23" s="1"/>
  <c r="C10" i="23" s="1"/>
  <c r="C9" i="23" s="1"/>
  <c r="C37" i="23" s="1"/>
  <c r="G16" i="23"/>
  <c r="G15" i="23" s="1"/>
  <c r="I11" i="23" l="1"/>
  <c r="I10" i="23" s="1"/>
  <c r="I9" i="23" s="1"/>
  <c r="I37" i="23" s="1"/>
  <c r="H37" i="23"/>
  <c r="G11" i="23"/>
  <c r="G10" i="23" s="1"/>
  <c r="G9" i="23" s="1"/>
  <c r="G37" i="23" s="1"/>
</calcChain>
</file>

<file path=xl/sharedStrings.xml><?xml version="1.0" encoding="utf-8"?>
<sst xmlns="http://schemas.openxmlformats.org/spreadsheetml/2006/main" count="48" uniqueCount="47">
  <si>
    <t>AGENCIA NACIONAL DE HIDROCARBUROS</t>
  </si>
  <si>
    <t>MES</t>
  </si>
  <si>
    <t>MINISTERIO DE HACIENDA Y CREDITO PUBLICO</t>
  </si>
  <si>
    <t>INFORME DE EJECUCION DEL PRESUPUESTO DE INGRESOS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</si>
  <si>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</si>
  <si>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</si>
  <si>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</si>
  <si>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</si>
  <si>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</si>
  <si>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</si>
  <si>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</si>
  <si>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</si>
  <si>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</si>
  <si>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</si>
  <si>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</si>
  <si>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</si>
  <si>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</si>
  <si>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</si>
  <si>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</si>
  <si>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</si>
  <si>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</si>
  <si>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</si>
  <si>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</si>
  <si>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</si>
  <si>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</si>
  <si>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</si>
  <si>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</si>
  <si>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</si>
  <si>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</si>
  <si>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</si>
  <si>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</si>
  <si>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</si>
  <si>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</si>
  <si>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</si>
  <si>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</si>
  <si>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</si>
  <si>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</si>
  <si>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</si>
  <si>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</si>
  <si>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</si>
  <si>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</si>
  <si>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</si>
  <si>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</si>
  <si>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</si>
  <si>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</si>
  <si>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FEBRERO</t>
  </si>
  <si>
    <t>EJECUCION PRESUPUESTAL DE INGRESOS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</si>
</sst>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00"/>
    <numFmt numFmtId="165" formatCode="_-* #,##0.00_-;\-* #,##0.00_-;_-* &quot;-&quot;??_-;_-@_-"/>
    <numFmt numFmtId="166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165" fontId="2" fillId="0" borderId="0" xfId="1" applyFont="1" applyFill="1"/>
    <xf numFmtId="0" fontId="2" fillId="0" borderId="0" xfId="6" applyFont="1" applyFill="1"/>
    <xf numFmtId="165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165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6" fontId="9" fillId="0" borderId="10" xfId="6" applyNumberFormat="1" applyFont="1" applyFill="1" applyBorder="1" applyAlignment="1" applyProtection="1">
      <alignment horizontal="center"/>
    </xf>
    <xf numFmtId="166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66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66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165" fontId="4" fillId="0" borderId="0" xfId="1" applyFont="1" applyFill="1"/>
    <xf numFmtId="0" fontId="4" fillId="0" borderId="0" xfId="6" applyFont="1" applyFill="1"/>
    <xf numFmtId="166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66" fontId="9" fillId="0" borderId="0" xfId="6" applyNumberFormat="1" applyFont="1" applyFill="1" applyBorder="1" applyAlignment="1" applyProtection="1"/>
    <xf numFmtId="166" fontId="10" fillId="0" borderId="11" xfId="6" applyNumberFormat="1" applyFont="1" applyFill="1" applyBorder="1" applyProtection="1"/>
    <xf numFmtId="166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165" fontId="1" fillId="0" borderId="2" xfId="1" applyFont="1" applyFill="1" applyBorder="1"/>
    <xf numFmtId="165" fontId="2" fillId="0" borderId="2" xfId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3" fontId="11" fillId="0" borderId="2" xfId="6" applyNumberFormat="1" applyFont="1" applyFill="1" applyBorder="1"/>
    <xf numFmtId="164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</cellXfs>
  <cellStyles count="11">
    <cellStyle name="Millares" xfId="1" builtinId="3"/>
    <cellStyle name="Millares 2" xfId="8"/>
    <cellStyle name="Millares 3" xfId="9"/>
    <cellStyle name="Normal" xfId="0" builtinId="0"/>
    <cellStyle name="Normal 2" xfId="2"/>
    <cellStyle name="Normal 3" xfId="5"/>
    <cellStyle name="Normal 4" xfId="7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2"/>
  <sheetViews>
    <sheetView showGridLines="0" tabSelected="1" zoomScaleNormal="100" workbookViewId="0">
      <pane xSplit="2" ySplit="7" topLeftCell="D19" activePane="bottomRight" state="frozen"/>
      <selection activeCell="K19" sqref="K19"/>
      <selection pane="topRight" activeCell="K19" sqref="K19"/>
      <selection pane="bottomLeft" activeCell="K19" sqref="K19"/>
      <selection pane="bottomRight" activeCell="B45" sqref="B45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1" t="s">
        <v>0</v>
      </c>
      <c r="B1" s="52"/>
      <c r="C1" s="52"/>
      <c r="D1" s="52"/>
      <c r="E1" s="52"/>
      <c r="F1" s="52"/>
      <c r="G1" s="52"/>
      <c r="H1" s="52"/>
      <c r="I1" s="53"/>
    </row>
    <row r="2" spans="1:11" s="4" customFormat="1" ht="15" x14ac:dyDescent="0.2">
      <c r="A2" s="54" t="s">
        <v>46</v>
      </c>
      <c r="B2" s="55" t="s">
        <v>2</v>
      </c>
      <c r="C2" s="55"/>
      <c r="D2" s="55"/>
      <c r="E2" s="55"/>
      <c r="F2" s="55"/>
      <c r="G2" s="55"/>
      <c r="H2" s="55"/>
      <c r="I2" s="56"/>
      <c r="J2" s="3"/>
    </row>
    <row r="3" spans="1:11" s="4" customFormat="1" ht="15" x14ac:dyDescent="0.2">
      <c r="A3" s="54" t="s">
        <v>45</v>
      </c>
      <c r="B3" s="55" t="s">
        <v>3</v>
      </c>
      <c r="C3" s="55"/>
      <c r="D3" s="55"/>
      <c r="E3" s="55"/>
      <c r="F3" s="55"/>
      <c r="G3" s="55"/>
      <c r="H3" s="55"/>
      <c r="I3" s="56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4</v>
      </c>
      <c r="B5" s="57" t="s">
        <v>5</v>
      </c>
      <c r="C5" s="10" t="s">
        <v>6</v>
      </c>
      <c r="D5" s="11" t="s">
        <v>7</v>
      </c>
      <c r="E5" s="11" t="s">
        <v>8</v>
      </c>
      <c r="F5" s="11" t="s">
        <v>9</v>
      </c>
      <c r="G5" s="11" t="s">
        <v>9</v>
      </c>
      <c r="H5" s="11" t="s">
        <v>10</v>
      </c>
      <c r="I5" s="11" t="s">
        <v>11</v>
      </c>
      <c r="J5" s="12"/>
    </row>
    <row r="6" spans="1:11" s="13" customFormat="1" x14ac:dyDescent="0.2">
      <c r="A6" s="14"/>
      <c r="B6" s="58"/>
      <c r="C6" s="15" t="s">
        <v>12</v>
      </c>
      <c r="D6" s="16" t="s">
        <v>13</v>
      </c>
      <c r="E6" s="16" t="s">
        <v>14</v>
      </c>
      <c r="F6" s="16" t="s">
        <v>1</v>
      </c>
      <c r="G6" s="16" t="s">
        <v>15</v>
      </c>
      <c r="H6" s="16" t="s">
        <v>16</v>
      </c>
      <c r="I6" s="15" t="s">
        <v>17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18</v>
      </c>
      <c r="C9" s="25">
        <f>+C10+C27</f>
        <v>678726753590</v>
      </c>
      <c r="D9" s="25">
        <f t="shared" ref="D9:H9" si="0">+D10+D27</f>
        <v>275614796312.12</v>
      </c>
      <c r="E9" s="25">
        <f>+E10+E27</f>
        <v>470310976819.66003</v>
      </c>
      <c r="F9" s="25">
        <f t="shared" si="0"/>
        <v>267932275988.00998</v>
      </c>
      <c r="G9" s="25">
        <f t="shared" si="0"/>
        <v>461179955355.27997</v>
      </c>
      <c r="H9" s="25">
        <f t="shared" si="0"/>
        <v>9131021464.3800011</v>
      </c>
      <c r="I9" s="25">
        <f>+I10+I27</f>
        <v>208415776770.34003</v>
      </c>
    </row>
    <row r="10" spans="1:11" x14ac:dyDescent="0.2">
      <c r="A10" s="23">
        <v>3100</v>
      </c>
      <c r="B10" s="24" t="s">
        <v>19</v>
      </c>
      <c r="C10" s="25">
        <f>+C11</f>
        <v>255055631590</v>
      </c>
      <c r="D10" s="25">
        <f t="shared" ref="D10:I10" si="1">+D11</f>
        <v>16943354411.539999</v>
      </c>
      <c r="E10" s="25">
        <f t="shared" si="1"/>
        <v>26730821257.960003</v>
      </c>
      <c r="F10" s="25">
        <f t="shared" si="1"/>
        <v>9261316422.7799988</v>
      </c>
      <c r="G10" s="25">
        <f t="shared" si="1"/>
        <v>17673523280.699997</v>
      </c>
      <c r="H10" s="25">
        <f t="shared" si="1"/>
        <v>9057297977.2600002</v>
      </c>
      <c r="I10" s="25">
        <f t="shared" si="1"/>
        <v>228324810332.04004</v>
      </c>
    </row>
    <row r="11" spans="1:11" x14ac:dyDescent="0.2">
      <c r="A11" s="23">
        <v>3120</v>
      </c>
      <c r="B11" s="24" t="s">
        <v>20</v>
      </c>
      <c r="C11" s="25">
        <f>+C12+C15+C26</f>
        <v>255055631590</v>
      </c>
      <c r="D11" s="25">
        <f t="shared" ref="D11:I11" si="2">+D12+D15+D26</f>
        <v>16943354411.539999</v>
      </c>
      <c r="E11" s="25">
        <f t="shared" si="2"/>
        <v>26730821257.960003</v>
      </c>
      <c r="F11" s="25">
        <f t="shared" si="2"/>
        <v>9261316422.7799988</v>
      </c>
      <c r="G11" s="25">
        <f t="shared" si="2"/>
        <v>17673523280.699997</v>
      </c>
      <c r="H11" s="25">
        <f t="shared" si="2"/>
        <v>9057297977.2600002</v>
      </c>
      <c r="I11" s="25">
        <f t="shared" si="2"/>
        <v>228324810332.04004</v>
      </c>
    </row>
    <row r="12" spans="1:11" x14ac:dyDescent="0.2">
      <c r="A12" s="23">
        <v>3121</v>
      </c>
      <c r="B12" s="24" t="s">
        <v>21</v>
      </c>
      <c r="C12" s="26">
        <f>SUM(C13:C14)</f>
        <v>7683577000</v>
      </c>
      <c r="D12" s="26">
        <f t="shared" ref="D12:I12" si="3">SUM(D13:D14)</f>
        <v>1237572776.6500001</v>
      </c>
      <c r="E12" s="26">
        <f t="shared" si="3"/>
        <v>1879549938.8299999</v>
      </c>
      <c r="F12" s="26">
        <f t="shared" si="3"/>
        <v>903590207.75</v>
      </c>
      <c r="G12" s="26">
        <f t="shared" si="3"/>
        <v>1064048831.8</v>
      </c>
      <c r="H12" s="26">
        <f t="shared" si="3"/>
        <v>815501107.02999997</v>
      </c>
      <c r="I12" s="26">
        <f t="shared" si="3"/>
        <v>5804027061.1700001</v>
      </c>
    </row>
    <row r="13" spans="1:11" x14ac:dyDescent="0.2">
      <c r="A13" s="23"/>
      <c r="B13" s="27" t="s">
        <v>22</v>
      </c>
      <c r="C13" s="28">
        <v>6684711990</v>
      </c>
      <c r="D13" s="28">
        <v>1237572776.6500001</v>
      </c>
      <c r="E13" s="28">
        <v>1879549938.8299999</v>
      </c>
      <c r="F13" s="28">
        <v>903590207.75</v>
      </c>
      <c r="G13" s="28">
        <v>1064048831.8</v>
      </c>
      <c r="H13" s="28">
        <f>+E13-G13</f>
        <v>815501107.02999997</v>
      </c>
      <c r="I13" s="28">
        <f>+C13-E13</f>
        <v>4805162051.1700001</v>
      </c>
      <c r="J13" s="29"/>
    </row>
    <row r="14" spans="1:11" x14ac:dyDescent="0.2">
      <c r="A14" s="23"/>
      <c r="B14" s="27" t="s">
        <v>23</v>
      </c>
      <c r="C14" s="28">
        <v>998865010</v>
      </c>
      <c r="D14" s="28">
        <v>0</v>
      </c>
      <c r="E14" s="28">
        <v>0</v>
      </c>
      <c r="F14" s="28">
        <v>0</v>
      </c>
      <c r="G14" s="28">
        <v>0</v>
      </c>
      <c r="H14" s="28">
        <f>+E14-G14</f>
        <v>0</v>
      </c>
      <c r="I14" s="28">
        <f>+C14-E14</f>
        <v>998865010</v>
      </c>
    </row>
    <row r="15" spans="1:11" x14ac:dyDescent="0.2">
      <c r="A15" s="23">
        <v>3127</v>
      </c>
      <c r="B15" s="24" t="s">
        <v>24</v>
      </c>
      <c r="C15" s="26">
        <f>+C16</f>
        <v>239372054590</v>
      </c>
      <c r="D15" s="26">
        <f t="shared" ref="D15:I15" si="4">+D16</f>
        <v>15681374566.68</v>
      </c>
      <c r="E15" s="26">
        <f t="shared" si="4"/>
        <v>24826743251.260002</v>
      </c>
      <c r="F15" s="26">
        <f t="shared" si="4"/>
        <v>8343730359.8199997</v>
      </c>
      <c r="G15" s="26">
        <f t="shared" si="4"/>
        <v>16595357594.029999</v>
      </c>
      <c r="H15" s="26">
        <f t="shared" si="4"/>
        <v>8231385657.2299995</v>
      </c>
      <c r="I15" s="26">
        <f t="shared" si="4"/>
        <v>214545311338.74002</v>
      </c>
      <c r="K15" s="30"/>
    </row>
    <row r="16" spans="1:11" x14ac:dyDescent="0.2">
      <c r="A16" s="23"/>
      <c r="B16" s="24" t="s">
        <v>25</v>
      </c>
      <c r="C16" s="26">
        <f>+C17+C20+C22+C23+C24+C25</f>
        <v>239372054590</v>
      </c>
      <c r="D16" s="26">
        <f>+D17+D20+D22+D23+D24+D25</f>
        <v>15681374566.68</v>
      </c>
      <c r="E16" s="26">
        <f t="shared" ref="E16:I16" si="5">+E17+E20+E22+E23+E24+E25</f>
        <v>24826743251.260002</v>
      </c>
      <c r="F16" s="26">
        <f t="shared" si="5"/>
        <v>8343730359.8199997</v>
      </c>
      <c r="G16" s="26">
        <f t="shared" si="5"/>
        <v>16595357594.029999</v>
      </c>
      <c r="H16" s="26">
        <f t="shared" si="5"/>
        <v>8231385657.2299995</v>
      </c>
      <c r="I16" s="26">
        <f t="shared" si="5"/>
        <v>214545311338.74002</v>
      </c>
      <c r="K16" s="30"/>
    </row>
    <row r="17" spans="1:11" x14ac:dyDescent="0.2">
      <c r="A17" s="23"/>
      <c r="B17" s="24" t="s">
        <v>26</v>
      </c>
      <c r="C17" s="26">
        <f>+C18+C19</f>
        <v>1914976437</v>
      </c>
      <c r="D17" s="26">
        <f>+D18+D19</f>
        <v>8954518017.6100006</v>
      </c>
      <c r="E17" s="26">
        <f t="shared" ref="E17:I17" si="6">+E18+E19</f>
        <v>9798337279.6299992</v>
      </c>
      <c r="F17" s="26">
        <f t="shared" si="6"/>
        <v>3029504185.0599999</v>
      </c>
      <c r="G17" s="26">
        <f t="shared" si="6"/>
        <v>3029515614.1900001</v>
      </c>
      <c r="H17" s="26">
        <f t="shared" si="6"/>
        <v>6768821665.4399996</v>
      </c>
      <c r="I17" s="26">
        <f t="shared" si="6"/>
        <v>-7883360842.6299992</v>
      </c>
      <c r="K17" s="30"/>
    </row>
    <row r="18" spans="1:11" x14ac:dyDescent="0.2">
      <c r="A18" s="23"/>
      <c r="B18" s="27" t="s">
        <v>27</v>
      </c>
      <c r="C18" s="28">
        <v>1914976437</v>
      </c>
      <c r="D18" s="28">
        <v>5623080128.6800003</v>
      </c>
      <c r="E18" s="28">
        <v>5822826027.6499996</v>
      </c>
      <c r="F18" s="28">
        <v>258526266.66999999</v>
      </c>
      <c r="G18" s="28">
        <v>258537695.80000001</v>
      </c>
      <c r="H18" s="28">
        <f>+E18-G18</f>
        <v>5564288331.8499994</v>
      </c>
      <c r="I18" s="28">
        <f t="shared" ref="I18:I26" si="7">+C18-E18</f>
        <v>-3907849590.6499996</v>
      </c>
      <c r="K18" s="1"/>
    </row>
    <row r="19" spans="1:11" x14ac:dyDescent="0.2">
      <c r="A19" s="23"/>
      <c r="B19" s="27" t="s">
        <v>28</v>
      </c>
      <c r="C19" s="28">
        <v>0</v>
      </c>
      <c r="D19" s="28">
        <v>3331437888.9299998</v>
      </c>
      <c r="E19" s="28">
        <v>3975511251.98</v>
      </c>
      <c r="F19" s="28">
        <v>2770977918.3899999</v>
      </c>
      <c r="G19" s="28">
        <v>2770977918.3899999</v>
      </c>
      <c r="H19" s="28">
        <f>+E19-G19</f>
        <v>1204533333.5900002</v>
      </c>
      <c r="I19" s="28">
        <f t="shared" si="7"/>
        <v>-3975511251.98</v>
      </c>
      <c r="K19" s="1"/>
    </row>
    <row r="20" spans="1:11" x14ac:dyDescent="0.2">
      <c r="A20" s="23"/>
      <c r="B20" s="24" t="s">
        <v>29</v>
      </c>
      <c r="C20" s="26">
        <f>+C21</f>
        <v>5984301365</v>
      </c>
      <c r="D20" s="26">
        <f t="shared" ref="D20:I20" si="8">+D21</f>
        <v>174137287.97</v>
      </c>
      <c r="E20" s="26">
        <f t="shared" si="8"/>
        <v>174137287.97</v>
      </c>
      <c r="F20" s="26">
        <f t="shared" si="8"/>
        <v>103947950.29000001</v>
      </c>
      <c r="G20" s="26">
        <f t="shared" si="8"/>
        <v>103947950.29000001</v>
      </c>
      <c r="H20" s="26">
        <f>+H21</f>
        <v>70189337.679999992</v>
      </c>
      <c r="I20" s="26">
        <f t="shared" si="8"/>
        <v>5810164077.0299997</v>
      </c>
      <c r="K20" s="30"/>
    </row>
    <row r="21" spans="1:11" x14ac:dyDescent="0.2">
      <c r="A21" s="23"/>
      <c r="B21" s="27" t="s">
        <v>30</v>
      </c>
      <c r="C21" s="28">
        <v>5984301365</v>
      </c>
      <c r="D21" s="28">
        <v>174137287.97</v>
      </c>
      <c r="E21" s="28">
        <v>174137287.97</v>
      </c>
      <c r="F21" s="28">
        <v>103947950.29000001</v>
      </c>
      <c r="G21" s="28">
        <v>103947950.29000001</v>
      </c>
      <c r="H21" s="28">
        <f>+E21-G21</f>
        <v>70189337.679999992</v>
      </c>
      <c r="I21" s="28">
        <f>+C21-E21</f>
        <v>5810164077.0299997</v>
      </c>
      <c r="K21" s="30"/>
    </row>
    <row r="22" spans="1:11" x14ac:dyDescent="0.2">
      <c r="A22" s="23"/>
      <c r="B22" s="24" t="s">
        <v>31</v>
      </c>
      <c r="C22" s="28">
        <v>41411365444</v>
      </c>
      <c r="D22" s="28">
        <v>4178779500.8600001</v>
      </c>
      <c r="E22" s="28">
        <v>9788792239.6499996</v>
      </c>
      <c r="F22" s="28">
        <v>4178779500.8600001</v>
      </c>
      <c r="G22" s="28">
        <v>9788792239.6499996</v>
      </c>
      <c r="H22" s="28">
        <f>+E22-G22</f>
        <v>0</v>
      </c>
      <c r="I22" s="28">
        <f>+C22-E22</f>
        <v>31622573204.349998</v>
      </c>
      <c r="K22" s="30"/>
    </row>
    <row r="23" spans="1:11" x14ac:dyDescent="0.2">
      <c r="A23" s="23"/>
      <c r="B23" s="24" t="s">
        <v>32</v>
      </c>
      <c r="C23" s="28">
        <v>119686027295</v>
      </c>
      <c r="D23" s="28">
        <v>856495305.36000001</v>
      </c>
      <c r="E23" s="28">
        <v>856495305.36000001</v>
      </c>
      <c r="F23" s="28">
        <v>856495305.36000001</v>
      </c>
      <c r="G23" s="28">
        <v>856495305.36000001</v>
      </c>
      <c r="H23" s="28">
        <f t="shared" ref="H23:H32" si="9">+E23-G23</f>
        <v>0</v>
      </c>
      <c r="I23" s="28">
        <f t="shared" si="7"/>
        <v>118829531989.64</v>
      </c>
      <c r="K23" s="30"/>
    </row>
    <row r="24" spans="1:11" x14ac:dyDescent="0.2">
      <c r="A24" s="23"/>
      <c r="B24" s="24" t="s">
        <v>33</v>
      </c>
      <c r="C24" s="28">
        <v>957488218</v>
      </c>
      <c r="D24" s="28">
        <v>1517444454.8800001</v>
      </c>
      <c r="E24" s="28">
        <v>1567378072.3599999</v>
      </c>
      <c r="F24" s="28">
        <v>175003418.25</v>
      </c>
      <c r="G24" s="28">
        <v>175003418.25</v>
      </c>
      <c r="H24" s="28">
        <f t="shared" si="9"/>
        <v>1392374654.1099999</v>
      </c>
      <c r="I24" s="28">
        <f t="shared" si="7"/>
        <v>-609889854.3599999</v>
      </c>
      <c r="K24" s="30"/>
    </row>
    <row r="25" spans="1:11" x14ac:dyDescent="0.2">
      <c r="A25" s="23"/>
      <c r="B25" s="24" t="s">
        <v>34</v>
      </c>
      <c r="C25" s="28">
        <v>69417895831</v>
      </c>
      <c r="D25" s="28">
        <v>0</v>
      </c>
      <c r="E25" s="28">
        <v>2641603066.29</v>
      </c>
      <c r="F25" s="28">
        <v>0</v>
      </c>
      <c r="G25" s="28">
        <v>2641603066.29</v>
      </c>
      <c r="H25" s="28">
        <f t="shared" si="9"/>
        <v>0</v>
      </c>
      <c r="I25" s="28">
        <f t="shared" si="7"/>
        <v>66776292764.709999</v>
      </c>
      <c r="K25" s="30"/>
    </row>
    <row r="26" spans="1:11" x14ac:dyDescent="0.2">
      <c r="A26" s="23">
        <v>3128</v>
      </c>
      <c r="B26" s="24" t="s">
        <v>35</v>
      </c>
      <c r="C26" s="26">
        <v>8000000000</v>
      </c>
      <c r="D26" s="28">
        <f>13698392.21+10708676</f>
        <v>24407068.210000001</v>
      </c>
      <c r="E26" s="28">
        <f>13819391.87+10708676</f>
        <v>24528067.869999997</v>
      </c>
      <c r="F26" s="28">
        <f>13698392.21+297463</f>
        <v>13995855.210000001</v>
      </c>
      <c r="G26" s="28">
        <f>13819391.87+297463</f>
        <v>14116854.869999999</v>
      </c>
      <c r="H26" s="26">
        <f t="shared" si="9"/>
        <v>10411212.999999998</v>
      </c>
      <c r="I26" s="28">
        <f t="shared" si="7"/>
        <v>7975471932.1300001</v>
      </c>
      <c r="K26" s="30"/>
    </row>
    <row r="27" spans="1:11" x14ac:dyDescent="0.2">
      <c r="A27" s="23">
        <v>3200</v>
      </c>
      <c r="B27" s="24" t="s">
        <v>36</v>
      </c>
      <c r="C27" s="25">
        <f>SUM(C28:C30)</f>
        <v>423671122000</v>
      </c>
      <c r="D27" s="25">
        <f t="shared" ref="D27:I27" si="10">SUM(D28:D30)</f>
        <v>258671441900.57999</v>
      </c>
      <c r="E27" s="25">
        <f>SUM(E28:E30)</f>
        <v>443580155561.70001</v>
      </c>
      <c r="F27" s="25">
        <f t="shared" si="10"/>
        <v>258670959565.22998</v>
      </c>
      <c r="G27" s="25">
        <f t="shared" si="10"/>
        <v>443506432074.57996</v>
      </c>
      <c r="H27" s="25">
        <f t="shared" si="10"/>
        <v>73723487.120000005</v>
      </c>
      <c r="I27" s="25">
        <f t="shared" si="10"/>
        <v>-19909033561.700001</v>
      </c>
      <c r="K27" s="30"/>
    </row>
    <row r="28" spans="1:11" x14ac:dyDescent="0.2">
      <c r="A28" s="31">
        <v>3230</v>
      </c>
      <c r="B28" s="27" t="s">
        <v>37</v>
      </c>
      <c r="C28" s="28">
        <v>4067677000</v>
      </c>
      <c r="D28" s="28">
        <v>26106952.609999999</v>
      </c>
      <c r="E28" s="28">
        <v>48415142.109999999</v>
      </c>
      <c r="F28" s="28">
        <v>26106952.609999999</v>
      </c>
      <c r="G28" s="28">
        <v>48415142.109999999</v>
      </c>
      <c r="H28" s="28">
        <f t="shared" si="9"/>
        <v>0</v>
      </c>
      <c r="I28" s="28">
        <f>+C28-E28</f>
        <v>4019261857.8899999</v>
      </c>
      <c r="K28" s="30"/>
    </row>
    <row r="29" spans="1:11" hidden="1" x14ac:dyDescent="0.2">
      <c r="A29" s="31">
        <v>3240</v>
      </c>
      <c r="B29" s="27" t="s">
        <v>38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39</v>
      </c>
      <c r="C30" s="26">
        <f>SUM(C31:C33)</f>
        <v>419603445000</v>
      </c>
      <c r="D30" s="26">
        <f t="shared" ref="D30:I30" si="11">SUM(D31:D33)</f>
        <v>258645334947.97</v>
      </c>
      <c r="E30" s="26">
        <f t="shared" si="11"/>
        <v>443531740419.59003</v>
      </c>
      <c r="F30" s="26">
        <f t="shared" si="11"/>
        <v>258644852612.62</v>
      </c>
      <c r="G30" s="26">
        <f t="shared" si="11"/>
        <v>443458016932.46997</v>
      </c>
      <c r="H30" s="26">
        <f t="shared" si="11"/>
        <v>73723487.120000005</v>
      </c>
      <c r="I30" s="26">
        <f t="shared" si="11"/>
        <v>-23928295419.59</v>
      </c>
      <c r="J30" s="33"/>
    </row>
    <row r="31" spans="1:11" hidden="1" x14ac:dyDescent="0.2">
      <c r="A31" s="31">
        <v>3251</v>
      </c>
      <c r="B31" s="27" t="s">
        <v>40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41</v>
      </c>
      <c r="C32" s="28">
        <v>419603445000</v>
      </c>
      <c r="D32" s="28">
        <v>258000000000</v>
      </c>
      <c r="E32" s="28">
        <v>442813000000</v>
      </c>
      <c r="F32" s="28">
        <v>258000000000</v>
      </c>
      <c r="G32" s="28">
        <v>442813000000</v>
      </c>
      <c r="H32" s="28">
        <f t="shared" si="9"/>
        <v>0</v>
      </c>
      <c r="I32" s="28">
        <f>+C32-E32</f>
        <v>-23209555000</v>
      </c>
    </row>
    <row r="33" spans="1:10" s="34" customFormat="1" x14ac:dyDescent="0.2">
      <c r="A33" s="23">
        <v>3255</v>
      </c>
      <c r="B33" s="24" t="s">
        <v>42</v>
      </c>
      <c r="C33" s="26">
        <f>+C34</f>
        <v>0</v>
      </c>
      <c r="D33" s="26">
        <f t="shared" ref="D33:I33" si="12">+D34</f>
        <v>645334947.97000003</v>
      </c>
      <c r="E33" s="26">
        <f t="shared" si="12"/>
        <v>718740419.59000003</v>
      </c>
      <c r="F33" s="26">
        <f t="shared" si="12"/>
        <v>644852612.62</v>
      </c>
      <c r="G33" s="26">
        <f t="shared" si="12"/>
        <v>645016932.47000003</v>
      </c>
      <c r="H33" s="26">
        <f t="shared" si="12"/>
        <v>73723487.120000005</v>
      </c>
      <c r="I33" s="26">
        <f t="shared" si="12"/>
        <v>-718740419.59000003</v>
      </c>
      <c r="J33" s="33"/>
    </row>
    <row r="34" spans="1:10" x14ac:dyDescent="0.2">
      <c r="A34" s="31">
        <v>32552</v>
      </c>
      <c r="B34" s="27" t="s">
        <v>43</v>
      </c>
      <c r="C34" s="28"/>
      <c r="D34" s="28">
        <v>645334947.97000003</v>
      </c>
      <c r="E34" s="28">
        <v>718740419.59000003</v>
      </c>
      <c r="F34" s="28">
        <v>644852612.62</v>
      </c>
      <c r="G34" s="28">
        <v>645016932.47000003</v>
      </c>
      <c r="H34" s="32">
        <f>+E34-G34</f>
        <v>73723487.120000005</v>
      </c>
      <c r="I34" s="36">
        <f t="shared" ref="I34" si="13">+C34-E34</f>
        <v>-718740419.59000003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44</v>
      </c>
      <c r="C37" s="25">
        <f>+C9</f>
        <v>678726753590</v>
      </c>
      <c r="D37" s="25">
        <f t="shared" ref="D37:I37" si="14">+D9</f>
        <v>275614796312.12</v>
      </c>
      <c r="E37" s="25">
        <f>+E9</f>
        <v>470310976819.66003</v>
      </c>
      <c r="F37" s="25">
        <f t="shared" si="14"/>
        <v>267932275988.00998</v>
      </c>
      <c r="G37" s="25">
        <f t="shared" si="14"/>
        <v>461179955355.27997</v>
      </c>
      <c r="H37" s="25">
        <f t="shared" si="14"/>
        <v>9131021464.3800011</v>
      </c>
      <c r="I37" s="25">
        <f t="shared" si="14"/>
        <v>208415776770.34003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50"/>
    </row>
    <row r="42" spans="1:10" x14ac:dyDescent="0.2">
      <c r="E42" s="49"/>
    </row>
  </sheetData>
  <mergeCells count="4">
    <mergeCell ref="A1:I1"/>
    <mergeCell ref="A2:I2"/>
    <mergeCell ref="A3:I3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2</Orden>
    <Tipo_x0020_presupuesto xmlns="d0e351fb-1a75-4546-9b39-7d697f81258f">Informe de Ejecución del Presupuesto de Ingresos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556BE258-570C-47D1-82A2-B09C95C17A2A}"/>
</file>

<file path=customXml/itemProps2.xml><?xml version="1.0" encoding="utf-8"?>
<ds:datastoreItem xmlns:ds="http://schemas.openxmlformats.org/officeDocument/2006/customXml" ds:itemID="{1502D61E-5AF5-40F7-AE16-A2A15F5014B8}"/>
</file>

<file path=customXml/itemProps3.xml><?xml version="1.0" encoding="utf-8"?>
<ds:datastoreItem xmlns:ds="http://schemas.openxmlformats.org/officeDocument/2006/customXml" ds:itemID="{CD9FFDE5-71A0-482D-A0D7-ECEA64DC2D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Febrero (Ingresos)</dc:title>
  <dc:creator>Windows User</dc:creator>
  <cp:lastModifiedBy>Carolina Peña Mugno</cp:lastModifiedBy>
  <cp:lastPrinted>2016-03-10T15:19:44Z</cp:lastPrinted>
  <dcterms:created xsi:type="dcterms:W3CDTF">2014-01-22T22:03:49Z</dcterms:created>
  <dcterms:modified xsi:type="dcterms:W3CDTF">2016-03-10T21:09:15Z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9300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