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6\Página Web\VAF\Financiera\"/>
    </mc:Choice>
  </mc:AlternateContent>
  <bookViews>
    <workbookView xWindow="0" yWindow="0" windowWidth="19200" windowHeight="11280"/>
  </bookViews>
  <sheets>
    <sheet name="INGRESOS" sheetId="23" r:id="rId1"/>
  </sheets>
  <calcPr calcId="152511"/>
</workbook>
</file>

<file path=xl/calcChain.xml><?xml version="1.0" encoding="utf-8"?>
<calcChain xmlns="http://schemas.openxmlformats.org/spreadsheetml/2006/main">
  <c r="I14" i="23" l="1"/>
  <c r="H14" i="23"/>
  <c r="H33" i="23" l="1"/>
  <c r="I35" i="23" l="1"/>
  <c r="I34" i="23" s="1"/>
  <c r="H35" i="23"/>
  <c r="H34" i="23" s="1"/>
  <c r="G34" i="23"/>
  <c r="G31" i="23" s="1"/>
  <c r="F34" i="23"/>
  <c r="F31" i="23" s="1"/>
  <c r="F28" i="23" s="1"/>
  <c r="E34" i="23"/>
  <c r="E31" i="23" s="1"/>
  <c r="E28" i="23" s="1"/>
  <c r="D34" i="23"/>
  <c r="D31" i="23" s="1"/>
  <c r="D28" i="23" s="1"/>
  <c r="C34" i="23"/>
  <c r="C31" i="23" s="1"/>
  <c r="C28" i="23" s="1"/>
  <c r="I33" i="23"/>
  <c r="I32" i="23"/>
  <c r="H32" i="23"/>
  <c r="I30" i="23"/>
  <c r="H30" i="23"/>
  <c r="I29" i="23"/>
  <c r="H29" i="23"/>
  <c r="I27" i="23"/>
  <c r="H27" i="23"/>
  <c r="I26" i="23"/>
  <c r="H26" i="23"/>
  <c r="I25" i="23"/>
  <c r="H25" i="23"/>
  <c r="I24" i="23"/>
  <c r="H24" i="23"/>
  <c r="I23" i="23"/>
  <c r="H23" i="23"/>
  <c r="I22" i="23"/>
  <c r="I21" i="23" s="1"/>
  <c r="H22" i="23"/>
  <c r="H21" i="23" s="1"/>
  <c r="G21" i="23"/>
  <c r="F21" i="23"/>
  <c r="E21" i="23"/>
  <c r="D21" i="23"/>
  <c r="C21" i="23"/>
  <c r="I20" i="23"/>
  <c r="H20" i="23"/>
  <c r="I19" i="23"/>
  <c r="H19" i="23"/>
  <c r="G18" i="23"/>
  <c r="F18" i="23"/>
  <c r="F17" i="23" s="1"/>
  <c r="F16" i="23" s="1"/>
  <c r="E18" i="23"/>
  <c r="D18" i="23"/>
  <c r="D17" i="23" s="1"/>
  <c r="D16" i="23" s="1"/>
  <c r="C18" i="23"/>
  <c r="I15" i="23"/>
  <c r="H15" i="23"/>
  <c r="G13" i="23"/>
  <c r="F13" i="23"/>
  <c r="E13" i="23"/>
  <c r="D13" i="23"/>
  <c r="C13" i="23"/>
  <c r="I31" i="23" l="1"/>
  <c r="I28" i="23" s="1"/>
  <c r="E17" i="23"/>
  <c r="E16" i="23" s="1"/>
  <c r="E12" i="23" s="1"/>
  <c r="E11" i="23" s="1"/>
  <c r="E10" i="23" s="1"/>
  <c r="E38" i="23" s="1"/>
  <c r="H13" i="23"/>
  <c r="F12" i="23"/>
  <c r="F11" i="23" s="1"/>
  <c r="F10" i="23" s="1"/>
  <c r="F38" i="23" s="1"/>
  <c r="H18" i="23"/>
  <c r="H17" i="23" s="1"/>
  <c r="H16" i="23" s="1"/>
  <c r="H31" i="23"/>
  <c r="H28" i="23" s="1"/>
  <c r="G28" i="23"/>
  <c r="I13" i="23"/>
  <c r="I18" i="23"/>
  <c r="I17" i="23" s="1"/>
  <c r="I16" i="23" s="1"/>
  <c r="D12" i="23"/>
  <c r="D11" i="23" s="1"/>
  <c r="D10" i="23" s="1"/>
  <c r="D38" i="23" s="1"/>
  <c r="C17" i="23"/>
  <c r="C16" i="23" s="1"/>
  <c r="C12" i="23" s="1"/>
  <c r="C11" i="23" s="1"/>
  <c r="C10" i="23" s="1"/>
  <c r="C38" i="23" s="1"/>
  <c r="G17" i="23"/>
  <c r="G16" i="23" s="1"/>
  <c r="I12" i="23" l="1"/>
  <c r="I11" i="23" s="1"/>
  <c r="I10" i="23" s="1"/>
  <c r="I38" i="23" s="1"/>
  <c r="H12" i="23"/>
  <c r="H11" i="23" s="1"/>
  <c r="H10" i="23" s="1"/>
  <c r="H38" i="23" s="1"/>
  <c r="G12" i="23"/>
  <c r="G11" i="23" s="1"/>
  <c r="G10" i="23" s="1"/>
  <c r="G38" i="23" s="1"/>
</calcChain>
</file>

<file path=xl/sharedStrings.xml><?xml version="1.0" encoding="utf-8"?>
<sst xmlns="http://schemas.openxmlformats.org/spreadsheetml/2006/main" count="48" uniqueCount="47">
  <si>
    <t>AGENCIA NACIONAL DE HIDROCARBUROS</t>
  </si>
  <si>
    <t>MES</t>
  </si>
  <si>
    <t>MINISTERIO DE HACIENDA Y CREDITO PUBLICO</t>
  </si>
  <si>
    <t>INFORME DE EJECUCION DEL PRESUPUESTO DE INGRESOS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</si>
  <si>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</si>
  <si>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</si>
  <si>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</si>
  <si>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</si>
  <si>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</si>
  <si>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</si>
  <si>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</si>
  <si>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</si>
  <si>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</si>
  <si>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</si>
  <si>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</si>
  <si>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</si>
  <si>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</si>
  <si>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</si>
  <si>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</si>
  <si>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</si>
  <si>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</si>
  <si>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</si>
  <si>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</si>
  <si>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</si>
  <si>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</si>
  <si>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</si>
  <si>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</si>
  <si>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</si>
  <si>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</si>
  <si>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</si>
  <si>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</si>
  <si>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</si>
  <si>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</si>
  <si>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</si>
  <si>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</si>
  <si>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</si>
  <si>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</si>
  <si>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</si>
  <si>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</si>
  <si>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</si>
  <si>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</si>
  <si>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</si>
  <si>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</si>
  <si>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</si>
  <si>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</si>
  <si>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ENERO</t>
  </si>
  <si>
    <t>EJECUCION PRESUPUESTAL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</si>
</sst>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_-* #,##0.00_-;\-* #,##0.00_-;_-* &quot;-&quot;??_-;_-@_-"/>
    <numFmt numFmtId="166" formatCode="0000"/>
    <numFmt numFmtId="167" formatCode="General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</cellStyleXfs>
  <cellXfs count="63">
    <xf numFmtId="0" fontId="0" fillId="0" borderId="0" xfId="0"/>
    <xf numFmtId="165" fontId="2" fillId="0" borderId="0" xfId="1" applyFont="1" applyFill="1"/>
    <xf numFmtId="0" fontId="2" fillId="0" borderId="0" xfId="6" applyFont="1" applyFill="1"/>
    <xf numFmtId="165" fontId="1" fillId="0" borderId="0" xfId="1" applyFont="1" applyFill="1"/>
    <xf numFmtId="0" fontId="1" fillId="0" borderId="0" xfId="6" applyFont="1" applyFill="1"/>
    <xf numFmtId="1" fontId="3" fillId="0" borderId="0" xfId="2" applyNumberFormat="1" applyFont="1" applyFill="1" applyBorder="1" applyAlignment="1">
      <alignment horizontal="left"/>
    </xf>
    <xf numFmtId="1" fontId="3" fillId="0" borderId="5" xfId="2" applyNumberFormat="1" applyFont="1" applyFill="1" applyBorder="1" applyAlignment="1">
      <alignment horizontal="centerContinuous"/>
    </xf>
    <xf numFmtId="166" fontId="3" fillId="0" borderId="4" xfId="2" applyNumberFormat="1" applyFont="1" applyFill="1" applyBorder="1" applyAlignment="1">
      <alignment horizontal="center"/>
    </xf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9" fillId="0" borderId="10" xfId="6" applyNumberFormat="1" applyFont="1" applyFill="1" applyBorder="1" applyAlignment="1">
      <alignment horizontal="center" wrapText="1"/>
    </xf>
    <xf numFmtId="1" fontId="9" fillId="0" borderId="5" xfId="6" applyNumberFormat="1" applyFont="1" applyFill="1" applyBorder="1" applyAlignment="1">
      <alignment horizontal="center" wrapText="1"/>
    </xf>
    <xf numFmtId="1" fontId="9" fillId="0" borderId="5" xfId="6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9" fillId="0" borderId="12" xfId="6" applyNumberFormat="1" applyFont="1" applyFill="1" applyBorder="1" applyAlignment="1">
      <alignment horizontal="center" wrapText="1"/>
    </xf>
    <xf numFmtId="1" fontId="9" fillId="0" borderId="13" xfId="6" applyNumberFormat="1" applyFont="1" applyFill="1" applyBorder="1" applyAlignment="1">
      <alignment horizontal="center" vertical="center" wrapText="1"/>
    </xf>
    <xf numFmtId="1" fontId="9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7" fontId="10" fillId="0" borderId="10" xfId="6" applyNumberFormat="1" applyFont="1" applyFill="1" applyBorder="1" applyAlignment="1" applyProtection="1">
      <alignment horizontal="center"/>
    </xf>
    <xf numFmtId="167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 applyProtection="1"/>
    <xf numFmtId="3" fontId="10" fillId="0" borderId="10" xfId="1" applyNumberFormat="1" applyFont="1" applyFill="1" applyBorder="1"/>
    <xf numFmtId="167" fontId="11" fillId="0" borderId="0" xfId="6" applyNumberFormat="1" applyFont="1" applyFill="1" applyBorder="1" applyAlignment="1" applyProtection="1">
      <alignment horizontal="left"/>
    </xf>
    <xf numFmtId="3" fontId="11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67" fontId="11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6" applyFont="1" applyFill="1"/>
    <xf numFmtId="167" fontId="11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7" fontId="10" fillId="0" borderId="0" xfId="6" applyNumberFormat="1" applyFont="1" applyFill="1" applyBorder="1" applyAlignment="1" applyProtection="1"/>
    <xf numFmtId="167" fontId="11" fillId="0" borderId="11" xfId="6" applyNumberFormat="1" applyFont="1" applyFill="1" applyBorder="1" applyProtection="1"/>
    <xf numFmtId="167" fontId="11" fillId="0" borderId="7" xfId="6" applyNumberFormat="1" applyFont="1" applyFill="1" applyBorder="1" applyAlignment="1" applyProtection="1"/>
    <xf numFmtId="3" fontId="11" fillId="0" borderId="11" xfId="1" applyNumberFormat="1" applyFont="1" applyFill="1" applyBorder="1"/>
    <xf numFmtId="3" fontId="2" fillId="0" borderId="11" xfId="1" applyNumberFormat="1" applyFont="1" applyFill="1" applyBorder="1"/>
    <xf numFmtId="0" fontId="11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5" fontId="1" fillId="0" borderId="2" xfId="1" applyFont="1" applyFill="1" applyBorder="1"/>
    <xf numFmtId="165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3" fontId="12" fillId="0" borderId="2" xfId="6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9" fillId="0" borderId="9" xfId="6" applyFont="1" applyFill="1" applyBorder="1" applyAlignment="1">
      <alignment horizontal="center" vertical="center" wrapText="1"/>
    </xf>
    <xf numFmtId="0" fontId="9" fillId="0" borderId="12" xfId="6" applyFont="1" applyFill="1" applyBorder="1" applyAlignment="1">
      <alignment horizontal="center" vertical="center" wrapText="1"/>
    </xf>
  </cellXfs>
  <cellStyles count="8">
    <cellStyle name="Millares" xfId="1" builtinId="3"/>
    <cellStyle name="Normal" xfId="0" builtinId="0"/>
    <cellStyle name="Normal 2" xfId="2"/>
    <cellStyle name="Normal 3" xfId="5"/>
    <cellStyle name="Normal 4" xfId="7"/>
    <cellStyle name="Normal_Libro2" xfId="6"/>
    <cellStyle name="Percent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5"/>
  <sheetViews>
    <sheetView showGridLines="0" tabSelected="1" zoomScaleNormal="100" workbookViewId="0">
      <pane xSplit="2" ySplit="8" topLeftCell="D21" activePane="bottomRight" state="frozen"/>
      <selection activeCell="K19" sqref="K19"/>
      <selection pane="topRight" activeCell="K19" sqref="K19"/>
      <selection pane="bottomLeft" activeCell="K19" sqref="K19"/>
      <selection pane="bottomRight" activeCell="E47" sqref="E47"/>
    </sheetView>
  </sheetViews>
  <sheetFormatPr baseColWidth="10" defaultColWidth="11.42578125" defaultRowHeight="12.75" x14ac:dyDescent="0.2"/>
  <cols>
    <col min="1" max="1" width="9.28515625" style="51" customWidth="1"/>
    <col min="2" max="2" width="37.42578125" style="2" customWidth="1"/>
    <col min="3" max="3" width="20.140625" style="51" customWidth="1"/>
    <col min="4" max="4" width="17.85546875" style="51" customWidth="1"/>
    <col min="5" max="5" width="19.42578125" style="51" bestFit="1" customWidth="1"/>
    <col min="6" max="6" width="18.7109375" style="51" customWidth="1"/>
    <col min="7" max="7" width="20.140625" style="51" bestFit="1" customWidth="1"/>
    <col min="8" max="8" width="16.5703125" style="51" bestFit="1" customWidth="1"/>
    <col min="9" max="9" width="17.5703125" style="51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4" t="s">
        <v>0</v>
      </c>
      <c r="B1" s="55"/>
      <c r="C1" s="55"/>
      <c r="D1" s="55"/>
      <c r="E1" s="55"/>
      <c r="F1" s="55"/>
      <c r="G1" s="55"/>
      <c r="H1" s="55"/>
      <c r="I1" s="56"/>
    </row>
    <row r="2" spans="1:11" s="4" customFormat="1" ht="15" x14ac:dyDescent="0.2">
      <c r="A2" s="57" t="s">
        <v>46</v>
      </c>
      <c r="B2" s="58" t="s">
        <v>2</v>
      </c>
      <c r="C2" s="58"/>
      <c r="D2" s="58"/>
      <c r="E2" s="58"/>
      <c r="F2" s="58"/>
      <c r="G2" s="58"/>
      <c r="H2" s="58"/>
      <c r="I2" s="59"/>
      <c r="J2" s="3"/>
    </row>
    <row r="3" spans="1:11" s="4" customFormat="1" ht="15" x14ac:dyDescent="0.2">
      <c r="A3" s="57" t="s">
        <v>45</v>
      </c>
      <c r="B3" s="58" t="s">
        <v>3</v>
      </c>
      <c r="C3" s="58"/>
      <c r="D3" s="58"/>
      <c r="E3" s="58"/>
      <c r="F3" s="58"/>
      <c r="G3" s="58"/>
      <c r="H3" s="58"/>
      <c r="I3" s="59"/>
      <c r="J3" s="3"/>
    </row>
    <row r="4" spans="1:11" s="4" customFormat="1" ht="18" x14ac:dyDescent="0.25">
      <c r="A4" s="7"/>
      <c r="B4" s="60"/>
      <c r="C4" s="60"/>
      <c r="D4" s="60"/>
      <c r="E4" s="60"/>
      <c r="F4" s="60"/>
      <c r="G4" s="60"/>
      <c r="H4" s="5"/>
      <c r="I4" s="6"/>
      <c r="J4" s="3"/>
    </row>
    <row r="5" spans="1:11" ht="13.5" thickBot="1" x14ac:dyDescent="0.25">
      <c r="A5" s="8"/>
      <c r="B5" s="9"/>
      <c r="C5" s="10"/>
      <c r="D5" s="10"/>
      <c r="E5" s="10"/>
      <c r="F5" s="10"/>
      <c r="G5" s="10"/>
      <c r="H5" s="10"/>
      <c r="I5" s="11"/>
    </row>
    <row r="6" spans="1:11" s="16" customFormat="1" x14ac:dyDescent="0.2">
      <c r="A6" s="12" t="s">
        <v>4</v>
      </c>
      <c r="B6" s="61" t="s">
        <v>5</v>
      </c>
      <c r="C6" s="13" t="s">
        <v>6</v>
      </c>
      <c r="D6" s="14" t="s">
        <v>7</v>
      </c>
      <c r="E6" s="14" t="s">
        <v>8</v>
      </c>
      <c r="F6" s="14" t="s">
        <v>9</v>
      </c>
      <c r="G6" s="14" t="s">
        <v>9</v>
      </c>
      <c r="H6" s="14" t="s">
        <v>10</v>
      </c>
      <c r="I6" s="14" t="s">
        <v>11</v>
      </c>
      <c r="J6" s="15"/>
    </row>
    <row r="7" spans="1:11" s="16" customFormat="1" x14ac:dyDescent="0.2">
      <c r="A7" s="17"/>
      <c r="B7" s="62"/>
      <c r="C7" s="18" t="s">
        <v>12</v>
      </c>
      <c r="D7" s="19" t="s">
        <v>13</v>
      </c>
      <c r="E7" s="19" t="s">
        <v>14</v>
      </c>
      <c r="F7" s="19" t="s">
        <v>1</v>
      </c>
      <c r="G7" s="19" t="s">
        <v>15</v>
      </c>
      <c r="H7" s="19" t="s">
        <v>16</v>
      </c>
      <c r="I7" s="18" t="s">
        <v>17</v>
      </c>
      <c r="J7" s="15"/>
    </row>
    <row r="8" spans="1:11" s="4" customFormat="1" ht="12" thickBot="1" x14ac:dyDescent="0.25">
      <c r="A8" s="20">
        <v>1</v>
      </c>
      <c r="B8" s="21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3"/>
    </row>
    <row r="9" spans="1:11" x14ac:dyDescent="0.2">
      <c r="A9" s="23"/>
      <c r="B9" s="24"/>
      <c r="C9" s="25"/>
      <c r="D9" s="25"/>
      <c r="E9" s="25"/>
      <c r="F9" s="25"/>
      <c r="G9" s="25"/>
      <c r="H9" s="25"/>
      <c r="I9" s="25"/>
    </row>
    <row r="10" spans="1:11" x14ac:dyDescent="0.2">
      <c r="A10" s="26">
        <v>3000</v>
      </c>
      <c r="B10" s="27" t="s">
        <v>18</v>
      </c>
      <c r="C10" s="28">
        <f>+C11+C28</f>
        <v>678726753590</v>
      </c>
      <c r="D10" s="28">
        <f t="shared" ref="D10:H10" si="0">+D11+D28</f>
        <v>194696180507.53998</v>
      </c>
      <c r="E10" s="28">
        <f>+E11+E28</f>
        <v>194696180507.53998</v>
      </c>
      <c r="F10" s="28">
        <f t="shared" si="0"/>
        <v>193247679367.27002</v>
      </c>
      <c r="G10" s="28">
        <f t="shared" si="0"/>
        <v>193247679367.27002</v>
      </c>
      <c r="H10" s="28">
        <f t="shared" si="0"/>
        <v>1448501140.27</v>
      </c>
      <c r="I10" s="28">
        <f>+I11+I28</f>
        <v>484030573082.45996</v>
      </c>
    </row>
    <row r="11" spans="1:11" x14ac:dyDescent="0.2">
      <c r="A11" s="26">
        <v>3100</v>
      </c>
      <c r="B11" s="27" t="s">
        <v>19</v>
      </c>
      <c r="C11" s="28">
        <f>+C12</f>
        <v>255055631590</v>
      </c>
      <c r="D11" s="28">
        <f t="shared" ref="D11:I11" si="1">+D12</f>
        <v>9787466846.4199982</v>
      </c>
      <c r="E11" s="28">
        <f t="shared" si="1"/>
        <v>9787466846.4199982</v>
      </c>
      <c r="F11" s="28">
        <f t="shared" si="1"/>
        <v>8412206857.9200001</v>
      </c>
      <c r="G11" s="28">
        <f t="shared" si="1"/>
        <v>8412206857.9200001</v>
      </c>
      <c r="H11" s="28">
        <f t="shared" si="1"/>
        <v>1375259988.5</v>
      </c>
      <c r="I11" s="28">
        <f t="shared" si="1"/>
        <v>245268164743.57999</v>
      </c>
    </row>
    <row r="12" spans="1:11" x14ac:dyDescent="0.2">
      <c r="A12" s="26">
        <v>3120</v>
      </c>
      <c r="B12" s="27" t="s">
        <v>20</v>
      </c>
      <c r="C12" s="28">
        <f>+C13+C16+C27</f>
        <v>255055631590</v>
      </c>
      <c r="D12" s="28">
        <f t="shared" ref="D12:I12" si="2">+D13+D16+D27</f>
        <v>9787466846.4199982</v>
      </c>
      <c r="E12" s="28">
        <f t="shared" si="2"/>
        <v>9787466846.4199982</v>
      </c>
      <c r="F12" s="28">
        <f t="shared" si="2"/>
        <v>8412206857.9200001</v>
      </c>
      <c r="G12" s="28">
        <f t="shared" si="2"/>
        <v>8412206857.9200001</v>
      </c>
      <c r="H12" s="28">
        <f t="shared" si="2"/>
        <v>1375259988.5</v>
      </c>
      <c r="I12" s="28">
        <f t="shared" si="2"/>
        <v>245268164743.57999</v>
      </c>
    </row>
    <row r="13" spans="1:11" x14ac:dyDescent="0.2">
      <c r="A13" s="26">
        <v>3121</v>
      </c>
      <c r="B13" s="27" t="s">
        <v>21</v>
      </c>
      <c r="C13" s="29">
        <f>SUM(C14:C15)</f>
        <v>5432684953</v>
      </c>
      <c r="D13" s="29">
        <f t="shared" ref="D13:I13" si="3">SUM(D14:D15)</f>
        <v>641977162.17999995</v>
      </c>
      <c r="E13" s="29">
        <f t="shared" si="3"/>
        <v>641977162.17999995</v>
      </c>
      <c r="F13" s="29">
        <f t="shared" si="3"/>
        <v>160458624.04999998</v>
      </c>
      <c r="G13" s="29">
        <f t="shared" si="3"/>
        <v>160458624.04999998</v>
      </c>
      <c r="H13" s="29">
        <f t="shared" si="3"/>
        <v>481518538.13</v>
      </c>
      <c r="I13" s="29">
        <f t="shared" si="3"/>
        <v>4790707790.8199997</v>
      </c>
    </row>
    <row r="14" spans="1:11" x14ac:dyDescent="0.2">
      <c r="A14" s="26"/>
      <c r="B14" s="30" t="s">
        <v>22</v>
      </c>
      <c r="C14" s="31">
        <v>4744034748</v>
      </c>
      <c r="D14" s="31">
        <v>641977162.17999995</v>
      </c>
      <c r="E14" s="31">
        <v>641977162.17999995</v>
      </c>
      <c r="F14" s="31">
        <v>160458624.04999998</v>
      </c>
      <c r="G14" s="31">
        <v>160458624.04999998</v>
      </c>
      <c r="H14" s="31">
        <f>+E14-G14</f>
        <v>481518538.13</v>
      </c>
      <c r="I14" s="31">
        <f>+C14-E14</f>
        <v>4102057585.8200002</v>
      </c>
      <c r="J14" s="32"/>
    </row>
    <row r="15" spans="1:11" x14ac:dyDescent="0.2">
      <c r="A15" s="26"/>
      <c r="B15" s="30" t="s">
        <v>23</v>
      </c>
      <c r="C15" s="31">
        <v>688650205</v>
      </c>
      <c r="D15" s="31">
        <v>0</v>
      </c>
      <c r="E15" s="31">
        <v>0</v>
      </c>
      <c r="F15" s="31">
        <v>0</v>
      </c>
      <c r="G15" s="31">
        <v>0</v>
      </c>
      <c r="H15" s="31">
        <f>+E15-G15</f>
        <v>0</v>
      </c>
      <c r="I15" s="31">
        <f>+C15-E15</f>
        <v>688650205</v>
      </c>
    </row>
    <row r="16" spans="1:11" x14ac:dyDescent="0.2">
      <c r="A16" s="26">
        <v>3127</v>
      </c>
      <c r="B16" s="27" t="s">
        <v>24</v>
      </c>
      <c r="C16" s="29">
        <f>+C17</f>
        <v>249622946637</v>
      </c>
      <c r="D16" s="29">
        <f t="shared" ref="D16:I16" si="4">+D17</f>
        <v>9145368684.579998</v>
      </c>
      <c r="E16" s="29">
        <f t="shared" si="4"/>
        <v>9145368684.579998</v>
      </c>
      <c r="F16" s="29">
        <f t="shared" si="4"/>
        <v>8251627234.21</v>
      </c>
      <c r="G16" s="29">
        <f t="shared" si="4"/>
        <v>8251627234.21</v>
      </c>
      <c r="H16" s="29">
        <f t="shared" si="4"/>
        <v>893741450.37</v>
      </c>
      <c r="I16" s="29">
        <f t="shared" si="4"/>
        <v>240477577952.41998</v>
      </c>
      <c r="K16" s="33"/>
    </row>
    <row r="17" spans="1:11" x14ac:dyDescent="0.2">
      <c r="A17" s="26"/>
      <c r="B17" s="27" t="s">
        <v>25</v>
      </c>
      <c r="C17" s="29">
        <f>+C18+C21+C23+C24+C25+C26</f>
        <v>249622946637</v>
      </c>
      <c r="D17" s="29">
        <f>+D18+D21+D23+D24+D25+D26</f>
        <v>9145368684.579998</v>
      </c>
      <c r="E17" s="29">
        <f t="shared" ref="E17:I17" si="5">+E18+E21+E23+E24+E25+E26</f>
        <v>9145368684.579998</v>
      </c>
      <c r="F17" s="29">
        <f t="shared" si="5"/>
        <v>8251627234.21</v>
      </c>
      <c r="G17" s="29">
        <f t="shared" si="5"/>
        <v>8251627234.21</v>
      </c>
      <c r="H17" s="29">
        <f t="shared" si="5"/>
        <v>893741450.37</v>
      </c>
      <c r="I17" s="29">
        <f t="shared" si="5"/>
        <v>240477577952.41998</v>
      </c>
      <c r="K17" s="33"/>
    </row>
    <row r="18" spans="1:11" x14ac:dyDescent="0.2">
      <c r="A18" s="26"/>
      <c r="B18" s="27" t="s">
        <v>26</v>
      </c>
      <c r="C18" s="29">
        <f>+C19+C20</f>
        <v>2040445053</v>
      </c>
      <c r="D18" s="29">
        <f>+D19+D20</f>
        <v>843819262.01999998</v>
      </c>
      <c r="E18" s="29">
        <f t="shared" ref="E18:I18" si="6">+E19+E20</f>
        <v>843819262.01999998</v>
      </c>
      <c r="F18" s="29">
        <f t="shared" si="6"/>
        <v>11429.13</v>
      </c>
      <c r="G18" s="29">
        <f t="shared" si="6"/>
        <v>11429.13</v>
      </c>
      <c r="H18" s="29">
        <f t="shared" si="6"/>
        <v>843807832.88999999</v>
      </c>
      <c r="I18" s="29">
        <f t="shared" si="6"/>
        <v>1196625790.98</v>
      </c>
      <c r="K18" s="33"/>
    </row>
    <row r="19" spans="1:11" x14ac:dyDescent="0.2">
      <c r="A19" s="26"/>
      <c r="B19" s="30" t="s">
        <v>27</v>
      </c>
      <c r="C19" s="31">
        <v>2040445053</v>
      </c>
      <c r="D19" s="31">
        <v>199745898.97</v>
      </c>
      <c r="E19" s="31">
        <v>199745898.97</v>
      </c>
      <c r="F19" s="31">
        <v>11429.13</v>
      </c>
      <c r="G19" s="31">
        <v>11429.13</v>
      </c>
      <c r="H19" s="31">
        <f>+E19-G19</f>
        <v>199734469.84</v>
      </c>
      <c r="I19" s="31">
        <f t="shared" ref="I19:I27" si="7">+C19-E19</f>
        <v>1840699154.03</v>
      </c>
      <c r="K19" s="1"/>
    </row>
    <row r="20" spans="1:11" x14ac:dyDescent="0.2">
      <c r="A20" s="26"/>
      <c r="B20" s="30" t="s">
        <v>28</v>
      </c>
      <c r="C20" s="31"/>
      <c r="D20" s="31">
        <v>644073363.04999995</v>
      </c>
      <c r="E20" s="31">
        <v>644073363.04999995</v>
      </c>
      <c r="F20" s="31"/>
      <c r="G20" s="31"/>
      <c r="H20" s="31">
        <f>+E20-G20</f>
        <v>644073363.04999995</v>
      </c>
      <c r="I20" s="31">
        <f t="shared" si="7"/>
        <v>-644073363.04999995</v>
      </c>
      <c r="K20" s="1"/>
    </row>
    <row r="21" spans="1:11" x14ac:dyDescent="0.2">
      <c r="A21" s="26"/>
      <c r="B21" s="27" t="s">
        <v>29</v>
      </c>
      <c r="C21" s="29">
        <f>+C22</f>
        <v>6095829595</v>
      </c>
      <c r="D21" s="29">
        <f t="shared" ref="D21:I21" si="8">+D22</f>
        <v>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>+H22</f>
        <v>0</v>
      </c>
      <c r="I21" s="29">
        <f t="shared" si="8"/>
        <v>6095829595</v>
      </c>
      <c r="K21" s="33"/>
    </row>
    <row r="22" spans="1:11" x14ac:dyDescent="0.2">
      <c r="A22" s="26"/>
      <c r="B22" s="30" t="s">
        <v>30</v>
      </c>
      <c r="C22" s="31">
        <v>6095829595</v>
      </c>
      <c r="D22" s="31"/>
      <c r="E22" s="31"/>
      <c r="F22" s="31"/>
      <c r="G22" s="31"/>
      <c r="H22" s="31">
        <f>+E22-G22</f>
        <v>0</v>
      </c>
      <c r="I22" s="31">
        <f>+C22-E22</f>
        <v>6095829595</v>
      </c>
      <c r="K22" s="33"/>
    </row>
    <row r="23" spans="1:11" x14ac:dyDescent="0.2">
      <c r="A23" s="26"/>
      <c r="B23" s="27" t="s">
        <v>31</v>
      </c>
      <c r="C23" s="31">
        <v>43691029691</v>
      </c>
      <c r="D23" s="31">
        <v>5610012738.79</v>
      </c>
      <c r="E23" s="31">
        <v>5610012738.79</v>
      </c>
      <c r="F23" s="31">
        <v>5610012738.79</v>
      </c>
      <c r="G23" s="31">
        <v>5610012738.79</v>
      </c>
      <c r="H23" s="31">
        <f>+E23-G23</f>
        <v>0</v>
      </c>
      <c r="I23" s="31">
        <f>+C23-E23</f>
        <v>38081016952.209999</v>
      </c>
      <c r="K23" s="33"/>
    </row>
    <row r="24" spans="1:11" x14ac:dyDescent="0.2">
      <c r="A24" s="26"/>
      <c r="B24" s="27" t="s">
        <v>32</v>
      </c>
      <c r="C24" s="31">
        <v>123676475758</v>
      </c>
      <c r="D24" s="31"/>
      <c r="E24" s="31"/>
      <c r="F24" s="31"/>
      <c r="G24" s="31"/>
      <c r="H24" s="31">
        <f t="shared" ref="H24:H35" si="9">+E24-G24</f>
        <v>0</v>
      </c>
      <c r="I24" s="31">
        <f t="shared" si="7"/>
        <v>123676475758</v>
      </c>
      <c r="K24" s="33"/>
    </row>
    <row r="25" spans="1:11" x14ac:dyDescent="0.2">
      <c r="A25" s="26"/>
      <c r="B25" s="27" t="s">
        <v>33</v>
      </c>
      <c r="C25" s="31">
        <v>1122244779</v>
      </c>
      <c r="D25" s="31">
        <v>49933617.480000004</v>
      </c>
      <c r="E25" s="31">
        <v>49933617.480000004</v>
      </c>
      <c r="F25" s="31"/>
      <c r="G25" s="31"/>
      <c r="H25" s="31">
        <f t="shared" si="9"/>
        <v>49933617.480000004</v>
      </c>
      <c r="I25" s="31">
        <f t="shared" si="7"/>
        <v>1072311161.52</v>
      </c>
      <c r="K25" s="33"/>
    </row>
    <row r="26" spans="1:11" x14ac:dyDescent="0.2">
      <c r="A26" s="26"/>
      <c r="B26" s="27" t="s">
        <v>34</v>
      </c>
      <c r="C26" s="31">
        <v>72996921761</v>
      </c>
      <c r="D26" s="31">
        <v>2641603066.29</v>
      </c>
      <c r="E26" s="31">
        <v>2641603066.29</v>
      </c>
      <c r="F26" s="31">
        <v>2641603066.29</v>
      </c>
      <c r="G26" s="31">
        <v>2641603066.29</v>
      </c>
      <c r="H26" s="31">
        <f t="shared" si="9"/>
        <v>0</v>
      </c>
      <c r="I26" s="31">
        <f t="shared" si="7"/>
        <v>70355318694.710007</v>
      </c>
      <c r="K26" s="33"/>
    </row>
    <row r="27" spans="1:11" x14ac:dyDescent="0.2">
      <c r="A27" s="26">
        <v>3128</v>
      </c>
      <c r="B27" s="27" t="s">
        <v>35</v>
      </c>
      <c r="C27" s="29"/>
      <c r="D27" s="31">
        <v>120999.66</v>
      </c>
      <c r="E27" s="31">
        <v>120999.66</v>
      </c>
      <c r="F27" s="31">
        <v>120999.65999999997</v>
      </c>
      <c r="G27" s="31">
        <v>120999.65999999997</v>
      </c>
      <c r="H27" s="29">
        <f t="shared" si="9"/>
        <v>0</v>
      </c>
      <c r="I27" s="31">
        <f t="shared" si="7"/>
        <v>-120999.66</v>
      </c>
      <c r="K27" s="33"/>
    </row>
    <row r="28" spans="1:11" x14ac:dyDescent="0.2">
      <c r="A28" s="26">
        <v>3200</v>
      </c>
      <c r="B28" s="27" t="s">
        <v>36</v>
      </c>
      <c r="C28" s="28">
        <f>SUM(C29:C31)</f>
        <v>423671122000</v>
      </c>
      <c r="D28" s="28">
        <f t="shared" ref="D28:I28" si="10">SUM(D29:D31)</f>
        <v>184908713661.12</v>
      </c>
      <c r="E28" s="28">
        <f>SUM(E29:E31)</f>
        <v>184908713661.12</v>
      </c>
      <c r="F28" s="28">
        <f t="shared" si="10"/>
        <v>184835472509.35001</v>
      </c>
      <c r="G28" s="28">
        <f t="shared" si="10"/>
        <v>184835472509.35001</v>
      </c>
      <c r="H28" s="28">
        <f t="shared" si="10"/>
        <v>73241151.770000011</v>
      </c>
      <c r="I28" s="28">
        <f t="shared" si="10"/>
        <v>238762408338.88</v>
      </c>
      <c r="K28" s="33"/>
    </row>
    <row r="29" spans="1:11" x14ac:dyDescent="0.2">
      <c r="A29" s="34">
        <v>3230</v>
      </c>
      <c r="B29" s="30" t="s">
        <v>37</v>
      </c>
      <c r="C29" s="31"/>
      <c r="D29" s="31">
        <v>22308189.500000004</v>
      </c>
      <c r="E29" s="31">
        <v>22308189.500000004</v>
      </c>
      <c r="F29" s="31">
        <v>22308189.500000004</v>
      </c>
      <c r="G29" s="31">
        <v>22308189.500000004</v>
      </c>
      <c r="H29" s="31">
        <f t="shared" si="9"/>
        <v>0</v>
      </c>
      <c r="I29" s="31">
        <f>+C29-E29</f>
        <v>-22308189.500000004</v>
      </c>
      <c r="K29" s="33"/>
    </row>
    <row r="30" spans="1:11" hidden="1" x14ac:dyDescent="0.2">
      <c r="A30" s="34">
        <v>3240</v>
      </c>
      <c r="B30" s="30" t="s">
        <v>38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5">
        <f t="shared" si="9"/>
        <v>0</v>
      </c>
      <c r="I30" s="31">
        <f>+C30-E30</f>
        <v>0</v>
      </c>
      <c r="K30" s="33"/>
    </row>
    <row r="31" spans="1:11" s="37" customFormat="1" x14ac:dyDescent="0.2">
      <c r="A31" s="26">
        <v>3250</v>
      </c>
      <c r="B31" s="27" t="s">
        <v>39</v>
      </c>
      <c r="C31" s="29">
        <f>SUM(C32:C34)</f>
        <v>423671122000</v>
      </c>
      <c r="D31" s="29">
        <f t="shared" ref="D31:I31" si="11">SUM(D32:D34)</f>
        <v>184886405471.62</v>
      </c>
      <c r="E31" s="29">
        <f t="shared" si="11"/>
        <v>184886405471.62</v>
      </c>
      <c r="F31" s="29">
        <f t="shared" si="11"/>
        <v>184813164319.85001</v>
      </c>
      <c r="G31" s="29">
        <f t="shared" si="11"/>
        <v>184813164319.85001</v>
      </c>
      <c r="H31" s="29">
        <f t="shared" si="11"/>
        <v>73241151.770000011</v>
      </c>
      <c r="I31" s="29">
        <f t="shared" si="11"/>
        <v>238784716528.38</v>
      </c>
      <c r="J31" s="36"/>
    </row>
    <row r="32" spans="1:11" hidden="1" x14ac:dyDescent="0.2">
      <c r="A32" s="34">
        <v>3251</v>
      </c>
      <c r="B32" s="30" t="s">
        <v>40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5">
        <f t="shared" si="9"/>
        <v>0</v>
      </c>
      <c r="I32" s="31">
        <f>+C32-E32</f>
        <v>0</v>
      </c>
    </row>
    <row r="33" spans="1:10" x14ac:dyDescent="0.2">
      <c r="A33" s="34">
        <v>3252</v>
      </c>
      <c r="B33" s="38" t="s">
        <v>41</v>
      </c>
      <c r="C33" s="31">
        <v>423671122000</v>
      </c>
      <c r="D33" s="31">
        <v>184813000000</v>
      </c>
      <c r="E33" s="31">
        <v>184813000000</v>
      </c>
      <c r="F33" s="31">
        <v>184813000000</v>
      </c>
      <c r="G33" s="31">
        <v>184813000000</v>
      </c>
      <c r="H33" s="31">
        <f t="shared" si="9"/>
        <v>0</v>
      </c>
      <c r="I33" s="31">
        <f>+C33-E33</f>
        <v>238858122000</v>
      </c>
    </row>
    <row r="34" spans="1:10" s="37" customFormat="1" x14ac:dyDescent="0.2">
      <c r="A34" s="26">
        <v>3255</v>
      </c>
      <c r="B34" s="27" t="s">
        <v>42</v>
      </c>
      <c r="C34" s="29">
        <f>+C35</f>
        <v>0</v>
      </c>
      <c r="D34" s="29">
        <f t="shared" ref="D34:I34" si="12">+D35</f>
        <v>73405471.620000005</v>
      </c>
      <c r="E34" s="29">
        <f t="shared" si="12"/>
        <v>73405471.620000005</v>
      </c>
      <c r="F34" s="29">
        <f t="shared" si="12"/>
        <v>164319.84999999998</v>
      </c>
      <c r="G34" s="29">
        <f t="shared" si="12"/>
        <v>164319.84999999998</v>
      </c>
      <c r="H34" s="29">
        <f t="shared" si="12"/>
        <v>73241151.770000011</v>
      </c>
      <c r="I34" s="29">
        <f t="shared" si="12"/>
        <v>-73405471.620000005</v>
      </c>
      <c r="J34" s="36"/>
    </row>
    <row r="35" spans="1:10" x14ac:dyDescent="0.2">
      <c r="A35" s="34">
        <v>32552</v>
      </c>
      <c r="B35" s="30" t="s">
        <v>43</v>
      </c>
      <c r="C35" s="31"/>
      <c r="D35" s="31">
        <v>73405471.620000005</v>
      </c>
      <c r="E35" s="31">
        <v>73405471.620000005</v>
      </c>
      <c r="F35" s="31">
        <v>164319.84999999998</v>
      </c>
      <c r="G35" s="31">
        <v>164319.84999999998</v>
      </c>
      <c r="H35" s="35">
        <f t="shared" si="9"/>
        <v>73241151.770000011</v>
      </c>
      <c r="I35" s="39">
        <f t="shared" ref="I35" si="13">+C35-E35</f>
        <v>-73405471.620000005</v>
      </c>
    </row>
    <row r="36" spans="1:10" x14ac:dyDescent="0.2">
      <c r="A36" s="26"/>
      <c r="B36" s="40"/>
      <c r="C36" s="29"/>
      <c r="D36" s="29"/>
      <c r="E36" s="29"/>
      <c r="F36" s="29"/>
      <c r="G36" s="29"/>
      <c r="H36" s="39"/>
      <c r="I36" s="39"/>
    </row>
    <row r="37" spans="1:10" ht="13.5" thickBot="1" x14ac:dyDescent="0.25">
      <c r="A37" s="41"/>
      <c r="B37" s="42"/>
      <c r="C37" s="43"/>
      <c r="D37" s="43"/>
      <c r="E37" s="43"/>
      <c r="F37" s="43"/>
      <c r="G37" s="43"/>
      <c r="H37" s="44"/>
      <c r="I37" s="44"/>
    </row>
    <row r="38" spans="1:10" ht="13.5" thickBot="1" x14ac:dyDescent="0.25">
      <c r="A38" s="45"/>
      <c r="B38" s="40" t="s">
        <v>44</v>
      </c>
      <c r="C38" s="28">
        <f>+C10</f>
        <v>678726753590</v>
      </c>
      <c r="D38" s="28">
        <f t="shared" ref="D38:I38" si="14">+D10</f>
        <v>194696180507.53998</v>
      </c>
      <c r="E38" s="28">
        <f>+E10</f>
        <v>194696180507.53998</v>
      </c>
      <c r="F38" s="28">
        <f t="shared" si="14"/>
        <v>193247679367.27002</v>
      </c>
      <c r="G38" s="28">
        <f t="shared" si="14"/>
        <v>193247679367.27002</v>
      </c>
      <c r="H38" s="28">
        <f t="shared" si="14"/>
        <v>1448501140.27</v>
      </c>
      <c r="I38" s="28">
        <f t="shared" si="14"/>
        <v>484030573082.45996</v>
      </c>
    </row>
    <row r="39" spans="1:10" x14ac:dyDescent="0.2">
      <c r="A39" s="46"/>
      <c r="B39" s="47"/>
      <c r="C39" s="48"/>
      <c r="D39" s="48"/>
      <c r="E39" s="48"/>
      <c r="F39" s="49"/>
      <c r="G39" s="50"/>
      <c r="H39" s="48"/>
      <c r="I39" s="53"/>
    </row>
    <row r="45" spans="1:10" x14ac:dyDescent="0.2">
      <c r="E45" s="52"/>
    </row>
  </sheetData>
  <mergeCells count="5">
    <mergeCell ref="A1:I1"/>
    <mergeCell ref="A2:I2"/>
    <mergeCell ref="A3:I3"/>
    <mergeCell ref="B4:G4"/>
    <mergeCell ref="B6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99E54D9B-0FEA-4F5E-A6D7-E0A218EFD0ED}"/>
</file>

<file path=customXml/itemProps2.xml><?xml version="1.0" encoding="utf-8"?>
<ds:datastoreItem xmlns:ds="http://schemas.openxmlformats.org/officeDocument/2006/customXml" ds:itemID="{3FEC98B0-DD57-4E83-82B1-B934A9DB1CC3}"/>
</file>

<file path=customXml/itemProps3.xml><?xml version="1.0" encoding="utf-8"?>
<ds:datastoreItem xmlns:ds="http://schemas.openxmlformats.org/officeDocument/2006/customXml" ds:itemID="{67C17CF8-B371-4773-8DCB-D5EAAF5C7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Enero (Ingresos)</dc:title>
  <dc:creator>Windows User</dc:creator>
  <cp:lastModifiedBy>Carolina Peña Mugno</cp:lastModifiedBy>
  <cp:lastPrinted>2016-03-10T15:44:05Z</cp:lastPrinted>
  <dcterms:created xsi:type="dcterms:W3CDTF">2014-01-22T22:03:49Z</dcterms:created>
  <dcterms:modified xsi:type="dcterms:W3CDTF">2016-03-10T21:08:51Z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