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2015\Página Web\Contenidos\VAF\Financiera\"/>
    </mc:Choice>
  </mc:AlternateContent>
  <bookViews>
    <workbookView xWindow="0" yWindow="0" windowWidth="19200" windowHeight="12180"/>
  </bookViews>
  <sheets>
    <sheet name="INGRESOS" sheetId="10" r:id="rId1"/>
  </sheets>
  <definedNames>
    <definedName name="_xlnm.Print_Area" localSheetId="0">INGRESOS!$A$1:$I$39</definedName>
  </definedNames>
  <calcPr calcId="152511"/>
</workbook>
</file>

<file path=xl/calcChain.xml><?xml version="1.0" encoding="utf-8"?>
<calcChain xmlns="http://schemas.openxmlformats.org/spreadsheetml/2006/main">
  <c r="H13" i="10" l="1"/>
  <c r="E20" i="10" l="1"/>
  <c r="D33" i="10"/>
  <c r="I34" i="10" l="1"/>
  <c r="I33" i="10" s="1"/>
  <c r="H34" i="10"/>
  <c r="H33" i="10" s="1"/>
  <c r="G33" i="10"/>
  <c r="G30" i="10" s="1"/>
  <c r="G27" i="10" s="1"/>
  <c r="F33" i="10"/>
  <c r="F30" i="10" s="1"/>
  <c r="F27" i="10" s="1"/>
  <c r="E33" i="10"/>
  <c r="E30" i="10" s="1"/>
  <c r="E27" i="10" s="1"/>
  <c r="D30" i="10"/>
  <c r="D27" i="10" s="1"/>
  <c r="C33" i="10"/>
  <c r="C30" i="10" s="1"/>
  <c r="C27" i="10" s="1"/>
  <c r="I32" i="10"/>
  <c r="H32" i="10"/>
  <c r="I31" i="10"/>
  <c r="H31" i="10"/>
  <c r="I29" i="10"/>
  <c r="H29" i="10"/>
  <c r="I28" i="10"/>
  <c r="H28" i="10"/>
  <c r="I26" i="10"/>
  <c r="H26" i="10"/>
  <c r="I25" i="10"/>
  <c r="H25" i="10"/>
  <c r="I24" i="10"/>
  <c r="H24" i="10"/>
  <c r="I23" i="10"/>
  <c r="H23" i="10"/>
  <c r="I22" i="10"/>
  <c r="H22" i="10"/>
  <c r="I21" i="10"/>
  <c r="I20" i="10" s="1"/>
  <c r="H21" i="10"/>
  <c r="H20" i="10" s="1"/>
  <c r="G20" i="10"/>
  <c r="F20" i="10"/>
  <c r="D20" i="10"/>
  <c r="C20" i="10"/>
  <c r="I19" i="10"/>
  <c r="H19" i="10"/>
  <c r="I18" i="10"/>
  <c r="H18" i="10"/>
  <c r="G17" i="10"/>
  <c r="G16" i="10" s="1"/>
  <c r="G15" i="10" s="1"/>
  <c r="F17" i="10"/>
  <c r="E17" i="10"/>
  <c r="E16" i="10" s="1"/>
  <c r="D17" i="10"/>
  <c r="C17" i="10"/>
  <c r="I14" i="10"/>
  <c r="H14" i="10"/>
  <c r="I13" i="10"/>
  <c r="G12" i="10"/>
  <c r="F12" i="10"/>
  <c r="E12" i="10"/>
  <c r="D12" i="10"/>
  <c r="C12" i="10"/>
  <c r="I17" i="10" l="1"/>
  <c r="I16" i="10" s="1"/>
  <c r="I15" i="10" s="1"/>
  <c r="C16" i="10"/>
  <c r="C15" i="10" s="1"/>
  <c r="C11" i="10" s="1"/>
  <c r="C10" i="10" s="1"/>
  <c r="C9" i="10"/>
  <c r="C37" i="10" s="1"/>
  <c r="F16" i="10"/>
  <c r="F15" i="10" s="1"/>
  <c r="F11" i="10" s="1"/>
  <c r="F10" i="10" s="1"/>
  <c r="F9" i="10" s="1"/>
  <c r="F37" i="10" s="1"/>
  <c r="I12" i="10"/>
  <c r="G11" i="10"/>
  <c r="G10" i="10" s="1"/>
  <c r="G9" i="10" s="1"/>
  <c r="G37" i="10" s="1"/>
  <c r="H30" i="10"/>
  <c r="H27" i="10" s="1"/>
  <c r="H17" i="10"/>
  <c r="H16" i="10" s="1"/>
  <c r="H15" i="10" s="1"/>
  <c r="E15" i="10"/>
  <c r="E11" i="10" s="1"/>
  <c r="E10" i="10" s="1"/>
  <c r="E9" i="10" s="1"/>
  <c r="E37" i="10" s="1"/>
  <c r="H12" i="10"/>
  <c r="D16" i="10"/>
  <c r="D15" i="10" s="1"/>
  <c r="D11" i="10" s="1"/>
  <c r="D10" i="10" s="1"/>
  <c r="D9" i="10" s="1"/>
  <c r="D37" i="10" s="1"/>
  <c r="I30" i="10"/>
  <c r="I27" i="10" s="1"/>
  <c r="I11" i="10" l="1"/>
  <c r="I10" i="10" s="1"/>
  <c r="I9" i="10" s="1"/>
  <c r="I37" i="10" s="1"/>
  <c r="H11" i="10"/>
  <c r="H10" i="10" s="1"/>
  <c r="H9" i="10" s="1"/>
  <c r="H37" i="10" s="1"/>
</calcChain>
</file>

<file path=xl/sharedStrings.xml><?xml version="1.0" encoding="utf-8"?>
<sst xmlns="http://schemas.openxmlformats.org/spreadsheetml/2006/main" count="46" uniqueCount="45">
  <si>
    <t>AGENCIA NACIONAL DE HIDROCARBUROS</t>
  </si>
  <si>
    <t>MES</t>
  </si>
  <si>
    <t>NUMERAL</t>
  </si>
  <si>
    <t>DESCRIPCION</t>
  </si>
  <si>
    <t xml:space="preserve">AFORO </t>
  </si>
  <si>
    <t>DERECHOS POR</t>
  </si>
  <si>
    <t>DRCHOS X COBRAR</t>
  </si>
  <si>
    <t>RCDO. EFECTIVO</t>
  </si>
  <si>
    <t>PENDIENTE</t>
  </si>
  <si>
    <t>SALDO</t>
  </si>
  <si>
    <t>VIGENTE</t>
  </si>
  <si>
    <t>COBRAR MES</t>
  </si>
  <si>
    <t>ACUMULADOS</t>
  </si>
  <si>
    <t>ACUMULADO</t>
  </si>
  <si>
    <t>DE COBRO</t>
  </si>
  <si>
    <t>POR EJECUTAR</t>
  </si>
  <si>
    <t xml:space="preserve">I. INGRESOS DE LOS ESTABLEC.PUBLICOS </t>
  </si>
  <si>
    <t xml:space="preserve">    A. INGRESOS CORRIENTES</t>
  </si>
  <si>
    <t xml:space="preserve">        NO  TRIBUTARIOS</t>
  </si>
  <si>
    <t xml:space="preserve">             VENTA DE BIENES Y SERVICIOS</t>
  </si>
  <si>
    <t xml:space="preserve">              BIP</t>
  </si>
  <si>
    <t xml:space="preserve">              LITOTECA</t>
  </si>
  <si>
    <t xml:space="preserve">       TASAS, MULTAS Y CONTRIBUCIONES</t>
  </si>
  <si>
    <t xml:space="preserve">        DERECHOS ECONÓMICOS</t>
  </si>
  <si>
    <t xml:space="preserve">           SUBSUELO - EXPLORACION</t>
  </si>
  <si>
    <t xml:space="preserve">              CONTRATOS E&amp;P CANON</t>
  </si>
  <si>
    <t xml:space="preserve">              CONTRATOS TEAS</t>
  </si>
  <si>
    <t xml:space="preserve">          SUBSUELO - EXPLOTACION</t>
  </si>
  <si>
    <t xml:space="preserve">             CONTRATOS E&amp;P PRODUCCION</t>
  </si>
  <si>
    <t xml:space="preserve">        CAMPO TELLO</t>
  </si>
  <si>
    <t xml:space="preserve">        CONTRATOS E&amp;P PRECIOS ALTOS</t>
  </si>
  <si>
    <t xml:space="preserve">        TRANSFERENCIA DE TECNOLOGIA</t>
  </si>
  <si>
    <t xml:space="preserve">        D.E. POR % EN LA PRODUCCION</t>
  </si>
  <si>
    <t xml:space="preserve">        OTROS INGRESOS</t>
  </si>
  <si>
    <t xml:space="preserve">     RECURSOS DE CAPITAL</t>
  </si>
  <si>
    <t xml:space="preserve">        RENDIMIENTOS FINANCIEROS</t>
  </si>
  <si>
    <t xml:space="preserve">        DIFERENCIAL CAMBIARIO</t>
  </si>
  <si>
    <t xml:space="preserve">   RECURSO DEL BALANCE</t>
  </si>
  <si>
    <t xml:space="preserve">            VENTA DE ACTIVOS</t>
  </si>
  <si>
    <t xml:space="preserve">    EXCEDENTES FINANCIEROS</t>
  </si>
  <si>
    <t xml:space="preserve">        OTROS RECURSOS DEL BALANCE INT-MORA</t>
  </si>
  <si>
    <t xml:space="preserve">            INTERESES DE MORA</t>
  </si>
  <si>
    <t>TOTAL INGRESOS (I+II)</t>
  </si>
  <si>
    <t>AGOSTO</t>
  </si>
  <si>
    <t>EJECUCION PRESUPUESTAL DE INGRESOS VIGENCIA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</si>
</sst>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5" formatCode="000"/>
    <numFmt numFmtId="166" formatCode="_-* #,##0.00_-;\-* #,##0.00_-;_-* &quot;-&quot;??_-;_-@_-"/>
    <numFmt numFmtId="167" formatCode="General_)"/>
  </numFmts>
  <fonts count="12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rgb="FF000000"/>
      <name val="Calibri"/>
      <family val="2"/>
      <scheme val="minor"/>
    </font>
    <font>
      <b/>
      <sz val="7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rgb="FFFF000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6" fillId="0" borderId="0"/>
    <xf numFmtId="0" fontId="2" fillId="0" borderId="0"/>
    <xf numFmtId="0" fontId="11" fillId="0" borderId="0"/>
  </cellStyleXfs>
  <cellXfs count="59">
    <xf numFmtId="0" fontId="0" fillId="0" borderId="0" xfId="0"/>
    <xf numFmtId="166" fontId="2" fillId="0" borderId="0" xfId="1" applyFont="1" applyFill="1"/>
    <xf numFmtId="0" fontId="2" fillId="0" borderId="0" xfId="5" applyFont="1" applyFill="1"/>
    <xf numFmtId="166" fontId="1" fillId="0" borderId="0" xfId="1" applyFont="1" applyFill="1"/>
    <xf numFmtId="0" fontId="1" fillId="0" borderId="0" xfId="5" applyFont="1" applyFill="1"/>
    <xf numFmtId="1" fontId="2" fillId="0" borderId="6" xfId="5" applyNumberFormat="1" applyFont="1" applyFill="1" applyBorder="1"/>
    <xf numFmtId="0" fontId="2" fillId="0" borderId="7" xfId="5" applyFont="1" applyFill="1" applyBorder="1"/>
    <xf numFmtId="1" fontId="2" fillId="0" borderId="7" xfId="5" applyNumberFormat="1" applyFont="1" applyFill="1" applyBorder="1"/>
    <xf numFmtId="1" fontId="2" fillId="0" borderId="8" xfId="5" applyNumberFormat="1" applyFont="1" applyFill="1" applyBorder="1"/>
    <xf numFmtId="1" fontId="7" fillId="0" borderId="10" xfId="5" applyNumberFormat="1" applyFont="1" applyFill="1" applyBorder="1" applyAlignment="1">
      <alignment horizontal="center" wrapText="1"/>
    </xf>
    <xf numFmtId="1" fontId="7" fillId="0" borderId="5" xfId="5" applyNumberFormat="1" applyFont="1" applyFill="1" applyBorder="1" applyAlignment="1">
      <alignment horizontal="center" wrapText="1"/>
    </xf>
    <xf numFmtId="1" fontId="7" fillId="0" borderId="5" xfId="5" applyNumberFormat="1" applyFont="1" applyFill="1" applyBorder="1" applyAlignment="1">
      <alignment horizontal="center" vertical="center" wrapText="1"/>
    </xf>
    <xf numFmtId="166" fontId="2" fillId="0" borderId="0" xfId="1" applyFont="1" applyFill="1" applyAlignment="1">
      <alignment horizontal="center" wrapText="1"/>
    </xf>
    <xf numFmtId="0" fontId="2" fillId="0" borderId="0" xfId="5" applyFont="1" applyFill="1" applyAlignment="1">
      <alignment horizontal="center" wrapText="1"/>
    </xf>
    <xf numFmtId="1" fontId="7" fillId="0" borderId="12" xfId="5" applyNumberFormat="1" applyFont="1" applyFill="1" applyBorder="1" applyAlignment="1">
      <alignment horizontal="center" wrapText="1"/>
    </xf>
    <xf numFmtId="1" fontId="7" fillId="0" borderId="13" xfId="5" applyNumberFormat="1" applyFont="1" applyFill="1" applyBorder="1" applyAlignment="1">
      <alignment horizontal="center" vertical="center" wrapText="1"/>
    </xf>
    <xf numFmtId="1" fontId="7" fillId="0" borderId="13" xfId="5" applyNumberFormat="1" applyFont="1" applyFill="1" applyBorder="1" applyAlignment="1">
      <alignment horizontal="center" wrapText="1"/>
    </xf>
    <xf numFmtId="1" fontId="1" fillId="0" borderId="10" xfId="5" applyNumberFormat="1" applyFont="1" applyFill="1" applyBorder="1" applyAlignment="1">
      <alignment horizontal="center"/>
    </xf>
    <xf numFmtId="0" fontId="1" fillId="0" borderId="5" xfId="5" applyFont="1" applyFill="1" applyBorder="1" applyAlignment="1">
      <alignment horizontal="center"/>
    </xf>
    <xf numFmtId="1" fontId="1" fillId="0" borderId="5" xfId="5" applyNumberFormat="1" applyFont="1" applyFill="1" applyBorder="1" applyAlignment="1">
      <alignment horizontal="center"/>
    </xf>
    <xf numFmtId="1" fontId="1" fillId="0" borderId="9" xfId="5" applyNumberFormat="1" applyFont="1" applyFill="1" applyBorder="1"/>
    <xf numFmtId="2" fontId="1" fillId="0" borderId="2" xfId="5" applyNumberFormat="1" applyFont="1" applyFill="1" applyBorder="1" applyAlignment="1">
      <alignment horizontal="left"/>
    </xf>
    <xf numFmtId="1" fontId="1" fillId="0" borderId="9" xfId="1" applyNumberFormat="1" applyFont="1" applyFill="1" applyBorder="1"/>
    <xf numFmtId="167" fontId="8" fillId="0" borderId="10" xfId="5" applyNumberFormat="1" applyFont="1" applyFill="1" applyBorder="1" applyAlignment="1" applyProtection="1">
      <alignment horizontal="center"/>
    </xf>
    <xf numFmtId="167" fontId="8" fillId="0" borderId="0" xfId="5" applyNumberFormat="1" applyFont="1" applyFill="1" applyBorder="1" applyAlignment="1" applyProtection="1">
      <alignment horizontal="left"/>
    </xf>
    <xf numFmtId="3" fontId="8" fillId="0" borderId="10" xfId="1" applyNumberFormat="1" applyFont="1" applyFill="1" applyBorder="1" applyProtection="1"/>
    <xf numFmtId="3" fontId="8" fillId="0" borderId="10" xfId="1" applyNumberFormat="1" applyFont="1" applyFill="1" applyBorder="1"/>
    <xf numFmtId="167" fontId="9" fillId="0" borderId="0" xfId="5" applyNumberFormat="1" applyFont="1" applyFill="1" applyBorder="1" applyAlignment="1" applyProtection="1">
      <alignment horizontal="left"/>
    </xf>
    <xf numFmtId="3" fontId="9" fillId="0" borderId="10" xfId="1" applyNumberFormat="1" applyFont="1" applyFill="1" applyBorder="1"/>
    <xf numFmtId="4" fontId="2" fillId="0" borderId="0" xfId="5" applyNumberFormat="1" applyFont="1" applyFill="1"/>
    <xf numFmtId="167" fontId="9" fillId="0" borderId="10" xfId="5" applyNumberFormat="1" applyFont="1" applyFill="1" applyBorder="1" applyAlignment="1" applyProtection="1">
      <alignment horizontal="center"/>
    </xf>
    <xf numFmtId="3" fontId="1" fillId="0" borderId="10" xfId="1" applyNumberFormat="1" applyFont="1" applyFill="1" applyBorder="1"/>
    <xf numFmtId="166" fontId="4" fillId="0" borderId="0" xfId="1" applyFont="1" applyFill="1"/>
    <xf numFmtId="0" fontId="4" fillId="0" borderId="0" xfId="5" applyFont="1" applyFill="1"/>
    <xf numFmtId="167" fontId="9" fillId="0" borderId="0" xfId="5" applyNumberFormat="1" applyFont="1" applyFill="1" applyBorder="1" applyAlignment="1" applyProtection="1"/>
    <xf numFmtId="3" fontId="5" fillId="0" borderId="10" xfId="1" applyNumberFormat="1" applyFont="1" applyFill="1" applyBorder="1"/>
    <xf numFmtId="167" fontId="8" fillId="0" borderId="0" xfId="5" applyNumberFormat="1" applyFont="1" applyFill="1" applyBorder="1" applyAlignment="1" applyProtection="1"/>
    <xf numFmtId="167" fontId="9" fillId="0" borderId="11" xfId="5" applyNumberFormat="1" applyFont="1" applyFill="1" applyBorder="1" applyProtection="1"/>
    <xf numFmtId="167" fontId="9" fillId="0" borderId="7" xfId="5" applyNumberFormat="1" applyFont="1" applyFill="1" applyBorder="1" applyAlignment="1" applyProtection="1"/>
    <xf numFmtId="3" fontId="9" fillId="0" borderId="11" xfId="1" applyNumberFormat="1" applyFont="1" applyFill="1" applyBorder="1"/>
    <xf numFmtId="3" fontId="2" fillId="0" borderId="11" xfId="1" applyNumberFormat="1" applyFont="1" applyFill="1" applyBorder="1"/>
    <xf numFmtId="0" fontId="9" fillId="0" borderId="10" xfId="5" applyFont="1" applyFill="1" applyBorder="1"/>
    <xf numFmtId="1" fontId="2" fillId="0" borderId="1" xfId="5" applyNumberFormat="1" applyFont="1" applyFill="1" applyBorder="1"/>
    <xf numFmtId="0" fontId="2" fillId="0" borderId="2" xfId="5" applyFont="1" applyFill="1" applyBorder="1"/>
    <xf numFmtId="1" fontId="2" fillId="0" borderId="2" xfId="5" applyNumberFormat="1" applyFont="1" applyFill="1" applyBorder="1"/>
    <xf numFmtId="166" fontId="1" fillId="0" borderId="2" xfId="1" applyFont="1" applyFill="1" applyBorder="1"/>
    <xf numFmtId="1" fontId="2" fillId="0" borderId="0" xfId="5" applyNumberFormat="1" applyFont="1" applyFill="1"/>
    <xf numFmtId="1" fontId="4" fillId="0" borderId="0" xfId="5" applyNumberFormat="1" applyFont="1" applyFill="1"/>
    <xf numFmtId="166" fontId="2" fillId="0" borderId="2" xfId="1" applyFont="1" applyFill="1" applyBorder="1"/>
    <xf numFmtId="3" fontId="10" fillId="0" borderId="2" xfId="5" applyNumberFormat="1" applyFont="1" applyFill="1" applyBorder="1"/>
    <xf numFmtId="165" fontId="3" fillId="0" borderId="1" xfId="2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5" fontId="3" fillId="0" borderId="4" xfId="2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0" fontId="7" fillId="0" borderId="9" xfId="5" applyFont="1" applyFill="1" applyBorder="1" applyAlignment="1">
      <alignment horizontal="center" vertical="center" wrapText="1"/>
    </xf>
    <xf numFmtId="0" fontId="7" fillId="0" borderId="12" xfId="5" applyFont="1" applyFill="1" applyBorder="1" applyAlignment="1">
      <alignment horizontal="center" vertical="center" wrapText="1"/>
    </xf>
  </cellXfs>
  <cellStyles count="7">
    <cellStyle name="Millares" xfId="1" builtinId="3"/>
    <cellStyle name="Normal" xfId="0" builtinId="0"/>
    <cellStyle name="Normal 2" xfId="2"/>
    <cellStyle name="Normal 3" xfId="4"/>
    <cellStyle name="Normal 4" xfId="6"/>
    <cellStyle name="Normal_Libro2" xfId="5"/>
    <cellStyle name="Percent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K41"/>
  <sheetViews>
    <sheetView showGridLines="0" tabSelected="1" zoomScaleNormal="100" workbookViewId="0">
      <pane xSplit="2" ySplit="7" topLeftCell="D8" activePane="bottomRight" state="frozen"/>
      <selection pane="topRight" activeCell="C1" sqref="C1"/>
      <selection pane="bottomLeft" activeCell="A13" sqref="A13"/>
      <selection pane="bottomRight" activeCell="B22" sqref="B22"/>
    </sheetView>
  </sheetViews>
  <sheetFormatPr baseColWidth="10" defaultColWidth="11.42578125" defaultRowHeight="12.75" x14ac:dyDescent="0.2"/>
  <cols>
    <col min="1" max="1" width="9.28515625" style="46" customWidth="1"/>
    <col min="2" max="2" width="37.42578125" style="2" customWidth="1"/>
    <col min="3" max="3" width="20.140625" style="46" customWidth="1"/>
    <col min="4" max="4" width="17.85546875" style="46" customWidth="1"/>
    <col min="5" max="5" width="19.42578125" style="46" bestFit="1" customWidth="1"/>
    <col min="6" max="6" width="18.7109375" style="46" customWidth="1"/>
    <col min="7" max="7" width="20.140625" style="46" bestFit="1" customWidth="1"/>
    <col min="8" max="8" width="16.5703125" style="46" bestFit="1" customWidth="1"/>
    <col min="9" max="9" width="17.5703125" style="46" bestFit="1" customWidth="1"/>
    <col min="10" max="10" width="18.5703125" style="1" bestFit="1" customWidth="1"/>
    <col min="11" max="11" width="11.7109375" style="2" bestFit="1" customWidth="1"/>
    <col min="12" max="16384" width="11.42578125" style="2"/>
  </cols>
  <sheetData>
    <row r="1" spans="1:11" ht="15" x14ac:dyDescent="0.2">
      <c r="A1" s="50" t="s">
        <v>0</v>
      </c>
      <c r="B1" s="51"/>
      <c r="C1" s="51"/>
      <c r="D1" s="51"/>
      <c r="E1" s="51"/>
      <c r="F1" s="51"/>
      <c r="G1" s="51"/>
      <c r="H1" s="51"/>
      <c r="I1" s="52"/>
    </row>
    <row r="2" spans="1:11" s="4" customFormat="1" ht="15" x14ac:dyDescent="0.2">
      <c r="A2" s="53" t="s">
        <v>44</v>
      </c>
      <c r="B2" s="54"/>
      <c r="C2" s="54"/>
      <c r="D2" s="54"/>
      <c r="E2" s="54"/>
      <c r="F2" s="54"/>
      <c r="G2" s="54"/>
      <c r="H2" s="54"/>
      <c r="I2" s="55"/>
      <c r="J2" s="3"/>
    </row>
    <row r="3" spans="1:11" s="4" customFormat="1" ht="15" x14ac:dyDescent="0.2">
      <c r="A3" s="56" t="s">
        <v>43</v>
      </c>
      <c r="B3" s="54"/>
      <c r="C3" s="54"/>
      <c r="D3" s="54"/>
      <c r="E3" s="54"/>
      <c r="F3" s="54"/>
      <c r="G3" s="54"/>
      <c r="H3" s="54"/>
      <c r="I3" s="55"/>
      <c r="J3" s="3"/>
    </row>
    <row r="4" spans="1:11" ht="13.5" thickBot="1" x14ac:dyDescent="0.25">
      <c r="A4" s="5"/>
      <c r="B4" s="6"/>
      <c r="C4" s="7"/>
      <c r="D4" s="7"/>
      <c r="E4" s="7"/>
      <c r="F4" s="7"/>
      <c r="G4" s="7"/>
      <c r="H4" s="7"/>
      <c r="I4" s="8"/>
    </row>
    <row r="5" spans="1:11" s="13" customFormat="1" x14ac:dyDescent="0.2">
      <c r="A5" s="9" t="s">
        <v>2</v>
      </c>
      <c r="B5" s="57" t="s">
        <v>3</v>
      </c>
      <c r="C5" s="10" t="s">
        <v>4</v>
      </c>
      <c r="D5" s="11" t="s">
        <v>5</v>
      </c>
      <c r="E5" s="11" t="s">
        <v>6</v>
      </c>
      <c r="F5" s="11" t="s">
        <v>7</v>
      </c>
      <c r="G5" s="11" t="s">
        <v>7</v>
      </c>
      <c r="H5" s="11" t="s">
        <v>8</v>
      </c>
      <c r="I5" s="11" t="s">
        <v>9</v>
      </c>
      <c r="J5" s="12"/>
    </row>
    <row r="6" spans="1:11" s="13" customFormat="1" x14ac:dyDescent="0.2">
      <c r="A6" s="14"/>
      <c r="B6" s="58"/>
      <c r="C6" s="15" t="s">
        <v>10</v>
      </c>
      <c r="D6" s="16" t="s">
        <v>11</v>
      </c>
      <c r="E6" s="16" t="s">
        <v>12</v>
      </c>
      <c r="F6" s="16" t="s">
        <v>1</v>
      </c>
      <c r="G6" s="16" t="s">
        <v>13</v>
      </c>
      <c r="H6" s="16" t="s">
        <v>14</v>
      </c>
      <c r="I6" s="15" t="s">
        <v>15</v>
      </c>
      <c r="J6" s="12"/>
    </row>
    <row r="7" spans="1:11" s="4" customFormat="1" ht="12" thickBot="1" x14ac:dyDescent="0.25">
      <c r="A7" s="17">
        <v>1</v>
      </c>
      <c r="B7" s="18">
        <v>2</v>
      </c>
      <c r="C7" s="19">
        <v>3</v>
      </c>
      <c r="D7" s="19">
        <v>4</v>
      </c>
      <c r="E7" s="19">
        <v>5</v>
      </c>
      <c r="F7" s="19">
        <v>6</v>
      </c>
      <c r="G7" s="19">
        <v>7</v>
      </c>
      <c r="H7" s="19">
        <v>8</v>
      </c>
      <c r="I7" s="19">
        <v>9</v>
      </c>
      <c r="J7" s="3"/>
    </row>
    <row r="8" spans="1:11" x14ac:dyDescent="0.2">
      <c r="A8" s="20"/>
      <c r="B8" s="21"/>
      <c r="C8" s="22"/>
      <c r="D8" s="22"/>
      <c r="E8" s="22"/>
      <c r="F8" s="22"/>
      <c r="G8" s="22"/>
      <c r="H8" s="22"/>
      <c r="I8" s="22"/>
    </row>
    <row r="9" spans="1:11" x14ac:dyDescent="0.2">
      <c r="A9" s="23">
        <v>3000</v>
      </c>
      <c r="B9" s="24" t="s">
        <v>16</v>
      </c>
      <c r="C9" s="25">
        <f>+C10+C27</f>
        <v>1039749524000</v>
      </c>
      <c r="D9" s="25">
        <f t="shared" ref="D9:I9" si="0">+D10+D27</f>
        <v>29124039778.369999</v>
      </c>
      <c r="E9" s="25">
        <f t="shared" si="0"/>
        <v>846171827456.88989</v>
      </c>
      <c r="F9" s="25">
        <f t="shared" si="0"/>
        <v>29265233835.010002</v>
      </c>
      <c r="G9" s="25">
        <f t="shared" si="0"/>
        <v>844108037710.90002</v>
      </c>
      <c r="H9" s="25">
        <f t="shared" si="0"/>
        <v>2063789745.9900007</v>
      </c>
      <c r="I9" s="25">
        <f t="shared" si="0"/>
        <v>193577696543.11005</v>
      </c>
    </row>
    <row r="10" spans="1:11" x14ac:dyDescent="0.2">
      <c r="A10" s="23">
        <v>3100</v>
      </c>
      <c r="B10" s="24" t="s">
        <v>17</v>
      </c>
      <c r="C10" s="25">
        <f>+C11</f>
        <v>562707177000</v>
      </c>
      <c r="D10" s="25">
        <f t="shared" ref="D10:I10" si="1">+D11</f>
        <v>29094388855.349998</v>
      </c>
      <c r="E10" s="25">
        <f t="shared" si="1"/>
        <v>468779523529.21997</v>
      </c>
      <c r="F10" s="25">
        <f t="shared" si="1"/>
        <v>29235581468.02</v>
      </c>
      <c r="G10" s="25">
        <f t="shared" si="1"/>
        <v>466715784613.40002</v>
      </c>
      <c r="H10" s="25">
        <f t="shared" si="1"/>
        <v>2063738915.8200006</v>
      </c>
      <c r="I10" s="25">
        <f t="shared" si="1"/>
        <v>93927653470.780029</v>
      </c>
    </row>
    <row r="11" spans="1:11" x14ac:dyDescent="0.2">
      <c r="A11" s="23">
        <v>3120</v>
      </c>
      <c r="B11" s="24" t="s">
        <v>18</v>
      </c>
      <c r="C11" s="25">
        <f>+C12+C15+C26</f>
        <v>562707177000</v>
      </c>
      <c r="D11" s="25">
        <f t="shared" ref="D11:I11" si="2">+D12+D15+D26</f>
        <v>29094388855.349998</v>
      </c>
      <c r="E11" s="25">
        <f t="shared" si="2"/>
        <v>468779523529.21997</v>
      </c>
      <c r="F11" s="25">
        <f t="shared" si="2"/>
        <v>29235581468.02</v>
      </c>
      <c r="G11" s="25">
        <f t="shared" si="2"/>
        <v>466715784613.40002</v>
      </c>
      <c r="H11" s="25">
        <f t="shared" si="2"/>
        <v>2063738915.8200006</v>
      </c>
      <c r="I11" s="25">
        <f t="shared" si="2"/>
        <v>93927653470.780029</v>
      </c>
    </row>
    <row r="12" spans="1:11" x14ac:dyDescent="0.2">
      <c r="A12" s="23">
        <v>3121</v>
      </c>
      <c r="B12" s="24" t="s">
        <v>19</v>
      </c>
      <c r="C12" s="26">
        <f>SUM(C13:C14)</f>
        <v>13824809000</v>
      </c>
      <c r="D12" s="26">
        <f t="shared" ref="D12:I12" si="3">SUM(D13:D14)</f>
        <v>253291143.84999999</v>
      </c>
      <c r="E12" s="26">
        <f t="shared" si="3"/>
        <v>3211415032.1500001</v>
      </c>
      <c r="F12" s="26">
        <f t="shared" si="3"/>
        <v>279002046.90999997</v>
      </c>
      <c r="G12" s="26">
        <f t="shared" si="3"/>
        <v>2936452760.9899998</v>
      </c>
      <c r="H12" s="26">
        <f t="shared" si="3"/>
        <v>274962271.16000032</v>
      </c>
      <c r="I12" s="26">
        <f t="shared" si="3"/>
        <v>10613393967.85</v>
      </c>
    </row>
    <row r="13" spans="1:11" x14ac:dyDescent="0.2">
      <c r="A13" s="23"/>
      <c r="B13" s="27" t="s">
        <v>20</v>
      </c>
      <c r="C13" s="28">
        <v>9677366300</v>
      </c>
      <c r="D13" s="28">
        <v>205332143.84999999</v>
      </c>
      <c r="E13" s="28">
        <v>3045084032.1500001</v>
      </c>
      <c r="F13" s="28">
        <v>236283046.91</v>
      </c>
      <c r="G13" s="28">
        <v>2782160760.9899998</v>
      </c>
      <c r="H13" s="28">
        <f>+E13-G13</f>
        <v>262923271.16000032</v>
      </c>
      <c r="I13" s="28">
        <f>+C13-E13</f>
        <v>6632282267.8500004</v>
      </c>
    </row>
    <row r="14" spans="1:11" x14ac:dyDescent="0.2">
      <c r="A14" s="23"/>
      <c r="B14" s="27" t="s">
        <v>21</v>
      </c>
      <c r="C14" s="28">
        <v>4147442700</v>
      </c>
      <c r="D14" s="28">
        <v>47959000</v>
      </c>
      <c r="E14" s="28">
        <v>166331000</v>
      </c>
      <c r="F14" s="28">
        <v>42719000</v>
      </c>
      <c r="G14" s="28">
        <v>154292000</v>
      </c>
      <c r="H14" s="28">
        <f>+E14-G14</f>
        <v>12039000</v>
      </c>
      <c r="I14" s="28">
        <f>+C14-E14</f>
        <v>3981111700</v>
      </c>
    </row>
    <row r="15" spans="1:11" x14ac:dyDescent="0.2">
      <c r="A15" s="23">
        <v>3127</v>
      </c>
      <c r="B15" s="24" t="s">
        <v>22</v>
      </c>
      <c r="C15" s="26">
        <f>+C16</f>
        <v>548882368000</v>
      </c>
      <c r="D15" s="26">
        <f t="shared" ref="D15:I15" si="4">+D16</f>
        <v>28834952257.639999</v>
      </c>
      <c r="E15" s="26">
        <f t="shared" si="4"/>
        <v>381482034599.65997</v>
      </c>
      <c r="F15" s="26">
        <f t="shared" si="4"/>
        <v>28950433967.25</v>
      </c>
      <c r="G15" s="26">
        <f t="shared" si="4"/>
        <v>379693257955</v>
      </c>
      <c r="H15" s="26">
        <f t="shared" si="4"/>
        <v>1788776644.6600003</v>
      </c>
      <c r="I15" s="26">
        <f t="shared" si="4"/>
        <v>167400333400.34003</v>
      </c>
      <c r="K15" s="29"/>
    </row>
    <row r="16" spans="1:11" x14ac:dyDescent="0.2">
      <c r="A16" s="23"/>
      <c r="B16" s="24" t="s">
        <v>23</v>
      </c>
      <c r="C16" s="26">
        <f>+C17+C20+C22+C23+C24+C25</f>
        <v>548882368000</v>
      </c>
      <c r="D16" s="26">
        <f t="shared" ref="D16:I16" si="5">+D17+D20+D22+D23+D24+D25</f>
        <v>28834952257.639999</v>
      </c>
      <c r="E16" s="26">
        <f t="shared" si="5"/>
        <v>381482034599.65997</v>
      </c>
      <c r="F16" s="26">
        <f t="shared" si="5"/>
        <v>28950433967.25</v>
      </c>
      <c r="G16" s="26">
        <f t="shared" si="5"/>
        <v>379693257955</v>
      </c>
      <c r="H16" s="26">
        <f t="shared" si="5"/>
        <v>1788776644.6600003</v>
      </c>
      <c r="I16" s="26">
        <f t="shared" si="5"/>
        <v>167400333400.34003</v>
      </c>
      <c r="K16" s="29"/>
    </row>
    <row r="17" spans="1:11" x14ac:dyDescent="0.2">
      <c r="A17" s="23"/>
      <c r="B17" s="24" t="s">
        <v>24</v>
      </c>
      <c r="C17" s="26">
        <f>+C18+C19</f>
        <v>29481926463</v>
      </c>
      <c r="D17" s="26">
        <f t="shared" ref="D17:I17" si="6">+D18+D19</f>
        <v>31074879.57</v>
      </c>
      <c r="E17" s="26">
        <f t="shared" si="6"/>
        <v>12915899255.02</v>
      </c>
      <c r="F17" s="26">
        <f t="shared" si="6"/>
        <v>12056747.369999999</v>
      </c>
      <c r="G17" s="26">
        <f t="shared" si="6"/>
        <v>11709200303.6</v>
      </c>
      <c r="H17" s="26">
        <f t="shared" si="6"/>
        <v>1206698951.4200006</v>
      </c>
      <c r="I17" s="26">
        <f t="shared" si="6"/>
        <v>16566027207.98</v>
      </c>
      <c r="K17" s="29"/>
    </row>
    <row r="18" spans="1:11" x14ac:dyDescent="0.2">
      <c r="A18" s="23"/>
      <c r="B18" s="27" t="s">
        <v>25</v>
      </c>
      <c r="C18" s="28">
        <v>23481926463</v>
      </c>
      <c r="D18" s="28">
        <v>31074879.57</v>
      </c>
      <c r="E18" s="28">
        <v>5484069124.5600004</v>
      </c>
      <c r="F18" s="28">
        <v>12056747.369999999</v>
      </c>
      <c r="G18" s="28">
        <v>4277370173.1399999</v>
      </c>
      <c r="H18" s="28">
        <f>+E18-G18</f>
        <v>1206698951.4200006</v>
      </c>
      <c r="I18" s="28">
        <f t="shared" ref="I18:I26" si="7">+C18-E18</f>
        <v>17997857338.439999</v>
      </c>
      <c r="K18" s="1"/>
    </row>
    <row r="19" spans="1:11" x14ac:dyDescent="0.2">
      <c r="A19" s="23"/>
      <c r="B19" s="27" t="s">
        <v>26</v>
      </c>
      <c r="C19" s="28">
        <v>6000000000</v>
      </c>
      <c r="D19" s="28">
        <v>0</v>
      </c>
      <c r="E19" s="28">
        <v>7431830130.46</v>
      </c>
      <c r="F19" s="28">
        <v>0</v>
      </c>
      <c r="G19" s="28">
        <v>7431830130.46</v>
      </c>
      <c r="H19" s="28">
        <f>+E19-G19</f>
        <v>0</v>
      </c>
      <c r="I19" s="28">
        <f t="shared" si="7"/>
        <v>-1431830130.46</v>
      </c>
      <c r="K19" s="1"/>
    </row>
    <row r="20" spans="1:11" x14ac:dyDescent="0.2">
      <c r="A20" s="23"/>
      <c r="B20" s="24" t="s">
        <v>27</v>
      </c>
      <c r="C20" s="26">
        <f>+C21</f>
        <v>8503792584</v>
      </c>
      <c r="D20" s="26">
        <f t="shared" ref="D20:I20" si="8">+D21</f>
        <v>73906849.109999999</v>
      </c>
      <c r="E20" s="26">
        <f t="shared" si="8"/>
        <v>11904940596.389999</v>
      </c>
      <c r="F20" s="26">
        <f t="shared" si="8"/>
        <v>26036990.34</v>
      </c>
      <c r="G20" s="26">
        <f t="shared" si="8"/>
        <v>11693816771.49</v>
      </c>
      <c r="H20" s="26">
        <f t="shared" si="8"/>
        <v>211123824.89999962</v>
      </c>
      <c r="I20" s="26">
        <f t="shared" si="8"/>
        <v>-3401148012.3899994</v>
      </c>
      <c r="K20" s="29"/>
    </row>
    <row r="21" spans="1:11" x14ac:dyDescent="0.2">
      <c r="A21" s="23"/>
      <c r="B21" s="27" t="s">
        <v>28</v>
      </c>
      <c r="C21" s="28">
        <v>8503792584</v>
      </c>
      <c r="D21" s="28">
        <v>73906849.109999999</v>
      </c>
      <c r="E21" s="28">
        <v>11904940596.389999</v>
      </c>
      <c r="F21" s="28">
        <v>26036990.34</v>
      </c>
      <c r="G21" s="28">
        <v>11693816771.49</v>
      </c>
      <c r="H21" s="28">
        <f>+E21-G21</f>
        <v>211123824.89999962</v>
      </c>
      <c r="I21" s="28">
        <f>+C21-E21</f>
        <v>-3401148012.3899994</v>
      </c>
      <c r="K21" s="29"/>
    </row>
    <row r="22" spans="1:11" x14ac:dyDescent="0.2">
      <c r="A22" s="23"/>
      <c r="B22" s="24" t="s">
        <v>29</v>
      </c>
      <c r="C22" s="28">
        <v>84917026772</v>
      </c>
      <c r="D22" s="28">
        <v>7259157957.7600002</v>
      </c>
      <c r="E22" s="28">
        <v>49639588656.760002</v>
      </c>
      <c r="F22" s="28">
        <v>7259157957.7600002</v>
      </c>
      <c r="G22" s="28">
        <v>49639588656.760002</v>
      </c>
      <c r="H22" s="28">
        <f>+E22-G22</f>
        <v>0</v>
      </c>
      <c r="I22" s="28">
        <f>+C22-E22</f>
        <v>35277438115.239998</v>
      </c>
      <c r="K22" s="29"/>
    </row>
    <row r="23" spans="1:11" x14ac:dyDescent="0.2">
      <c r="A23" s="23"/>
      <c r="B23" s="24" t="s">
        <v>30</v>
      </c>
      <c r="C23" s="28">
        <v>287675966303</v>
      </c>
      <c r="D23" s="28">
        <v>17053534794.35</v>
      </c>
      <c r="E23" s="28">
        <v>195399127762.94</v>
      </c>
      <c r="F23" s="28">
        <v>17053534794.35</v>
      </c>
      <c r="G23" s="28">
        <v>195399127762.94</v>
      </c>
      <c r="H23" s="28">
        <f t="shared" ref="H23:H34" si="9">+E23-G23</f>
        <v>0</v>
      </c>
      <c r="I23" s="28">
        <f t="shared" si="7"/>
        <v>92276838540.059998</v>
      </c>
      <c r="K23" s="29"/>
    </row>
    <row r="24" spans="1:11" x14ac:dyDescent="0.2">
      <c r="A24" s="23"/>
      <c r="B24" s="24" t="s">
        <v>31</v>
      </c>
      <c r="C24" s="28">
        <v>6425127596</v>
      </c>
      <c r="D24" s="28">
        <v>1625695.19</v>
      </c>
      <c r="E24" s="28">
        <v>2692935138.3800001</v>
      </c>
      <c r="F24" s="28">
        <v>183995395.77000001</v>
      </c>
      <c r="G24" s="28">
        <v>2321981270.04</v>
      </c>
      <c r="H24" s="28">
        <f t="shared" si="9"/>
        <v>370953868.34000015</v>
      </c>
      <c r="I24" s="28">
        <f t="shared" si="7"/>
        <v>3732192457.6199999</v>
      </c>
      <c r="K24" s="29"/>
    </row>
    <row r="25" spans="1:11" x14ac:dyDescent="0.2">
      <c r="A25" s="23"/>
      <c r="B25" s="24" t="s">
        <v>32</v>
      </c>
      <c r="C25" s="28">
        <v>131878528282</v>
      </c>
      <c r="D25" s="28">
        <v>4415652081.6599998</v>
      </c>
      <c r="E25" s="28">
        <v>108929543190.17</v>
      </c>
      <c r="F25" s="28">
        <v>4415652081.6599998</v>
      </c>
      <c r="G25" s="28">
        <v>108929543190.17</v>
      </c>
      <c r="H25" s="28">
        <f t="shared" si="9"/>
        <v>0</v>
      </c>
      <c r="I25" s="28">
        <f t="shared" si="7"/>
        <v>22948985091.830002</v>
      </c>
      <c r="K25" s="29"/>
    </row>
    <row r="26" spans="1:11" x14ac:dyDescent="0.2">
      <c r="A26" s="23">
        <v>3128</v>
      </c>
      <c r="B26" s="24" t="s">
        <v>33</v>
      </c>
      <c r="C26" s="26">
        <v>0</v>
      </c>
      <c r="D26" s="28">
        <v>6145453.8600000003</v>
      </c>
      <c r="E26" s="28">
        <v>84086073897.410004</v>
      </c>
      <c r="F26" s="28">
        <v>6145453.8600000003</v>
      </c>
      <c r="G26" s="28">
        <v>84086073897.410004</v>
      </c>
      <c r="H26" s="26">
        <f t="shared" si="9"/>
        <v>0</v>
      </c>
      <c r="I26" s="28">
        <f t="shared" si="7"/>
        <v>-84086073897.410004</v>
      </c>
      <c r="K26" s="29"/>
    </row>
    <row r="27" spans="1:11" x14ac:dyDescent="0.2">
      <c r="A27" s="23">
        <v>3200</v>
      </c>
      <c r="B27" s="24" t="s">
        <v>34</v>
      </c>
      <c r="C27" s="25">
        <f>SUM(C28:C30)</f>
        <v>477042347000</v>
      </c>
      <c r="D27" s="25">
        <f t="shared" ref="D27:I27" si="10">SUM(D28:D30)</f>
        <v>29650923.02</v>
      </c>
      <c r="E27" s="25">
        <f t="shared" si="10"/>
        <v>377392303927.66998</v>
      </c>
      <c r="F27" s="25">
        <f t="shared" si="10"/>
        <v>29652366.989999998</v>
      </c>
      <c r="G27" s="25">
        <f t="shared" si="10"/>
        <v>377392253097.5</v>
      </c>
      <c r="H27" s="25">
        <f t="shared" si="10"/>
        <v>50830.170000016689</v>
      </c>
      <c r="I27" s="25">
        <f t="shared" si="10"/>
        <v>99650043072.330002</v>
      </c>
      <c r="K27" s="29"/>
    </row>
    <row r="28" spans="1:11" x14ac:dyDescent="0.2">
      <c r="A28" s="30">
        <v>3230</v>
      </c>
      <c r="B28" s="27" t="s">
        <v>35</v>
      </c>
      <c r="C28" s="28">
        <v>0</v>
      </c>
      <c r="D28" s="28">
        <v>29215482.68</v>
      </c>
      <c r="E28" s="28">
        <v>302557779.19999999</v>
      </c>
      <c r="F28" s="28">
        <v>29215482.68</v>
      </c>
      <c r="G28" s="28">
        <v>302557779.19999999</v>
      </c>
      <c r="H28" s="28">
        <f t="shared" si="9"/>
        <v>0</v>
      </c>
      <c r="I28" s="28">
        <f>+C28-E28</f>
        <v>-302557779.19999999</v>
      </c>
      <c r="K28" s="29"/>
    </row>
    <row r="29" spans="1:11" hidden="1" x14ac:dyDescent="0.2">
      <c r="A29" s="30">
        <v>3240</v>
      </c>
      <c r="B29" s="27" t="s">
        <v>36</v>
      </c>
      <c r="C29" s="28">
        <v>0</v>
      </c>
      <c r="D29" s="28">
        <v>0</v>
      </c>
      <c r="E29" s="28">
        <v>0</v>
      </c>
      <c r="F29" s="28">
        <v>0</v>
      </c>
      <c r="G29" s="28">
        <v>0</v>
      </c>
      <c r="H29" s="31">
        <f t="shared" si="9"/>
        <v>0</v>
      </c>
      <c r="I29" s="28">
        <f>+C29-E29</f>
        <v>0</v>
      </c>
      <c r="K29" s="29"/>
    </row>
    <row r="30" spans="1:11" s="33" customFormat="1" x14ac:dyDescent="0.2">
      <c r="A30" s="23">
        <v>3250</v>
      </c>
      <c r="B30" s="24" t="s">
        <v>37</v>
      </c>
      <c r="C30" s="26">
        <f>SUM(C31:C33)</f>
        <v>477042347000</v>
      </c>
      <c r="D30" s="26">
        <f t="shared" ref="D30:I30" si="11">SUM(D31:D33)</f>
        <v>435440.34</v>
      </c>
      <c r="E30" s="26">
        <f t="shared" si="11"/>
        <v>377089746148.46997</v>
      </c>
      <c r="F30" s="26">
        <f t="shared" si="11"/>
        <v>436884.31</v>
      </c>
      <c r="G30" s="26">
        <f t="shared" si="11"/>
        <v>377089695318.29999</v>
      </c>
      <c r="H30" s="26">
        <f t="shared" si="11"/>
        <v>50830.170000016689</v>
      </c>
      <c r="I30" s="26">
        <f t="shared" si="11"/>
        <v>99952600851.529999</v>
      </c>
      <c r="J30" s="32"/>
    </row>
    <row r="31" spans="1:11" hidden="1" x14ac:dyDescent="0.2">
      <c r="A31" s="30">
        <v>3251</v>
      </c>
      <c r="B31" s="27" t="s">
        <v>38</v>
      </c>
      <c r="C31" s="28">
        <v>0</v>
      </c>
      <c r="D31" s="28">
        <v>0</v>
      </c>
      <c r="E31" s="28">
        <v>0</v>
      </c>
      <c r="F31" s="28">
        <v>0</v>
      </c>
      <c r="G31" s="28">
        <v>0</v>
      </c>
      <c r="H31" s="31">
        <f t="shared" si="9"/>
        <v>0</v>
      </c>
      <c r="I31" s="28">
        <f>+C31-E31</f>
        <v>0</v>
      </c>
    </row>
    <row r="32" spans="1:11" x14ac:dyDescent="0.2">
      <c r="A32" s="30">
        <v>3252</v>
      </c>
      <c r="B32" s="34" t="s">
        <v>39</v>
      </c>
      <c r="C32" s="28">
        <v>477042347000</v>
      </c>
      <c r="D32" s="28">
        <v>0</v>
      </c>
      <c r="E32" s="28">
        <v>376571000000</v>
      </c>
      <c r="F32" s="28">
        <v>0</v>
      </c>
      <c r="G32" s="28">
        <v>376571000000</v>
      </c>
      <c r="H32" s="31">
        <f t="shared" si="9"/>
        <v>0</v>
      </c>
      <c r="I32" s="28">
        <f>+C32-E32</f>
        <v>100471347000</v>
      </c>
    </row>
    <row r="33" spans="1:10" s="33" customFormat="1" x14ac:dyDescent="0.2">
      <c r="A33" s="23">
        <v>3255</v>
      </c>
      <c r="B33" s="24" t="s">
        <v>40</v>
      </c>
      <c r="C33" s="26">
        <f>+C34</f>
        <v>0</v>
      </c>
      <c r="D33" s="26">
        <f t="shared" ref="D33:I33" si="12">+D34</f>
        <v>435440.34</v>
      </c>
      <c r="E33" s="26">
        <f t="shared" si="12"/>
        <v>518746148.47000003</v>
      </c>
      <c r="F33" s="26">
        <f t="shared" si="12"/>
        <v>436884.31</v>
      </c>
      <c r="G33" s="26">
        <f t="shared" si="12"/>
        <v>518695318.30000001</v>
      </c>
      <c r="H33" s="26">
        <f t="shared" si="12"/>
        <v>50830.170000016689</v>
      </c>
      <c r="I33" s="26">
        <f t="shared" si="12"/>
        <v>-518746148.47000003</v>
      </c>
      <c r="J33" s="32"/>
    </row>
    <row r="34" spans="1:10" x14ac:dyDescent="0.2">
      <c r="A34" s="30">
        <v>32552</v>
      </c>
      <c r="B34" s="27" t="s">
        <v>41</v>
      </c>
      <c r="C34" s="28">
        <v>0</v>
      </c>
      <c r="D34" s="28">
        <v>435440.34</v>
      </c>
      <c r="E34" s="28">
        <v>518746148.47000003</v>
      </c>
      <c r="F34" s="28">
        <v>436884.31</v>
      </c>
      <c r="G34" s="28">
        <v>518695318.30000001</v>
      </c>
      <c r="H34" s="31">
        <f t="shared" si="9"/>
        <v>50830.170000016689</v>
      </c>
      <c r="I34" s="35">
        <f t="shared" ref="I34" si="13">+C34-E34</f>
        <v>-518746148.47000003</v>
      </c>
    </row>
    <row r="35" spans="1:10" x14ac:dyDescent="0.2">
      <c r="A35" s="23"/>
      <c r="B35" s="36"/>
      <c r="C35" s="26"/>
      <c r="D35" s="26"/>
      <c r="E35" s="26"/>
      <c r="F35" s="26"/>
      <c r="G35" s="26"/>
      <c r="H35" s="35"/>
      <c r="I35" s="35"/>
    </row>
    <row r="36" spans="1:10" ht="13.5" thickBot="1" x14ac:dyDescent="0.25">
      <c r="A36" s="37"/>
      <c r="B36" s="38"/>
      <c r="C36" s="39"/>
      <c r="D36" s="39"/>
      <c r="E36" s="39"/>
      <c r="F36" s="39"/>
      <c r="G36" s="39"/>
      <c r="H36" s="40"/>
      <c r="I36" s="40"/>
    </row>
    <row r="37" spans="1:10" ht="13.5" thickBot="1" x14ac:dyDescent="0.25">
      <c r="A37" s="41"/>
      <c r="B37" s="36" t="s">
        <v>42</v>
      </c>
      <c r="C37" s="25">
        <f>+C9</f>
        <v>1039749524000</v>
      </c>
      <c r="D37" s="25">
        <f t="shared" ref="D37:I37" si="14">+D9</f>
        <v>29124039778.369999</v>
      </c>
      <c r="E37" s="25">
        <f t="shared" si="14"/>
        <v>846171827456.88989</v>
      </c>
      <c r="F37" s="25">
        <f t="shared" si="14"/>
        <v>29265233835.010002</v>
      </c>
      <c r="G37" s="25">
        <f t="shared" si="14"/>
        <v>844108037710.90002</v>
      </c>
      <c r="H37" s="25">
        <f t="shared" si="14"/>
        <v>2063789745.9900007</v>
      </c>
      <c r="I37" s="25">
        <f t="shared" si="14"/>
        <v>193577696543.11005</v>
      </c>
    </row>
    <row r="38" spans="1:10" x14ac:dyDescent="0.2">
      <c r="A38" s="42"/>
      <c r="B38" s="43"/>
      <c r="C38" s="44"/>
      <c r="D38" s="44"/>
      <c r="E38" s="44"/>
      <c r="F38" s="45"/>
      <c r="G38" s="48"/>
      <c r="H38" s="44"/>
      <c r="I38" s="49"/>
    </row>
    <row r="41" spans="1:10" x14ac:dyDescent="0.2">
      <c r="E41" s="47"/>
    </row>
  </sheetData>
  <mergeCells count="4">
    <mergeCell ref="A1:I1"/>
    <mergeCell ref="A2:I2"/>
    <mergeCell ref="A3:I3"/>
    <mergeCell ref="B5:B6"/>
  </mergeCells>
  <printOptions horizontalCentered="1" verticalCentered="1"/>
  <pageMargins left="0.51181102362204722" right="0.51181102362204722" top="0.74803149606299213" bottom="0.74803149606299213" header="0.31496062992125984" footer="0.31496062992125984"/>
  <pageSetup scale="71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8F7E96AE0A61A43BE8DB0148F98F323" ma:contentTypeVersion="7" ma:contentTypeDescription="Crear nuevo documento." ma:contentTypeScope="" ma:versionID="012f783ef77722ae02294c837cfcf4ef">
  <xsd:schema xmlns:xsd="http://www.w3.org/2001/XMLSchema" xmlns:xs="http://www.w3.org/2001/XMLSchema" xmlns:p="http://schemas.microsoft.com/office/2006/metadata/properties" xmlns:ns2="d0e351fb-1a75-4546-9b39-7d697f81258f" xmlns:ns3="4afde810-2293-4670-bb5c-117753097ca5" targetNamespace="http://schemas.microsoft.com/office/2006/metadata/properties" ma:root="true" ma:fieldsID="9bcdfc3e7b6b892c3d461a1e36c481da" ns2:_="" ns3:_="">
    <xsd:import namespace="d0e351fb-1a75-4546-9b39-7d697f81258f"/>
    <xsd:import namespace="4afde810-2293-4670-bb5c-117753097ca5"/>
    <xsd:element name="properties">
      <xsd:complexType>
        <xsd:sequence>
          <xsd:element name="documentManagement">
            <xsd:complexType>
              <xsd:all>
                <xsd:element ref="ns2:Vigencia" minOccurs="0"/>
                <xsd:element ref="ns2:Orden" minOccurs="0"/>
                <xsd:element ref="ns2:Tipo_x0020_de_x0020_documento" minOccurs="0"/>
                <xsd:element ref="ns2:Tipo_x0020_presupuesto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e351fb-1a75-4546-9b39-7d697f81258f" elementFormDefault="qualified">
    <xsd:import namespace="http://schemas.microsoft.com/office/2006/documentManagement/types"/>
    <xsd:import namespace="http://schemas.microsoft.com/office/infopath/2007/PartnerControls"/>
    <xsd:element name="Vigencia" ma:index="8" nillable="true" ma:displayName="Vigencia" ma:decimals="0" ma:description="Año del documento" ma:internalName="Vigencia">
      <xsd:simpleType>
        <xsd:restriction base="dms:Number">
          <xsd:maxInclusive value="2022"/>
          <xsd:minInclusive value="2003"/>
        </xsd:restriction>
      </xsd:simpleType>
    </xsd:element>
    <xsd:element name="Orden" ma:index="9" nillable="true" ma:displayName="Orden" ma:decimals="0" ma:description="Orden de aparición en la biblioteca" ma:internalName="Orden">
      <xsd:simpleType>
        <xsd:restriction base="dms:Number"/>
      </xsd:simpleType>
    </xsd:element>
    <xsd:element name="Tipo_x0020_de_x0020_documento" ma:index="10" nillable="true" ma:displayName="Tipo de documento" ma:default="Ejecución" ma:format="Dropdown" ma:internalName="Tipo_x0020_de_x0020_documento">
      <xsd:simpleType>
        <xsd:restriction base="dms:Choice">
          <xsd:enumeration value="Ejecución"/>
          <xsd:enumeration value="Estados financieros"/>
        </xsd:restriction>
      </xsd:simpleType>
    </xsd:element>
    <xsd:element name="Tipo_x0020_presupuesto" ma:index="11" nillable="true" ma:displayName="Tipo Informe" ma:default="Informe de Ejecución del Presupuesto de Gastos" ma:format="Dropdown" ma:internalName="Tipo_x0020_presupuesto">
      <xsd:simpleType>
        <xsd:restriction base="dms:Choice">
          <xsd:enumeration value="Informe de Ejecución del Presupuesto de Gastos"/>
          <xsd:enumeration value="Informe de Ejecución del Presupuesto de Ingresos"/>
          <xsd:enumeration value="Otro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fde810-2293-4670-bb5c-117753097ca5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n xmlns="d0e351fb-1a75-4546-9b39-7d697f81258f">8</Orden>
    <Tipo_x0020_presupuesto xmlns="d0e351fb-1a75-4546-9b39-7d697f81258f">Informe de Ejecución del Presupuesto de Ingresos</Tipo_x0020_presupuesto>
    <Vigencia xmlns="d0e351fb-1a75-4546-9b39-7d697f81258f">2015</Vigencia>
    <Tipo_x0020_de_x0020_documento xmlns="d0e351fb-1a75-4546-9b39-7d697f81258f">Ejecución</Tipo_x0020_de_x0020_documento>
  </documentManagement>
</p:properties>
</file>

<file path=customXml/itemProps1.xml><?xml version="1.0" encoding="utf-8"?>
<ds:datastoreItem xmlns:ds="http://schemas.openxmlformats.org/officeDocument/2006/customXml" ds:itemID="{22952AA6-781D-48E6-A041-C6BB89F685AA}"/>
</file>

<file path=customXml/itemProps2.xml><?xml version="1.0" encoding="utf-8"?>
<ds:datastoreItem xmlns:ds="http://schemas.openxmlformats.org/officeDocument/2006/customXml" ds:itemID="{6B5CF1A8-01FC-4230-9EAB-D45DC7E00636}"/>
</file>

<file path=customXml/itemProps3.xml><?xml version="1.0" encoding="utf-8"?>
<ds:datastoreItem xmlns:ds="http://schemas.openxmlformats.org/officeDocument/2006/customXml" ds:itemID="{AA5A8ED8-51E2-475B-A278-BA48472D81A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INGRESOS</vt:lpstr>
      <vt:lpstr>INGRESOS!Área_de_impresión</vt:lpstr>
    </vt:vector>
  </TitlesOfParts>
  <Company>PricewaterhouseCoopers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Vigencia 2015 Agosto (Ingresos)</dc:title>
  <dc:creator>Windows User</dc:creator>
  <cp:lastModifiedBy>Carolina Peña Mugno</cp:lastModifiedBy>
  <cp:lastPrinted>2015-09-21T16:14:57Z</cp:lastPrinted>
  <dcterms:created xsi:type="dcterms:W3CDTF">2014-01-22T22:03:49Z</dcterms:created>
  <dcterms:modified xsi:type="dcterms:W3CDTF">2015-09-21T20:13:08Z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0x01010048F7E96AE0A61A43BE8DB0148F98F323</vt:lpwstr>
  </property>
  <property fmtid="{D5CDD505-2E9C-101B-9397-08002B2CF9AE}" pid="3" name="Order">
    <vt:r8>8000</vt:r8>
  </property>
  <property fmtid="{D5CDD505-2E9C-101B-9397-08002B2CF9AE}" pid="4" name="TemplateUrl">
    <vt:lpwstr/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xd_Signature">
    <vt:bool>false</vt:bool>
  </property>
  <property fmtid="{D5CDD505-2E9C-101B-9397-08002B2CF9AE}" pid="8" name="xd_ProgID">
    <vt:lpwstr/>
  </property>
</Properties>
</file>