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A864231B-8E3F-4710-98DE-C66E60756E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P21" i="4"/>
  <c r="P22" i="4"/>
  <c r="P23" i="4"/>
  <c r="P24" i="4"/>
  <c r="P25" i="4"/>
  <c r="P26" i="4"/>
  <c r="P27" i="4"/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109" i="4" l="1"/>
  <c r="L109" i="4"/>
  <c r="M109" i="4"/>
  <c r="N109" i="4"/>
  <c r="O109" i="4"/>
  <c r="Q109" i="4" l="1"/>
  <c r="P109" i="4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Q117" i="4" l="1"/>
  <c r="P117" i="4"/>
  <c r="P120" i="4"/>
  <c r="K71" i="4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71" i="4" l="1"/>
  <c r="P42" i="4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<sst xmlns="http://schemas.openxmlformats.org/spreadsheetml/2006/main" count="960" uniqueCount="278">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</sst>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Q134" sqref="Q134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875969089365.90002</v>
      </c>
      <c r="M10" s="98">
        <f>M11+M36+M71+M72+M82+M95</f>
        <v>857918749600.48999</v>
      </c>
      <c r="N10" s="98">
        <f>N11+N36+N71+N72+N82+N95</f>
        <v>845483562519.82996</v>
      </c>
      <c r="O10" s="98">
        <f>O11+O36+O71+O72+O82+O95</f>
        <v>845466407136.82996</v>
      </c>
      <c r="P10" s="71">
        <f>+M10/K10</f>
        <v>0.94361847276208788</v>
      </c>
      <c r="Q10" s="72">
        <f>+N10/K10</f>
        <v>0.92994110267660191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22770717991</v>
      </c>
      <c r="M11" s="99">
        <f t="shared" si="0"/>
        <v>15777081552</v>
      </c>
      <c r="N11" s="99">
        <f t="shared" si="0"/>
        <v>15777081552</v>
      </c>
      <c r="O11" s="99">
        <f t="shared" si="0"/>
        <v>15771022268</v>
      </c>
      <c r="P11" s="73">
        <f t="shared" ref="P11:P74" si="1">+M11/K11</f>
        <v>0.58494866504148402</v>
      </c>
      <c r="Q11" s="74">
        <f t="shared" ref="Q11:Q74" si="2">+N11/K11</f>
        <v>0.58494866504148402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15451915222</v>
      </c>
      <c r="M12" s="100">
        <f t="shared" si="3"/>
        <v>10448247990</v>
      </c>
      <c r="N12" s="100">
        <f t="shared" si="3"/>
        <v>10448247990</v>
      </c>
      <c r="O12" s="100">
        <f t="shared" si="3"/>
        <v>10444612941</v>
      </c>
      <c r="P12" s="75">
        <f t="shared" si="1"/>
        <v>0.60347722334752218</v>
      </c>
      <c r="Q12" s="76">
        <f t="shared" si="2"/>
        <v>0.60347722334752218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7847546549</v>
      </c>
      <c r="N13" s="101">
        <v>7847546549</v>
      </c>
      <c r="O13" s="101">
        <v>7847363298</v>
      </c>
      <c r="P13" s="75">
        <f t="shared" si="1"/>
        <v>0.61878982491624157</v>
      </c>
      <c r="Q13" s="76">
        <f t="shared" si="2"/>
        <v>0.61878982491624157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1115725364</v>
      </c>
      <c r="N14" s="101">
        <v>1115725364</v>
      </c>
      <c r="O14" s="101">
        <v>1115725364</v>
      </c>
      <c r="P14" s="75">
        <f t="shared" si="1"/>
        <v>0.78324798235111792</v>
      </c>
      <c r="Q14" s="76">
        <f t="shared" si="2"/>
        <v>0.78324798235111792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642736712</v>
      </c>
      <c r="M15" s="101">
        <v>627322677</v>
      </c>
      <c r="N15" s="101">
        <v>627322677</v>
      </c>
      <c r="O15" s="101">
        <v>627184918</v>
      </c>
      <c r="P15" s="75">
        <f t="shared" si="1"/>
        <v>0.97601811953134554</v>
      </c>
      <c r="Q15" s="76">
        <f t="shared" si="2"/>
        <v>0.97601811953134554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289272282</v>
      </c>
      <c r="N16" s="101">
        <v>289272282</v>
      </c>
      <c r="O16" s="101">
        <v>289105414</v>
      </c>
      <c r="P16" s="75">
        <f t="shared" si="1"/>
        <v>0.66170038524351382</v>
      </c>
      <c r="Q16" s="76">
        <f t="shared" si="2"/>
        <v>0.66170038524351382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>
        <v>918312</v>
      </c>
      <c r="N17" s="101">
        <v>918312</v>
      </c>
      <c r="O17" s="101">
        <v>918312</v>
      </c>
      <c r="P17" s="75">
        <f t="shared" si="1"/>
        <v>1.5812515027977952E-2</v>
      </c>
      <c r="Q17" s="76">
        <f t="shared" si="2"/>
        <v>1.5812515027977952E-2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19783906</v>
      </c>
      <c r="N18" s="101">
        <v>19783906</v>
      </c>
      <c r="O18" s="101">
        <v>18136218</v>
      </c>
      <c r="P18" s="75">
        <f t="shared" si="1"/>
        <v>1.3957896588016676E-2</v>
      </c>
      <c r="Q18" s="76">
        <f t="shared" si="2"/>
        <v>1.3957896588016676E-2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547678900</v>
      </c>
      <c r="N19" s="101">
        <v>547678900</v>
      </c>
      <c r="O19" s="101">
        <v>546179417</v>
      </c>
      <c r="P19" s="75">
        <f t="shared" si="1"/>
        <v>0.84069368389609933</v>
      </c>
      <c r="Q19" s="76">
        <f t="shared" si="2"/>
        <v>0.84069368389609933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4040895395</v>
      </c>
      <c r="N20" s="100">
        <f t="shared" si="4"/>
        <v>4040895395</v>
      </c>
      <c r="O20" s="111">
        <f t="shared" si="4"/>
        <v>4040895395</v>
      </c>
      <c r="P20" s="75">
        <f t="shared" si="1"/>
        <v>0.6358654043758617</v>
      </c>
      <c r="Q20" s="76">
        <f t="shared" si="2"/>
        <v>0.6358654043758617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1141026118.5</v>
      </c>
      <c r="N21" s="101">
        <v>1141026118.5</v>
      </c>
      <c r="O21" s="101">
        <v>1141026118.5</v>
      </c>
      <c r="P21" s="75">
        <f t="shared" si="1"/>
        <v>0.59298729800599537</v>
      </c>
      <c r="Q21" s="76">
        <f t="shared" si="2"/>
        <v>0.59298729800599537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831419778</v>
      </c>
      <c r="N22" s="101">
        <v>831419778</v>
      </c>
      <c r="O22" s="101">
        <v>831419778</v>
      </c>
      <c r="P22" s="75">
        <f t="shared" si="1"/>
        <v>0.62997654133490855</v>
      </c>
      <c r="Q22" s="76">
        <f t="shared" si="2"/>
        <v>0.62997654133490855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1106281785</v>
      </c>
      <c r="N23" s="101">
        <v>1106281785</v>
      </c>
      <c r="O23" s="101">
        <v>1106281785</v>
      </c>
      <c r="P23" s="75">
        <f t="shared" si="1"/>
        <v>0.75688787534348556</v>
      </c>
      <c r="Q23" s="76">
        <f t="shared" si="2"/>
        <v>0.75688787534348556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394486700</v>
      </c>
      <c r="N24" s="101">
        <v>394486700</v>
      </c>
      <c r="O24" s="101">
        <v>394486700</v>
      </c>
      <c r="P24" s="75">
        <f t="shared" si="1"/>
        <v>0.58561866537237361</v>
      </c>
      <c r="Q24" s="76">
        <f t="shared" si="2"/>
        <v>0.58561866537237361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69113797</v>
      </c>
      <c r="N25" s="101">
        <v>69113797</v>
      </c>
      <c r="O25" s="101">
        <v>69113797</v>
      </c>
      <c r="P25" s="75">
        <f t="shared" si="1"/>
        <v>0.51686150250256857</v>
      </c>
      <c r="Q25" s="76">
        <f t="shared" si="2"/>
        <v>0.51686150250256857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298570745.5</v>
      </c>
      <c r="N26" s="101">
        <v>298570745.5</v>
      </c>
      <c r="O26" s="101">
        <v>298570745.5</v>
      </c>
      <c r="P26" s="75">
        <f t="shared" si="1"/>
        <v>0.59097421762503832</v>
      </c>
      <c r="Q26" s="76">
        <f t="shared" si="2"/>
        <v>0.59097421762503832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199996471</v>
      </c>
      <c r="N27" s="101">
        <v>199996471</v>
      </c>
      <c r="O27" s="101">
        <v>199996471</v>
      </c>
      <c r="P27" s="75">
        <f t="shared" si="1"/>
        <v>0.59379272042883235</v>
      </c>
      <c r="Q27" s="76">
        <f t="shared" si="2"/>
        <v>0.59379272042883235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1720761982</v>
      </c>
      <c r="M28" s="100">
        <f>SUM(M29:M34)</f>
        <v>1287938167</v>
      </c>
      <c r="N28" s="100">
        <f>SUM(N29:N34)</f>
        <v>1287938167</v>
      </c>
      <c r="O28" s="100">
        <f>SUM(O29:O34)</f>
        <v>1285513932</v>
      </c>
      <c r="P28" s="75">
        <f t="shared" si="1"/>
        <v>0.48215281346678529</v>
      </c>
      <c r="Q28" s="76">
        <f t="shared" si="2"/>
        <v>0.48215281346678529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671686409</v>
      </c>
      <c r="N29" s="101">
        <v>671686409</v>
      </c>
      <c r="O29" s="101">
        <v>671639435</v>
      </c>
      <c r="P29" s="75">
        <f t="shared" si="1"/>
        <v>0.55374242448629862</v>
      </c>
      <c r="Q29" s="76">
        <f t="shared" si="2"/>
        <v>0.55374242448629862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200034214</v>
      </c>
      <c r="M30" s="101">
        <v>121913971</v>
      </c>
      <c r="N30" s="101">
        <v>121913971</v>
      </c>
      <c r="O30" s="101">
        <v>119722293</v>
      </c>
      <c r="P30" s="75">
        <f t="shared" si="1"/>
        <v>0.49082609835641378</v>
      </c>
      <c r="Q30" s="76">
        <f t="shared" si="2"/>
        <v>0.49082609835641378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84743966</v>
      </c>
      <c r="L31" s="101">
        <v>84700000</v>
      </c>
      <c r="M31" s="101">
        <v>59167610</v>
      </c>
      <c r="N31" s="101">
        <v>59167610</v>
      </c>
      <c r="O31" s="101">
        <v>58982027</v>
      </c>
      <c r="P31" s="75">
        <f t="shared" si="1"/>
        <v>0.69819260052096221</v>
      </c>
      <c r="Q31" s="76">
        <f t="shared" si="2"/>
        <v>0.69819260052096221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1029238409</v>
      </c>
      <c r="L32" s="101">
        <v>448010211</v>
      </c>
      <c r="M32" s="101">
        <v>372118065</v>
      </c>
      <c r="N32" s="101">
        <v>372118065</v>
      </c>
      <c r="O32" s="101">
        <v>372118065</v>
      </c>
      <c r="P32" s="75">
        <f t="shared" si="1"/>
        <v>0.36154700577249832</v>
      </c>
      <c r="Q32" s="76">
        <f t="shared" si="2"/>
        <v>0.36154700577249832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20314428</v>
      </c>
      <c r="N33" s="101">
        <v>20314428</v>
      </c>
      <c r="O33" s="101">
        <v>20314428</v>
      </c>
      <c r="P33" s="75">
        <f t="shared" si="1"/>
        <v>0.38572364229524619</v>
      </c>
      <c r="Q33" s="76">
        <f t="shared" si="2"/>
        <v>0.38572364229524619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>
        <v>42737684</v>
      </c>
      <c r="N34" s="101">
        <v>42737684</v>
      </c>
      <c r="O34" s="101">
        <v>42737684</v>
      </c>
      <c r="P34" s="75">
        <f t="shared" si="1"/>
        <v>0.98938313989119386</v>
      </c>
      <c r="Q34" s="76">
        <f t="shared" si="2"/>
        <v>0.98938313989119386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7873882362.9699993</v>
      </c>
      <c r="M36" s="100">
        <f>M37+M42+M53</f>
        <v>6121269060.5699997</v>
      </c>
      <c r="N36" s="100">
        <f>N37+N42+N53</f>
        <v>2270953120.3899999</v>
      </c>
      <c r="O36" s="100">
        <f>O37+O42+O53</f>
        <v>2270953120.3899999</v>
      </c>
      <c r="P36" s="75">
        <f t="shared" si="1"/>
        <v>0.60028961505092626</v>
      </c>
      <c r="Q36" s="76">
        <f t="shared" si="2"/>
        <v>0.22270374998198031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104583388</v>
      </c>
      <c r="N37" s="100">
        <f t="shared" si="5"/>
        <v>53751175</v>
      </c>
      <c r="O37" s="100">
        <f>SUM(O38:O41)</f>
        <v>53751175</v>
      </c>
      <c r="P37" s="75">
        <f t="shared" si="1"/>
        <v>0.1380605978999839</v>
      </c>
      <c r="Q37" s="76">
        <f t="shared" si="2"/>
        <v>7.0956960758688237E-2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36974100</v>
      </c>
      <c r="N38" s="101">
        <v>400000</v>
      </c>
      <c r="O38" s="101">
        <v>400000</v>
      </c>
      <c r="P38" s="75">
        <f t="shared" si="1"/>
        <v>5.6764203570026116E-2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45611550</v>
      </c>
      <c r="N39" s="101">
        <v>45611550</v>
      </c>
      <c r="O39" s="101">
        <v>45611550</v>
      </c>
      <c r="P39" s="75">
        <f t="shared" si="1"/>
        <v>0.61637229729729726</v>
      </c>
      <c r="Q39" s="76">
        <f t="shared" si="2"/>
        <v>0.61637229729729726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>
        <v>12379563</v>
      </c>
      <c r="N40" s="101">
        <v>7000000</v>
      </c>
      <c r="O40" s="101">
        <v>7000000</v>
      </c>
      <c r="P40" s="75">
        <f t="shared" si="1"/>
        <v>0.55316375033775234</v>
      </c>
      <c r="Q40" s="76">
        <f t="shared" si="2"/>
        <v>0.31278537476357338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>
        <v>9618175</v>
      </c>
      <c r="N41" s="101">
        <v>739625</v>
      </c>
      <c r="O41" s="101">
        <v>739625</v>
      </c>
      <c r="P41" s="75">
        <f t="shared" si="1"/>
        <v>0.98390911292151551</v>
      </c>
      <c r="Q41" s="76">
        <f t="shared" si="2"/>
        <v>7.5661315961143963E-2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160714715.5</v>
      </c>
      <c r="M42" s="100">
        <f>SUM(M43:M52)</f>
        <v>160227568.5</v>
      </c>
      <c r="N42" s="100">
        <f>SUM(N43:N52)</f>
        <v>26284176.5</v>
      </c>
      <c r="O42" s="100">
        <f>SUM(O43:O52)</f>
        <v>26284176.5</v>
      </c>
      <c r="P42" s="75">
        <f t="shared" si="1"/>
        <v>0.84083675153117343</v>
      </c>
      <c r="Q42" s="76">
        <f t="shared" si="2"/>
        <v>0.13793320208146331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>
        <v>1000000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18455848</v>
      </c>
      <c r="O46" s="101">
        <v>18455848</v>
      </c>
      <c r="P46" s="75">
        <f t="shared" si="1"/>
        <v>0.90164498407251104</v>
      </c>
      <c r="Q46" s="76">
        <f t="shared" si="2"/>
        <v>0.22808981879291196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>
        <v>2381825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1199096</v>
      </c>
      <c r="M50" s="101">
        <v>1199096</v>
      </c>
      <c r="N50" s="101">
        <v>1199096</v>
      </c>
      <c r="O50" s="101">
        <v>1199096</v>
      </c>
      <c r="P50" s="75">
        <f t="shared" si="1"/>
        <v>0.23981920000000001</v>
      </c>
      <c r="Q50" s="76">
        <f t="shared" si="2"/>
        <v>0.23981920000000001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3247407.5</v>
      </c>
      <c r="M51" s="101">
        <v>3247407.5</v>
      </c>
      <c r="N51" s="101">
        <v>3247407.5</v>
      </c>
      <c r="O51" s="101">
        <v>3247407.5</v>
      </c>
      <c r="P51" s="75">
        <f t="shared" si="1"/>
        <v>0.25304748763246315</v>
      </c>
      <c r="Q51" s="76">
        <f t="shared" si="2"/>
        <v>0.25304748763246315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6988735566.0699997</v>
      </c>
      <c r="M53" s="100">
        <f>SUM(M54:M70)</f>
        <v>5856458104.0699997</v>
      </c>
      <c r="N53" s="100">
        <f>SUM(N54:N70)</f>
        <v>2190917768.8899999</v>
      </c>
      <c r="O53" s="100">
        <f>SUM(O54:O70)</f>
        <v>2190917768.8899999</v>
      </c>
      <c r="P53" s="75">
        <f t="shared" si="1"/>
        <v>0.63319100097213976</v>
      </c>
      <c r="Q53" s="76">
        <f t="shared" si="2"/>
        <v>0.23687856900521673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16076637.58</v>
      </c>
      <c r="O54" s="112">
        <v>16076637.58</v>
      </c>
      <c r="P54" s="75">
        <f t="shared" si="1"/>
        <v>0.42419114017083676</v>
      </c>
      <c r="Q54" s="76">
        <f t="shared" si="2"/>
        <v>9.2525590374285469E-2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91907771.900000006</v>
      </c>
      <c r="N55" s="101">
        <v>45497439</v>
      </c>
      <c r="O55" s="101">
        <v>45497439</v>
      </c>
      <c r="P55" s="75">
        <f t="shared" si="1"/>
        <v>0.57462292184076635</v>
      </c>
      <c r="Q55" s="76">
        <f t="shared" si="2"/>
        <v>0.28445767745188949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9065108</v>
      </c>
      <c r="N56" s="101">
        <v>9065107.9199999999</v>
      </c>
      <c r="O56" s="101">
        <v>9065107.9199999999</v>
      </c>
      <c r="P56" s="75">
        <f t="shared" si="1"/>
        <v>0.12065292619456287</v>
      </c>
      <c r="Q56" s="76">
        <f t="shared" si="2"/>
        <v>0.12065292512979518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12101710</v>
      </c>
      <c r="O57" s="101">
        <v>12101710</v>
      </c>
      <c r="P57" s="75">
        <f t="shared" si="1"/>
        <v>0.91350173747666574</v>
      </c>
      <c r="Q57" s="76">
        <f t="shared" si="2"/>
        <v>0.3041997488469505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196182720</v>
      </c>
      <c r="O58" s="101">
        <v>196182720</v>
      </c>
      <c r="P58" s="75">
        <f t="shared" si="1"/>
        <v>0.99999975567547472</v>
      </c>
      <c r="Q58" s="76">
        <f t="shared" si="2"/>
        <v>0.57062202292929243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69922022</v>
      </c>
      <c r="L59" s="101">
        <v>12635958</v>
      </c>
      <c r="M59" s="101">
        <v>534266</v>
      </c>
      <c r="N59" s="101">
        <v>534266</v>
      </c>
      <c r="O59" s="101">
        <v>534266</v>
      </c>
      <c r="P59" s="75">
        <f t="shared" si="1"/>
        <v>7.6408831540941422E-3</v>
      </c>
      <c r="Q59" s="76">
        <f t="shared" si="2"/>
        <v>7.6408831540941422E-3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309644232</v>
      </c>
      <c r="O60" s="101">
        <v>309644232</v>
      </c>
      <c r="P60" s="75">
        <f t="shared" si="1"/>
        <v>1</v>
      </c>
      <c r="Q60" s="76">
        <f t="shared" si="2"/>
        <v>0.61532815905013172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2982500227</v>
      </c>
      <c r="L61" s="101">
        <v>1546190294</v>
      </c>
      <c r="M61" s="101">
        <v>846126605</v>
      </c>
      <c r="N61" s="101">
        <v>408480896</v>
      </c>
      <c r="O61" s="101">
        <v>408480896</v>
      </c>
      <c r="P61" s="75">
        <f t="shared" si="1"/>
        <v>0.28369707983261117</v>
      </c>
      <c r="Q61" s="76">
        <f t="shared" si="2"/>
        <v>0.13695921706965891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1191828588</v>
      </c>
      <c r="L62" s="101">
        <v>957378670</v>
      </c>
      <c r="M62" s="101">
        <v>877905991</v>
      </c>
      <c r="N62" s="101">
        <v>551466997.79999995</v>
      </c>
      <c r="O62" s="101">
        <v>551466997.79999995</v>
      </c>
      <c r="P62" s="75">
        <f t="shared" si="1"/>
        <v>0.73660423977009015</v>
      </c>
      <c r="Q62" s="76">
        <f t="shared" si="2"/>
        <v>0.46270663697152392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51415752</v>
      </c>
      <c r="O63" s="101">
        <v>51415752</v>
      </c>
      <c r="P63" s="75">
        <f t="shared" si="1"/>
        <v>0.92138604351175579</v>
      </c>
      <c r="Q63" s="76">
        <f t="shared" si="2"/>
        <v>4.8772007629175516E-2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1036660002.6799999</v>
      </c>
      <c r="M64" s="101">
        <v>1036660002.6799999</v>
      </c>
      <c r="N64" s="101">
        <v>195387093.03</v>
      </c>
      <c r="O64" s="101">
        <v>195387093.03</v>
      </c>
      <c r="P64" s="75">
        <f t="shared" si="1"/>
        <v>0.8944177398033748</v>
      </c>
      <c r="Q64" s="76">
        <f t="shared" si="2"/>
        <v>0.1685776259167483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65477413</v>
      </c>
      <c r="M65" s="101">
        <v>65477413</v>
      </c>
      <c r="N65" s="101">
        <v>16281915.560000001</v>
      </c>
      <c r="O65" s="101">
        <v>16281915.560000001</v>
      </c>
      <c r="P65" s="75">
        <f t="shared" si="1"/>
        <v>0.62394286675911192</v>
      </c>
      <c r="Q65" s="76">
        <f t="shared" si="2"/>
        <v>0.15515251145973333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470911330</v>
      </c>
      <c r="N66" s="101">
        <v>347837500</v>
      </c>
      <c r="O66" s="101">
        <v>347837500</v>
      </c>
      <c r="P66" s="75">
        <f t="shared" si="1"/>
        <v>0.90046475847292906</v>
      </c>
      <c r="Q66" s="76">
        <f t="shared" si="2"/>
        <v>0.66512608737897105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25338705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1814134</v>
      </c>
      <c r="O68" s="101">
        <v>1814134</v>
      </c>
      <c r="P68" s="75">
        <f t="shared" si="1"/>
        <v>0.62133376832220077</v>
      </c>
      <c r="Q68" s="76">
        <f t="shared" si="2"/>
        <v>7.5145514297428495E-2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0.99096863927218026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29131368</v>
      </c>
      <c r="N70" s="101">
        <v>29131368</v>
      </c>
      <c r="O70" s="101">
        <v>29131368</v>
      </c>
      <c r="P70" s="75">
        <f t="shared" si="1"/>
        <v>0.1024267379781128</v>
      </c>
      <c r="Q70" s="76">
        <f t="shared" si="2"/>
        <v>0.1024267379781128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1097896700</v>
      </c>
      <c r="M71" s="100">
        <f t="shared" si="6"/>
        <v>1085065779</v>
      </c>
      <c r="N71" s="100">
        <f t="shared" si="6"/>
        <v>1085065779</v>
      </c>
      <c r="O71" s="100">
        <f t="shared" si="6"/>
        <v>1085065779</v>
      </c>
      <c r="P71" s="75">
        <f t="shared" si="1"/>
        <v>0.24317210297053135</v>
      </c>
      <c r="Q71" s="76">
        <f t="shared" si="2"/>
        <v>0.24317210297053135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46374405</v>
      </c>
      <c r="N75" s="100">
        <f t="shared" si="9"/>
        <v>46374405</v>
      </c>
      <c r="O75" s="100">
        <f t="shared" si="9"/>
        <v>46374405</v>
      </c>
      <c r="P75" s="75">
        <f t="shared" ref="P75:P129" si="10">+M75/K75</f>
        <v>0.48152683605553076</v>
      </c>
      <c r="Q75" s="76">
        <f t="shared" ref="Q75:Q129" si="11">+N75/K75</f>
        <v>0.48152683605553076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42388007</v>
      </c>
      <c r="N76" s="101">
        <v>42388007</v>
      </c>
      <c r="O76" s="101">
        <v>42388007</v>
      </c>
      <c r="P76" s="75"/>
      <c r="Q76" s="76">
        <f t="shared" si="11"/>
        <v>0.83861950605936519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>
        <v>3986398</v>
      </c>
      <c r="N77" s="101">
        <v>3986398</v>
      </c>
      <c r="O77" s="101">
        <v>3986398</v>
      </c>
      <c r="P77" s="75"/>
      <c r="Q77" s="76">
        <f t="shared" si="11"/>
        <v>8.7111497418852962E-2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1042896700</v>
      </c>
      <c r="M78" s="100">
        <f t="shared" si="12"/>
        <v>1038691374</v>
      </c>
      <c r="N78" s="100">
        <f t="shared" si="12"/>
        <v>1038691374</v>
      </c>
      <c r="O78" s="100">
        <f t="shared" si="12"/>
        <v>1038691374</v>
      </c>
      <c r="P78" s="75">
        <f t="shared" si="10"/>
        <v>0.2379141655733259</v>
      </c>
      <c r="Q78" s="76">
        <f t="shared" si="11"/>
        <v>0.2379141655733259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178801266</v>
      </c>
      <c r="M79" s="101">
        <v>175337235</v>
      </c>
      <c r="N79" s="101">
        <v>175337235</v>
      </c>
      <c r="O79" s="101">
        <v>175337235</v>
      </c>
      <c r="P79" s="75">
        <f t="shared" si="10"/>
        <v>0.1001354854368932</v>
      </c>
      <c r="Q79" s="76">
        <f t="shared" si="11"/>
        <v>0.1001354854368932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863824000</v>
      </c>
      <c r="M80" s="101">
        <v>863354139</v>
      </c>
      <c r="N80" s="101">
        <v>863354139</v>
      </c>
      <c r="O80" s="101">
        <v>863354139</v>
      </c>
      <c r="P80" s="75">
        <f t="shared" si="10"/>
        <v>0.99945606859730685</v>
      </c>
      <c r="Q80" s="76">
        <f t="shared" si="11"/>
        <v>0.99945606859730685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29885670724.529999</v>
      </c>
      <c r="M82" s="100">
        <f>+M86+M83</f>
        <v>20595729589.919998</v>
      </c>
      <c r="N82" s="100">
        <f>+N86+N83</f>
        <v>12026403449.440001</v>
      </c>
      <c r="O82" s="100">
        <f>+O86+O83</f>
        <v>12015307350.440001</v>
      </c>
      <c r="P82" s="75">
        <f t="shared" si="10"/>
        <v>0.41191459179839995</v>
      </c>
      <c r="Q82" s="76">
        <f t="shared" si="11"/>
        <v>0.2405280689888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3762217880.1100001</v>
      </c>
      <c r="M83" s="100">
        <f t="shared" si="13"/>
        <v>2849373824.7399998</v>
      </c>
      <c r="N83" s="100">
        <f t="shared" si="13"/>
        <v>1940580076.0999999</v>
      </c>
      <c r="O83" s="100">
        <f t="shared" si="13"/>
        <v>1940580076.0999999</v>
      </c>
      <c r="P83" s="75">
        <f t="shared" si="10"/>
        <v>0.36368129217428369</v>
      </c>
      <c r="Q83" s="76">
        <f t="shared" si="11"/>
        <v>0.24768693511393383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3762217880.1100001</v>
      </c>
      <c r="M85" s="101">
        <v>2849373824.7399998</v>
      </c>
      <c r="N85" s="101">
        <v>1940580076.0999999</v>
      </c>
      <c r="O85" s="101">
        <v>1940580076.0999999</v>
      </c>
      <c r="P85" s="75">
        <f t="shared" si="10"/>
        <v>0.36569123253131181</v>
      </c>
      <c r="Q85" s="76">
        <f t="shared" si="11"/>
        <v>0.24905581489275819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26123452844.419998</v>
      </c>
      <c r="M86" s="100">
        <f t="shared" si="14"/>
        <v>17746355765.18</v>
      </c>
      <c r="N86" s="100">
        <f t="shared" si="14"/>
        <v>10085823373.34</v>
      </c>
      <c r="O86" s="100">
        <f t="shared" si="14"/>
        <v>10074727274.34</v>
      </c>
      <c r="P86" s="75">
        <f t="shared" si="10"/>
        <v>0.42087693106991808</v>
      </c>
      <c r="Q86" s="76">
        <f t="shared" si="11"/>
        <v>0.23919786376724497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10556204586</v>
      </c>
      <c r="L90" s="101">
        <v>5557244781</v>
      </c>
      <c r="M90" s="101">
        <v>3551892128</v>
      </c>
      <c r="N90" s="101">
        <v>1844797384.0599999</v>
      </c>
      <c r="O90" s="101">
        <v>1836172384.0599999</v>
      </c>
      <c r="P90" s="114">
        <f t="shared" si="10"/>
        <v>0.33647435487472843</v>
      </c>
      <c r="Q90" s="115">
        <f t="shared" si="11"/>
        <v>0.17475953303393091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26987557339</v>
      </c>
      <c r="L91" s="101">
        <v>17511404836.419998</v>
      </c>
      <c r="M91" s="101">
        <v>13328987743.18</v>
      </c>
      <c r="N91" s="101">
        <v>7626517060.21</v>
      </c>
      <c r="O91" s="101">
        <v>7624045961.21</v>
      </c>
      <c r="P91" s="114">
        <f t="shared" si="10"/>
        <v>0.49389381839008234</v>
      </c>
      <c r="Q91" s="115">
        <f t="shared" si="11"/>
        <v>0.28259382516211801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>
        <v>114508929.06999999</v>
      </c>
      <c r="O92" s="101">
        <v>114508929.06999999</v>
      </c>
      <c r="P92" s="114">
        <f t="shared" si="10"/>
        <v>0.99908803938053614</v>
      </c>
      <c r="Q92" s="115">
        <f t="shared" si="11"/>
        <v>0.57235361374610805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>
        <v>165591594</v>
      </c>
      <c r="M94" s="101">
        <v>165591594</v>
      </c>
      <c r="N94" s="101" t="s">
        <v>25</v>
      </c>
      <c r="O94" s="101" t="s">
        <v>25</v>
      </c>
      <c r="P94" s="114">
        <f t="shared" si="10"/>
        <v>0.23822240980471934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335521587.39999998</v>
      </c>
      <c r="M95" s="100">
        <f t="shared" si="15"/>
        <v>334203619</v>
      </c>
      <c r="N95" s="100">
        <f t="shared" si="15"/>
        <v>318658619</v>
      </c>
      <c r="O95" s="100">
        <f t="shared" si="15"/>
        <v>318658619</v>
      </c>
      <c r="P95" s="75">
        <f t="shared" si="10"/>
        <v>9.4321793291315154E-2</v>
      </c>
      <c r="Q95" s="76">
        <f t="shared" si="11"/>
        <v>8.9934550923621057E-2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335521587.39999998</v>
      </c>
      <c r="M96" s="100">
        <f t="shared" si="16"/>
        <v>334203619</v>
      </c>
      <c r="N96" s="100">
        <f t="shared" si="16"/>
        <v>318658619</v>
      </c>
      <c r="O96" s="100">
        <f t="shared" si="16"/>
        <v>318658619</v>
      </c>
      <c r="P96" s="75">
        <f t="shared" si="10"/>
        <v>0.34517037206112611</v>
      </c>
      <c r="Q96" s="76">
        <f t="shared" si="11"/>
        <v>0.32911526933738749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1120000</v>
      </c>
      <c r="O99" s="101">
        <v>1120000</v>
      </c>
      <c r="P99" s="75">
        <f t="shared" si="10"/>
        <v>0.26600750953413554</v>
      </c>
      <c r="Q99" s="76">
        <f t="shared" si="11"/>
        <v>0.11371313384665337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237420279536.09</v>
      </c>
      <c r="M103" s="98">
        <f t="shared" si="18"/>
        <v>196802292469.89001</v>
      </c>
      <c r="N103" s="98">
        <f t="shared" si="18"/>
        <v>76519742558.240005</v>
      </c>
      <c r="O103" s="98">
        <f t="shared" si="18"/>
        <v>76519742558.240005</v>
      </c>
      <c r="P103" s="71">
        <f t="shared" si="10"/>
        <v>0.70171508914558134</v>
      </c>
      <c r="Q103" s="72">
        <f t="shared" si="11"/>
        <v>0.27283756350992433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1922645284</v>
      </c>
      <c r="O104" s="99">
        <f t="shared" si="19"/>
        <v>1922645284</v>
      </c>
      <c r="P104" s="73">
        <f t="shared" si="10"/>
        <v>0.96521897810218982</v>
      </c>
      <c r="Q104" s="74">
        <f t="shared" si="11"/>
        <v>0.20638098797767282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29795198516</v>
      </c>
      <c r="M105" s="99">
        <f>M106+M110+M117</f>
        <v>27122153625</v>
      </c>
      <c r="N105" s="99">
        <f>N106+N110+N117</f>
        <v>8393576285</v>
      </c>
      <c r="O105" s="99">
        <f>O106+O110+O117</f>
        <v>8393576285</v>
      </c>
      <c r="P105" s="73">
        <f t="shared" si="10"/>
        <v>0.5383969192408794</v>
      </c>
      <c r="Q105" s="74">
        <f t="shared" si="11"/>
        <v>0.16661935020867299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3996176847</v>
      </c>
      <c r="M106" s="100">
        <f t="shared" ref="M106:O106" si="20">SUM(M107:M108)</f>
        <v>2805316013</v>
      </c>
      <c r="N106" s="100">
        <f t="shared" si="20"/>
        <v>1308576285</v>
      </c>
      <c r="O106" s="100">
        <f t="shared" si="20"/>
        <v>1308576285</v>
      </c>
      <c r="P106" s="75">
        <f t="shared" si="10"/>
        <v>0.32275583205935121</v>
      </c>
      <c r="Q106" s="76">
        <f t="shared" si="11"/>
        <v>0.15055367228544378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3285576847</v>
      </c>
      <c r="M107" s="101">
        <v>2157716013</v>
      </c>
      <c r="N107" s="101">
        <v>976884015</v>
      </c>
      <c r="O107" s="101">
        <v>976884015</v>
      </c>
      <c r="P107" s="75">
        <f t="shared" si="10"/>
        <v>0.38431046185082046</v>
      </c>
      <c r="Q107" s="76">
        <f t="shared" si="11"/>
        <v>0.17399265923663226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710600000</v>
      </c>
      <c r="M108" s="101">
        <v>647600000</v>
      </c>
      <c r="N108" s="101">
        <v>331692270</v>
      </c>
      <c r="O108" s="101">
        <v>331692270</v>
      </c>
      <c r="P108" s="75">
        <f t="shared" si="10"/>
        <v>0.21044787861340364</v>
      </c>
      <c r="Q108" s="76">
        <f t="shared" si="11"/>
        <v>0.10778865746442913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1922645284</v>
      </c>
      <c r="O109" s="100">
        <f t="shared" si="21"/>
        <v>1922645284</v>
      </c>
      <c r="P109" s="75">
        <f t="shared" si="10"/>
        <v>0.96521897810218982</v>
      </c>
      <c r="Q109" s="76">
        <f t="shared" si="11"/>
        <v>0.20638098797767282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7085000000</v>
      </c>
      <c r="O110" s="100">
        <f>SUM(O114:O116)</f>
        <v>7085000000</v>
      </c>
      <c r="P110" s="75">
        <f t="shared" si="10"/>
        <v>0.94676988054820121</v>
      </c>
      <c r="Q110" s="76">
        <f t="shared" si="11"/>
        <v>0.27585267092353216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1922645284</v>
      </c>
      <c r="O112" s="112">
        <v>1922645284</v>
      </c>
      <c r="P112" s="75">
        <f t="shared" si="10"/>
        <v>1</v>
      </c>
      <c r="Q112" s="76">
        <f t="shared" si="11"/>
        <v>0.253375583621264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960000000</v>
      </c>
      <c r="O114" s="112">
        <v>960000000</v>
      </c>
      <c r="P114" s="75">
        <f t="shared" si="10"/>
        <v>0.82347627398007917</v>
      </c>
      <c r="Q114" s="76">
        <f t="shared" si="11"/>
        <v>0.13098649201801063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 t="s">
        <v>25</v>
      </c>
      <c r="O115" s="112" t="s">
        <v>25</v>
      </c>
      <c r="P115" s="75">
        <f t="shared" si="10"/>
        <v>0.996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6125000000</v>
      </c>
      <c r="O116" s="112">
        <v>6125000000</v>
      </c>
      <c r="P116" s="75">
        <f t="shared" si="10"/>
        <v>0.996</v>
      </c>
      <c r="Q116" s="76">
        <f t="shared" si="11"/>
        <v>0.46014574412140336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1482184057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1482184057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12743272446</v>
      </c>
      <c r="M120" s="100">
        <f t="shared" si="23"/>
        <v>12707817730</v>
      </c>
      <c r="N120" s="100">
        <f t="shared" si="23"/>
        <v>4811653096.6000004</v>
      </c>
      <c r="O120" s="100">
        <f t="shared" si="23"/>
        <v>4811653096.6000004</v>
      </c>
      <c r="P120" s="75">
        <f t="shared" si="10"/>
        <v>0.57460060164782467</v>
      </c>
      <c r="Q120" s="76">
        <f t="shared" si="11"/>
        <v>0.21756518884434606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178190476989</v>
      </c>
      <c r="M121" s="100">
        <f t="shared" si="24"/>
        <v>146141944515</v>
      </c>
      <c r="N121" s="100">
        <f t="shared" si="24"/>
        <v>61350292362.639999</v>
      </c>
      <c r="O121" s="100">
        <f t="shared" si="24"/>
        <v>61350292362.639999</v>
      </c>
      <c r="P121" s="75">
        <f t="shared" si="10"/>
        <v>0.80570433754027737</v>
      </c>
      <c r="Q121" s="76">
        <f t="shared" si="11"/>
        <v>0.33823415194033968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4158204250</v>
      </c>
      <c r="M122" s="101">
        <v>4158204250</v>
      </c>
      <c r="N122" s="101">
        <v>158204250</v>
      </c>
      <c r="O122" s="101">
        <v>158204250</v>
      </c>
      <c r="P122" s="75">
        <f t="shared" si="10"/>
        <v>0.85455762137379987</v>
      </c>
      <c r="Q122" s="76">
        <f t="shared" si="11"/>
        <v>3.2512748158348877E-2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8585068196</v>
      </c>
      <c r="M123" s="101">
        <v>8549613480</v>
      </c>
      <c r="N123" s="101">
        <v>4653448846.6000004</v>
      </c>
      <c r="O123" s="101">
        <v>4653448846.6000004</v>
      </c>
      <c r="P123" s="75">
        <f t="shared" si="10"/>
        <v>0.49562976695652172</v>
      </c>
      <c r="Q123" s="76">
        <f t="shared" si="11"/>
        <v>0.26976515052753625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178190476989</v>
      </c>
      <c r="M124" s="101">
        <v>146141944515</v>
      </c>
      <c r="N124" s="101">
        <v>61350292362.639999</v>
      </c>
      <c r="O124" s="101">
        <v>61350292362.639999</v>
      </c>
      <c r="P124" s="75">
        <f t="shared" si="10"/>
        <v>0.80570433754027737</v>
      </c>
      <c r="Q124" s="76">
        <f t="shared" si="11"/>
        <v>0.33823415194033968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7699351585.0900002</v>
      </c>
      <c r="M125" s="100">
        <f t="shared" si="25"/>
        <v>1838396599.8899999</v>
      </c>
      <c r="N125" s="100">
        <f t="shared" si="25"/>
        <v>41575530</v>
      </c>
      <c r="O125" s="100">
        <f t="shared" si="25"/>
        <v>41575530</v>
      </c>
      <c r="P125" s="75">
        <f t="shared" si="10"/>
        <v>0.10646747943201626</v>
      </c>
      <c r="Q125" s="76">
        <f t="shared" si="11"/>
        <v>2.4077731026129127E-3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>
        <v>1124652098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1693300855.8900001</v>
      </c>
      <c r="M127" s="101">
        <v>1063600378.89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4881398631.1999998</v>
      </c>
      <c r="M128" s="101">
        <v>774796221</v>
      </c>
      <c r="N128" s="101">
        <v>41575530</v>
      </c>
      <c r="O128" s="101">
        <v>41575530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1113389368901.99</v>
      </c>
      <c r="M129" s="102">
        <f>+M10+M103</f>
        <v>1054721042070.38</v>
      </c>
      <c r="N129" s="102">
        <f>+N10+N103</f>
        <v>922003305078.06995</v>
      </c>
      <c r="O129" s="102">
        <f>+O10+O103</f>
        <v>921986149695.06995</v>
      </c>
      <c r="P129" s="77">
        <f t="shared" si="10"/>
        <v>0.88658941301611394</v>
      </c>
      <c r="Q129" s="78">
        <f t="shared" si="11"/>
        <v>0.77502802773658575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1113489368901.99</v>
      </c>
      <c r="M131" s="107">
        <v>1054721042070.38</v>
      </c>
      <c r="N131" s="107">
        <v>922003305078.06995</v>
      </c>
      <c r="O131" s="107">
        <v>921986149695.06995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100000000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AECC2-836A-41E0-AE58-6B6A65EC58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2021-09-10T13:15:18Z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