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5015" windowHeight="7620" activeTab="0"/>
  </bookViews>
  <sheets>
    <sheet name="ingresos dic 2011-1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<sst xmlns="http://schemas.openxmlformats.org/spreadsheetml/2006/main" count="100" uniqueCount="28">
  <si>
    <t>MINISTERIO DE MINAS Y ENERGIA</t>
  </si>
  <si>
    <t>AGENCIA NACIONAL DE HIDROCARBUROS</t>
  </si>
  <si>
    <t>INFORME DE EJECUCION DEL PRESUPUESTO DE INGRESOS</t>
  </si>
  <si>
    <t xml:space="preserve">AFORO </t>
  </si>
  <si>
    <t>DESCRIPCION</t>
  </si>
  <si>
    <t>VIGENTE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</si>
  <si>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</si>
  <si>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</si>
  <si>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</si>
  <si>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OTROS INGRESOS</t>
  </si>
  <si>
    <t xml:space="preserve">    B. RECURSOS DE CAPITAL</t>
  </si>
  <si>
    <t xml:space="preserve">        RENDIMIENTOS FINANCIEROS</t>
  </si>
  <si>
    <t xml:space="preserve">        RECURSO DEL BALANCE</t>
  </si>
  <si>
    <t xml:space="preserve">        VENTA DE ACTIVO</t>
  </si>
  <si>
    <t xml:space="preserve">        EXCEDENTES FINANCIEROS</t>
  </si>
  <si>
    <t>Cifras expresadas en pesos</t>
  </si>
  <si>
    <t>VIGENCIA FISCAL 2010</t>
  </si>
  <si>
    <t>RECAUDO EFECTIVO</t>
  </si>
  <si>
    <t>TOTAL INGRESOS</t>
  </si>
  <si>
    <t>VIGENCIA FISCAL 2009</t>
  </si>
  <si>
    <t>VIGENCIA FISCAL 2008</t>
  </si>
  <si>
    <t>DERECHOS POR COBRAR</t>
  </si>
  <si>
    <t>A DICIEMBRE</t>
  </si>
  <si>
    <t>POR
EJECUTAR</t>
  </si>
  <si>
    <t>VIGENCIA FISCAL 2011</t>
  </si>
  <si>
    <t>VIGENCIA FISCAL 2007</t>
  </si>
  <si>
    <t xml:space="preserve">        APORTES DE OTRAS ENTIDADES</t>
  </si>
  <si>
    <t xml:space="preserve">            OTROS INGRESOS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</si>
</sst>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  <numFmt numFmtId="166" formatCode="000"/>
    <numFmt numFmtId="167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2496"/>
      <name val="ARIAL"/>
      <family val="2"/>
    </font>
    <font>
      <sz val="8"/>
      <color rgb="FF002496"/>
      <name val="ARIAL"/>
      <family val="2"/>
    </font>
    <font>
      <b/>
      <sz val="9"/>
      <color rgb="FF00249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" fillId="0" borderId="0" xfId="51" applyFont="1" applyFill="1">
      <alignment/>
      <protection/>
    </xf>
    <xf numFmtId="3" fontId="5" fillId="0" borderId="0" xfId="0" applyNumberFormat="1" applyFont="1" applyFill="1" applyBorder="1" applyAlignment="1">
      <alignment horizontal="center"/>
    </xf>
    <xf numFmtId="0" fontId="6" fillId="0" borderId="0" xfId="51" applyFont="1" applyFill="1">
      <alignment/>
      <protection/>
    </xf>
    <xf numFmtId="3" fontId="3" fillId="0" borderId="0" xfId="51" applyNumberFormat="1" applyFont="1" applyFill="1" applyBorder="1">
      <alignment/>
      <protection/>
    </xf>
    <xf numFmtId="3" fontId="4" fillId="33" borderId="10" xfId="51" applyNumberFormat="1" applyFont="1" applyFill="1" applyBorder="1" applyAlignment="1">
      <alignment horizontal="center"/>
      <protection/>
    </xf>
    <xf numFmtId="3" fontId="4" fillId="33" borderId="11" xfId="51" applyNumberFormat="1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center"/>
    </xf>
    <xf numFmtId="0" fontId="3" fillId="0" borderId="12" xfId="51" applyFont="1" applyFill="1" applyBorder="1">
      <alignment/>
      <protection/>
    </xf>
    <xf numFmtId="167" fontId="7" fillId="0" borderId="12" xfId="51" applyNumberFormat="1" applyFont="1" applyFill="1" applyBorder="1" applyAlignment="1" applyProtection="1">
      <alignment horizontal="center"/>
      <protection/>
    </xf>
    <xf numFmtId="3" fontId="7" fillId="0" borderId="0" xfId="46" applyNumberFormat="1" applyFont="1" applyFill="1" applyBorder="1" applyAlignment="1" applyProtection="1">
      <alignment/>
      <protection/>
    </xf>
    <xf numFmtId="167" fontId="44" fillId="0" borderId="13" xfId="51" applyNumberFormat="1" applyFont="1" applyFill="1" applyBorder="1" applyAlignment="1" applyProtection="1">
      <alignment horizontal="left"/>
      <protection/>
    </xf>
    <xf numFmtId="3" fontId="44" fillId="0" borderId="13" xfId="46" applyNumberFormat="1" applyFont="1" applyFill="1" applyBorder="1" applyAlignment="1" applyProtection="1">
      <alignment/>
      <protection/>
    </xf>
    <xf numFmtId="167" fontId="45" fillId="0" borderId="13" xfId="51" applyNumberFormat="1" applyFont="1" applyFill="1" applyBorder="1" applyAlignment="1" applyProtection="1">
      <alignment horizontal="left"/>
      <protection/>
    </xf>
    <xf numFmtId="3" fontId="45" fillId="0" borderId="13" xfId="46" applyNumberFormat="1" applyFont="1" applyFill="1" applyBorder="1" applyAlignment="1">
      <alignment/>
    </xf>
    <xf numFmtId="167" fontId="44" fillId="33" borderId="13" xfId="51" applyNumberFormat="1" applyFont="1" applyFill="1" applyBorder="1" applyAlignment="1" applyProtection="1">
      <alignment horizontal="left"/>
      <protection/>
    </xf>
    <xf numFmtId="3" fontId="44" fillId="33" borderId="13" xfId="46" applyNumberFormat="1" applyFont="1" applyFill="1" applyBorder="1" applyAlignment="1">
      <alignment/>
    </xf>
    <xf numFmtId="167" fontId="44" fillId="0" borderId="14" xfId="51" applyNumberFormat="1" applyFont="1" applyFill="1" applyBorder="1" applyAlignment="1" applyProtection="1">
      <alignment horizontal="center"/>
      <protection/>
    </xf>
    <xf numFmtId="3" fontId="44" fillId="0" borderId="14" xfId="46" applyNumberFormat="1" applyFont="1" applyFill="1" applyBorder="1" applyAlignment="1" applyProtection="1">
      <alignment/>
      <protection/>
    </xf>
    <xf numFmtId="3" fontId="44" fillId="33" borderId="13" xfId="46" applyNumberFormat="1" applyFont="1" applyFill="1" applyBorder="1" applyAlignment="1" applyProtection="1">
      <alignment/>
      <protection/>
    </xf>
    <xf numFmtId="0" fontId="3" fillId="0" borderId="15" xfId="51" applyFont="1" applyFill="1" applyBorder="1">
      <alignment/>
      <protection/>
    </xf>
    <xf numFmtId="0" fontId="6" fillId="0" borderId="16" xfId="51" applyFont="1" applyFill="1" applyBorder="1">
      <alignment/>
      <protection/>
    </xf>
    <xf numFmtId="0" fontId="3" fillId="0" borderId="17" xfId="51" applyFont="1" applyFill="1" applyBorder="1">
      <alignment/>
      <protection/>
    </xf>
    <xf numFmtId="3" fontId="6" fillId="0" borderId="0" xfId="51" applyNumberFormat="1" applyFont="1" applyFill="1">
      <alignment/>
      <protection/>
    </xf>
    <xf numFmtId="3" fontId="0" fillId="0" borderId="0" xfId="0" applyNumberFormat="1" applyAlignment="1">
      <alignment/>
    </xf>
    <xf numFmtId="166" fontId="2" fillId="0" borderId="12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46" fillId="33" borderId="12" xfId="0" applyNumberFormat="1" applyFont="1" applyFill="1" applyBorder="1" applyAlignment="1">
      <alignment horizontal="center"/>
    </xf>
    <xf numFmtId="166" fontId="46" fillId="33" borderId="0" xfId="0" applyNumberFormat="1" applyFont="1" applyFill="1" applyBorder="1" applyAlignment="1">
      <alignment horizontal="center"/>
    </xf>
    <xf numFmtId="166" fontId="46" fillId="33" borderId="16" xfId="0" applyNumberFormat="1" applyFont="1" applyFill="1" applyBorder="1" applyAlignment="1">
      <alignment horizontal="center"/>
    </xf>
    <xf numFmtId="0" fontId="4" fillId="33" borderId="10" xfId="51" applyFont="1" applyFill="1" applyBorder="1" applyAlignment="1">
      <alignment horizontal="center" vertical="center"/>
      <protection/>
    </xf>
    <xf numFmtId="0" fontId="4" fillId="33" borderId="11" xfId="51" applyFont="1" applyFill="1" applyBorder="1" applyAlignment="1">
      <alignment horizontal="center" vertical="center"/>
      <protection/>
    </xf>
    <xf numFmtId="0" fontId="11" fillId="33" borderId="10" xfId="51" applyFont="1" applyFill="1" applyBorder="1" applyAlignment="1">
      <alignment horizontal="center" vertical="center" wrapText="1"/>
      <protection/>
    </xf>
    <xf numFmtId="0" fontId="11" fillId="33" borderId="11" xfId="51" applyFont="1" applyFill="1" applyBorder="1" applyAlignment="1">
      <alignment horizontal="center" vertical="center" wrapText="1"/>
      <protection/>
    </xf>
    <xf numFmtId="166" fontId="2" fillId="0" borderId="18" xfId="0" applyNumberFormat="1" applyFont="1" applyFill="1" applyBorder="1" applyAlignment="1">
      <alignment horizontal="center"/>
    </xf>
    <xf numFmtId="166" fontId="2" fillId="0" borderId="19" xfId="0" applyNumberFormat="1" applyFont="1" applyFill="1" applyBorder="1" applyAlignment="1">
      <alignment horizontal="center"/>
    </xf>
    <xf numFmtId="166" fontId="2" fillId="0" borderId="15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Libro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ile\sperfiles$\Documents%20and%20Settings\luis.davila\Escritorio\2010\INFORMES\MHCP\MENSUAL\INFORME%20MENSUAL%20MHCP%20DIC-2010%20ALCANCE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ile\sperfiles$\Documents%20and%20Settings\luis.davila\Escritorio\a&#241;o%202009\INFORMES\MHCP\MENSUAL\INFORME%20MENSUAL%20MHCP%20DICIEMBRE-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ile\sperfiles$\Documents%20and%20Settings\luis.davila\Escritorio\2010\INFORMES\MHCP\MENSUAL\INFORME%20MENSUAL%20MHCP%20NOV-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ile\sperfiles$\Documents%20and%20Settings\luis.davila\Escritorio\a&#241;o%202009\INFORMES\MHCP\MENSUAL\INFORME%20MENSUAL%20MHCP%20DICIEMBRE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-2010"/>
      <sheetName val="VIGENCIA"/>
      <sheetName val="RESERVA"/>
      <sheetName val="CXP"/>
    </sheetNames>
    <sheetDataSet>
      <sheetData sheetId="0">
        <row r="23">
          <cell r="E23">
            <v>580853124578.5701</v>
          </cell>
          <cell r="G23">
            <v>423551907813.31</v>
          </cell>
        </row>
        <row r="40">
          <cell r="E40">
            <v>60873383.23</v>
          </cell>
          <cell r="G40">
            <v>60873383.23</v>
          </cell>
        </row>
        <row r="41">
          <cell r="E41">
            <v>818329366400</v>
          </cell>
          <cell r="G41">
            <v>818329366400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-2009"/>
      <sheetName val="VIGENCIA"/>
      <sheetName val="RESERVA"/>
      <sheetName val="CXP"/>
    </sheetNames>
    <sheetDataSet>
      <sheetData sheetId="0">
        <row r="23">
          <cell r="C23">
            <v>325848070000</v>
          </cell>
          <cell r="E23">
            <v>470243831940.08997</v>
          </cell>
          <cell r="G23">
            <v>441457627410</v>
          </cell>
        </row>
        <row r="34">
          <cell r="C34">
            <v>0</v>
          </cell>
          <cell r="E34">
            <v>5149150864.85</v>
          </cell>
          <cell r="G34">
            <v>5149150864.85</v>
          </cell>
        </row>
        <row r="38">
          <cell r="C38">
            <v>649000000</v>
          </cell>
          <cell r="E38">
            <v>413220375852.15</v>
          </cell>
          <cell r="G38">
            <v>413220375852.2</v>
          </cell>
        </row>
        <row r="41">
          <cell r="C41">
            <v>0</v>
          </cell>
          <cell r="E41">
            <v>195284305.55</v>
          </cell>
          <cell r="G41">
            <v>191558274.19</v>
          </cell>
        </row>
        <row r="42">
          <cell r="C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G-2010"/>
      <sheetName val="VIGENCIA"/>
      <sheetName val="RESERVA"/>
      <sheetName val="CXP"/>
    </sheetNames>
    <sheetDataSet>
      <sheetData sheetId="0">
        <row r="23">
          <cell r="C23">
            <v>189404333600</v>
          </cell>
        </row>
        <row r="33">
          <cell r="C33">
            <v>0</v>
          </cell>
        </row>
        <row r="37">
          <cell r="C37">
            <v>11200000000</v>
          </cell>
        </row>
        <row r="40">
          <cell r="C40">
            <v>0</v>
          </cell>
        </row>
        <row r="41">
          <cell r="C41">
            <v>818329366400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G-2008"/>
      <sheetName val="VIGENCIA"/>
      <sheetName val="RESERVA"/>
      <sheetName val="CXP"/>
    </sheetNames>
    <sheetDataSet>
      <sheetData sheetId="0">
        <row r="23">
          <cell r="C23">
            <v>172851000000</v>
          </cell>
          <cell r="E23">
            <v>845139336886.8301</v>
          </cell>
          <cell r="G23">
            <v>844772070800.35</v>
          </cell>
        </row>
        <row r="33">
          <cell r="C33">
            <v>0</v>
          </cell>
          <cell r="E33">
            <v>10030156399.76</v>
          </cell>
          <cell r="G33">
            <v>10030156399.76</v>
          </cell>
        </row>
        <row r="37">
          <cell r="C37">
            <v>1102000000</v>
          </cell>
          <cell r="E37">
            <v>45231849475.8</v>
          </cell>
          <cell r="G37">
            <v>45231849475.8</v>
          </cell>
        </row>
        <row r="40">
          <cell r="C40">
            <v>0</v>
          </cell>
          <cell r="E40">
            <v>187863353.79</v>
          </cell>
          <cell r="G40">
            <v>187863353.79</v>
          </cell>
        </row>
        <row r="41">
          <cell r="C41">
            <v>11878000000</v>
          </cell>
          <cell r="E41">
            <v>11878000000</v>
          </cell>
          <cell r="G41">
            <v>11878000000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D14" sqref="D14"/>
    </sheetView>
  </sheetViews>
  <sheetFormatPr defaultColWidth="11.421875" defaultRowHeight="15"/>
  <cols>
    <col min="1" max="1" width="29.421875" style="0" bestFit="1" customWidth="1"/>
    <col min="2" max="2" width="13.8515625" style="0" bestFit="1" customWidth="1"/>
    <col min="3" max="3" width="21.421875" style="0" bestFit="1" customWidth="1"/>
    <col min="4" max="4" width="17.28125" style="0" bestFit="1" customWidth="1"/>
    <col min="5" max="5" width="13.140625" style="0" bestFit="1" customWidth="1"/>
  </cols>
  <sheetData>
    <row r="1" spans="1:5" s="1" customFormat="1" ht="12.75">
      <c r="A1" s="35" t="s">
        <v>0</v>
      </c>
      <c r="B1" s="36"/>
      <c r="C1" s="36"/>
      <c r="D1" s="36"/>
      <c r="E1" s="37"/>
    </row>
    <row r="2" spans="1:5" s="3" customFormat="1" ht="12">
      <c r="A2" s="38" t="s">
        <v>1</v>
      </c>
      <c r="B2" s="39"/>
      <c r="C2" s="39"/>
      <c r="D2" s="39"/>
      <c r="E2" s="40"/>
    </row>
    <row r="3" spans="1:5" s="3" customFormat="1" ht="12">
      <c r="A3" s="38" t="s">
        <v>2</v>
      </c>
      <c r="B3" s="39"/>
      <c r="C3" s="39"/>
      <c r="D3" s="39"/>
      <c r="E3" s="40"/>
    </row>
    <row r="4" spans="1:5" s="3" customFormat="1" ht="12">
      <c r="A4" s="38" t="s">
        <v>15</v>
      </c>
      <c r="B4" s="39"/>
      <c r="C4" s="39"/>
      <c r="D4" s="39"/>
      <c r="E4" s="40"/>
    </row>
    <row r="5" spans="1:5" s="3" customFormat="1" ht="12">
      <c r="A5" s="25"/>
      <c r="B5" s="26"/>
      <c r="C5" s="26"/>
      <c r="D5" s="26"/>
      <c r="E5" s="27"/>
    </row>
    <row r="6" spans="1:5" s="3" customFormat="1" ht="12">
      <c r="A6" s="25"/>
      <c r="B6" s="26"/>
      <c r="C6" s="26"/>
      <c r="D6" s="26"/>
      <c r="E6" s="27"/>
    </row>
    <row r="7" spans="1:5" s="3" customFormat="1" ht="12">
      <c r="A7" s="28" t="s">
        <v>24</v>
      </c>
      <c r="B7" s="29"/>
      <c r="C7" s="29"/>
      <c r="D7" s="29"/>
      <c r="E7" s="30"/>
    </row>
    <row r="8" spans="1:5" s="3" customFormat="1" ht="12.75">
      <c r="A8" s="8"/>
      <c r="B8" s="4"/>
      <c r="C8" s="4"/>
      <c r="D8" s="4"/>
      <c r="E8" s="22"/>
    </row>
    <row r="9" spans="1:5" s="3" customFormat="1" ht="11.25">
      <c r="A9" s="31" t="s">
        <v>4</v>
      </c>
      <c r="B9" s="5" t="s">
        <v>3</v>
      </c>
      <c r="C9" s="5" t="s">
        <v>21</v>
      </c>
      <c r="D9" s="5" t="s">
        <v>17</v>
      </c>
      <c r="E9" s="33" t="s">
        <v>23</v>
      </c>
    </row>
    <row r="10" spans="1:5" s="3" customFormat="1" ht="11.25">
      <c r="A10" s="32"/>
      <c r="B10" s="6" t="s">
        <v>5</v>
      </c>
      <c r="C10" s="6" t="s">
        <v>22</v>
      </c>
      <c r="D10" s="6" t="s">
        <v>22</v>
      </c>
      <c r="E10" s="34"/>
    </row>
    <row r="11" spans="1:5" s="3" customFormat="1" ht="11.25">
      <c r="A11" s="11" t="s">
        <v>6</v>
      </c>
      <c r="B11" s="12">
        <f>+B12</f>
        <v>260239800000</v>
      </c>
      <c r="C11" s="12">
        <f>+C12</f>
        <v>675732824953.25</v>
      </c>
      <c r="D11" s="12">
        <f>+D12</f>
        <v>633916967564.0499</v>
      </c>
      <c r="E11" s="12">
        <f>+B11-C11</f>
        <v>-415493024953.25</v>
      </c>
    </row>
    <row r="12" spans="1:5" s="3" customFormat="1" ht="11.25">
      <c r="A12" s="15" t="s">
        <v>7</v>
      </c>
      <c r="B12" s="19">
        <f>+B13+B14</f>
        <v>260239800000</v>
      </c>
      <c r="C12" s="19">
        <f>+C13+C14</f>
        <v>675732824953.25</v>
      </c>
      <c r="D12" s="19">
        <f>+D13+D14</f>
        <v>633916967564.0499</v>
      </c>
      <c r="E12" s="19">
        <f>+B12-C12</f>
        <v>-415493024953.25</v>
      </c>
    </row>
    <row r="13" spans="1:5" s="3" customFormat="1" ht="11.25">
      <c r="A13" s="13" t="s">
        <v>8</v>
      </c>
      <c r="B13" s="14">
        <v>260239800000</v>
      </c>
      <c r="C13" s="14">
        <v>674751917877.9</v>
      </c>
      <c r="D13" s="14">
        <v>632936060488.7</v>
      </c>
      <c r="E13" s="14">
        <f>+B13-C13</f>
        <v>-414512117877.9</v>
      </c>
    </row>
    <row r="14" spans="1:5" s="3" customFormat="1" ht="11.25">
      <c r="A14" s="13" t="s">
        <v>9</v>
      </c>
      <c r="B14" s="14">
        <f>+'[3]ING-2010'!$C$33</f>
        <v>0</v>
      </c>
      <c r="C14" s="14">
        <v>980907075.35</v>
      </c>
      <c r="D14" s="14">
        <v>980907075.35</v>
      </c>
      <c r="E14" s="14">
        <f>+B14-C14</f>
        <v>-980907075.35</v>
      </c>
    </row>
    <row r="15" spans="1:5" s="3" customFormat="1" ht="11.25">
      <c r="A15" s="11" t="s">
        <v>10</v>
      </c>
      <c r="B15" s="12">
        <f>+B16+B17</f>
        <v>731672500000</v>
      </c>
      <c r="C15" s="12">
        <f>+C16+C17</f>
        <v>829315039507.46</v>
      </c>
      <c r="D15" s="12">
        <f>+D16+D17</f>
        <v>829245866520.62</v>
      </c>
      <c r="E15" s="12">
        <f aca="true" t="shared" si="0" ref="E15:E20">+B15-C15</f>
        <v>-97642539507.45996</v>
      </c>
    </row>
    <row r="16" spans="1:5" s="3" customFormat="1" ht="11.25">
      <c r="A16" s="15" t="s">
        <v>11</v>
      </c>
      <c r="B16" s="16">
        <v>30000500000</v>
      </c>
      <c r="C16" s="16">
        <v>127473639315.45</v>
      </c>
      <c r="D16" s="16">
        <v>127473616596.2</v>
      </c>
      <c r="E16" s="16">
        <f t="shared" si="0"/>
        <v>-97473139315.45</v>
      </c>
    </row>
    <row r="17" spans="1:5" s="3" customFormat="1" ht="12.75" customHeight="1">
      <c r="A17" s="15" t="s">
        <v>12</v>
      </c>
      <c r="B17" s="16">
        <f>+B18+B19</f>
        <v>701672000000</v>
      </c>
      <c r="C17" s="16">
        <f>+C18+C19</f>
        <v>701841400192.01</v>
      </c>
      <c r="D17" s="16">
        <f>+D18+D19</f>
        <v>701772249924.42</v>
      </c>
      <c r="E17" s="16">
        <f t="shared" si="0"/>
        <v>-169400192.01000977</v>
      </c>
    </row>
    <row r="18" spans="1:5" s="3" customFormat="1" ht="12.75" customHeight="1">
      <c r="A18" s="13" t="s">
        <v>13</v>
      </c>
      <c r="B18" s="14">
        <f>+'[3]ING-2010'!$C$40</f>
        <v>0</v>
      </c>
      <c r="C18" s="14">
        <v>169400192.01</v>
      </c>
      <c r="D18" s="14">
        <v>100249924.42</v>
      </c>
      <c r="E18" s="14">
        <f t="shared" si="0"/>
        <v>-169400192.01</v>
      </c>
    </row>
    <row r="19" spans="1:5" s="3" customFormat="1" ht="12.75" customHeight="1">
      <c r="A19" s="13" t="s">
        <v>14</v>
      </c>
      <c r="B19" s="14">
        <v>701672000000</v>
      </c>
      <c r="C19" s="14">
        <v>701672000000</v>
      </c>
      <c r="D19" s="14">
        <v>701672000000</v>
      </c>
      <c r="E19" s="14">
        <f t="shared" si="0"/>
        <v>0</v>
      </c>
    </row>
    <row r="20" spans="1:5" s="3" customFormat="1" ht="12.75" customHeight="1">
      <c r="A20" s="17" t="s">
        <v>18</v>
      </c>
      <c r="B20" s="18">
        <f>+B11+B15</f>
        <v>991912300000</v>
      </c>
      <c r="C20" s="18">
        <f>+C11+C15</f>
        <v>1505047864460.71</v>
      </c>
      <c r="D20" s="18">
        <f>+D11+D15</f>
        <v>1463162834084.67</v>
      </c>
      <c r="E20" s="18">
        <f t="shared" si="0"/>
        <v>-513135564460.70996</v>
      </c>
    </row>
    <row r="21" spans="1:7" s="3" customFormat="1" ht="12.75" customHeight="1">
      <c r="A21" s="7"/>
      <c r="B21" s="2"/>
      <c r="C21" s="2"/>
      <c r="D21" s="2"/>
      <c r="E21" s="21"/>
      <c r="G21" s="23"/>
    </row>
    <row r="22" spans="1:5" s="3" customFormat="1" ht="12.75" customHeight="1">
      <c r="A22" s="28" t="s">
        <v>16</v>
      </c>
      <c r="B22" s="29"/>
      <c r="C22" s="29"/>
      <c r="D22" s="29"/>
      <c r="E22" s="30"/>
    </row>
    <row r="23" spans="1:5" s="1" customFormat="1" ht="12.75">
      <c r="A23" s="8"/>
      <c r="B23" s="4"/>
      <c r="C23" s="4"/>
      <c r="D23" s="4"/>
      <c r="E23" s="22"/>
    </row>
    <row r="24" spans="1:5" s="1" customFormat="1" ht="15" customHeight="1">
      <c r="A24" s="31" t="s">
        <v>4</v>
      </c>
      <c r="B24" s="5" t="s">
        <v>3</v>
      </c>
      <c r="C24" s="5" t="s">
        <v>21</v>
      </c>
      <c r="D24" s="5" t="s">
        <v>17</v>
      </c>
      <c r="E24" s="33" t="s">
        <v>23</v>
      </c>
    </row>
    <row r="25" spans="1:5" s="1" customFormat="1" ht="12.75">
      <c r="A25" s="32"/>
      <c r="B25" s="6" t="s">
        <v>5</v>
      </c>
      <c r="C25" s="6" t="s">
        <v>22</v>
      </c>
      <c r="D25" s="6" t="s">
        <v>22</v>
      </c>
      <c r="E25" s="34"/>
    </row>
    <row r="26" spans="1:5" s="1" customFormat="1" ht="12.75">
      <c r="A26" s="11" t="s">
        <v>6</v>
      </c>
      <c r="B26" s="12">
        <f>+B27</f>
        <v>189404333600</v>
      </c>
      <c r="C26" s="12">
        <f>+C27</f>
        <v>583240684697.2501</v>
      </c>
      <c r="D26" s="12">
        <f>+D27</f>
        <v>425939467931.99</v>
      </c>
      <c r="E26" s="12">
        <f>+B26-C26</f>
        <v>-393836351097.2501</v>
      </c>
    </row>
    <row r="27" spans="1:5" s="1" customFormat="1" ht="12.75">
      <c r="A27" s="15" t="s">
        <v>7</v>
      </c>
      <c r="B27" s="19">
        <f>+B28+B29</f>
        <v>189404333600</v>
      </c>
      <c r="C27" s="19">
        <f>+C28+C29</f>
        <v>583240684697.2501</v>
      </c>
      <c r="D27" s="19">
        <f>+D28+D29</f>
        <v>425939467931.99</v>
      </c>
      <c r="E27" s="19">
        <f aca="true" t="shared" si="1" ref="E27:E35">+B27-C27</f>
        <v>-393836351097.2501</v>
      </c>
    </row>
    <row r="28" spans="1:5" s="1" customFormat="1" ht="12.75">
      <c r="A28" s="13" t="s">
        <v>8</v>
      </c>
      <c r="B28" s="14">
        <f>+'[3]ING-2010'!$C$23</f>
        <v>189404333600</v>
      </c>
      <c r="C28" s="14">
        <f>+'[1]ING-2010'!$E$23</f>
        <v>580853124578.5701</v>
      </c>
      <c r="D28" s="14">
        <f>+'[1]ING-2010'!$G$23</f>
        <v>423551907813.31</v>
      </c>
      <c r="E28" s="14">
        <f>+B28-C28</f>
        <v>-391448790978.57007</v>
      </c>
    </row>
    <row r="29" spans="1:5" s="1" customFormat="1" ht="12.75">
      <c r="A29" s="13" t="s">
        <v>9</v>
      </c>
      <c r="B29" s="14">
        <f>+'[3]ING-2010'!$C$33</f>
        <v>0</v>
      </c>
      <c r="C29" s="14">
        <v>2387560118.68</v>
      </c>
      <c r="D29" s="14">
        <v>2387560118.68</v>
      </c>
      <c r="E29" s="14">
        <f>+B29-C29</f>
        <v>-2387560118.68</v>
      </c>
    </row>
    <row r="30" spans="1:5" s="1" customFormat="1" ht="12.75">
      <c r="A30" s="11" t="s">
        <v>10</v>
      </c>
      <c r="B30" s="12">
        <f>+B31+B32</f>
        <v>829529366400</v>
      </c>
      <c r="C30" s="12">
        <f>+C31+C32</f>
        <v>853642589194.1</v>
      </c>
      <c r="D30" s="12">
        <f>+D31+D32</f>
        <v>853642589194.1</v>
      </c>
      <c r="E30" s="12">
        <f t="shared" si="1"/>
        <v>-24113222794.099976</v>
      </c>
    </row>
    <row r="31" spans="1:5" s="1" customFormat="1" ht="12.75">
      <c r="A31" s="15" t="s">
        <v>11</v>
      </c>
      <c r="B31" s="16">
        <f>+'[3]ING-2010'!$C$37</f>
        <v>11200000000</v>
      </c>
      <c r="C31" s="16">
        <v>35252349410.87</v>
      </c>
      <c r="D31" s="16">
        <v>35252349410.87</v>
      </c>
      <c r="E31" s="16">
        <f t="shared" si="1"/>
        <v>-24052349410.870003</v>
      </c>
    </row>
    <row r="32" spans="1:5" s="1" customFormat="1" ht="12.75">
      <c r="A32" s="15" t="s">
        <v>12</v>
      </c>
      <c r="B32" s="16">
        <f>+B33+B34</f>
        <v>818329366400</v>
      </c>
      <c r="C32" s="16">
        <f>+C33+C34</f>
        <v>818390239783.23</v>
      </c>
      <c r="D32" s="16">
        <f>+D33+D34</f>
        <v>818390239783.23</v>
      </c>
      <c r="E32" s="16">
        <f t="shared" si="1"/>
        <v>-60873383.22998047</v>
      </c>
    </row>
    <row r="33" spans="1:5" s="1" customFormat="1" ht="12.75">
      <c r="A33" s="13" t="s">
        <v>13</v>
      </c>
      <c r="B33" s="14">
        <f>+'[3]ING-2010'!$C$40</f>
        <v>0</v>
      </c>
      <c r="C33" s="14">
        <f>+'[1]ING-2010'!$E$40</f>
        <v>60873383.23</v>
      </c>
      <c r="D33" s="14">
        <f>+'[1]ING-2010'!$G$40</f>
        <v>60873383.23</v>
      </c>
      <c r="E33" s="14">
        <f t="shared" si="1"/>
        <v>-60873383.23</v>
      </c>
    </row>
    <row r="34" spans="1:5" s="1" customFormat="1" ht="12.75">
      <c r="A34" s="13" t="s">
        <v>14</v>
      </c>
      <c r="B34" s="14">
        <f>+'[3]ING-2010'!$C$41</f>
        <v>818329366400</v>
      </c>
      <c r="C34" s="14">
        <f>+'[1]ING-2010'!$E$41</f>
        <v>818329366400</v>
      </c>
      <c r="D34" s="14">
        <f>+'[1]ING-2010'!$G$41</f>
        <v>818329366400</v>
      </c>
      <c r="E34" s="14">
        <f t="shared" si="1"/>
        <v>0</v>
      </c>
    </row>
    <row r="35" spans="1:5" s="1" customFormat="1" ht="12.75">
      <c r="A35" s="17" t="s">
        <v>18</v>
      </c>
      <c r="B35" s="18">
        <f>+B26+B30</f>
        <v>1018933700000</v>
      </c>
      <c r="C35" s="18">
        <f>+C26+C30</f>
        <v>1436883273891.35</v>
      </c>
      <c r="D35" s="18">
        <f>+D26+D30</f>
        <v>1279582057126.0898</v>
      </c>
      <c r="E35" s="18">
        <f t="shared" si="1"/>
        <v>-417949573891.3501</v>
      </c>
    </row>
    <row r="36" spans="1:5" s="1" customFormat="1" ht="12.75">
      <c r="A36" s="9"/>
      <c r="B36" s="10"/>
      <c r="C36" s="10"/>
      <c r="D36" s="10"/>
      <c r="E36" s="20"/>
    </row>
    <row r="37" spans="1:5" s="1" customFormat="1" ht="12.75">
      <c r="A37" s="28" t="s">
        <v>19</v>
      </c>
      <c r="B37" s="29"/>
      <c r="C37" s="29"/>
      <c r="D37" s="29"/>
      <c r="E37" s="30"/>
    </row>
    <row r="38" spans="1:5" s="1" customFormat="1" ht="12.75">
      <c r="A38" s="8"/>
      <c r="B38" s="4"/>
      <c r="C38" s="4"/>
      <c r="D38" s="4"/>
      <c r="E38" s="22"/>
    </row>
    <row r="39" spans="1:5" s="1" customFormat="1" ht="12.75">
      <c r="A39" s="31" t="s">
        <v>4</v>
      </c>
      <c r="B39" s="5" t="s">
        <v>3</v>
      </c>
      <c r="C39" s="5" t="s">
        <v>21</v>
      </c>
      <c r="D39" s="5" t="s">
        <v>17</v>
      </c>
      <c r="E39" s="33" t="s">
        <v>23</v>
      </c>
    </row>
    <row r="40" spans="1:5" s="1" customFormat="1" ht="12.75">
      <c r="A40" s="32"/>
      <c r="B40" s="6" t="s">
        <v>5</v>
      </c>
      <c r="C40" s="6" t="s">
        <v>22</v>
      </c>
      <c r="D40" s="6" t="s">
        <v>22</v>
      </c>
      <c r="E40" s="34"/>
    </row>
    <row r="41" spans="1:5" s="1" customFormat="1" ht="12.75">
      <c r="A41" s="11" t="s">
        <v>6</v>
      </c>
      <c r="B41" s="12">
        <f>+B42</f>
        <v>325848070000</v>
      </c>
      <c r="C41" s="12">
        <f>+C42</f>
        <v>475392982804.93994</v>
      </c>
      <c r="D41" s="12">
        <f>+D42</f>
        <v>446606778274.85</v>
      </c>
      <c r="E41" s="12">
        <f>+B41-C41</f>
        <v>-149544912804.93994</v>
      </c>
    </row>
    <row r="42" spans="1:5" s="1" customFormat="1" ht="12.75">
      <c r="A42" s="15" t="s">
        <v>7</v>
      </c>
      <c r="B42" s="19">
        <f>+B43+B44</f>
        <v>325848070000</v>
      </c>
      <c r="C42" s="19">
        <f>+C43+C44</f>
        <v>475392982804.93994</v>
      </c>
      <c r="D42" s="19">
        <f>+D43+D44</f>
        <v>446606778274.85</v>
      </c>
      <c r="E42" s="19">
        <f aca="true" t="shared" si="2" ref="E42:E50">+B42-C42</f>
        <v>-149544912804.93994</v>
      </c>
    </row>
    <row r="43" spans="1:5" s="1" customFormat="1" ht="12.75">
      <c r="A43" s="13" t="s">
        <v>8</v>
      </c>
      <c r="B43" s="14">
        <f>+'[2]ING-2009'!$C$23</f>
        <v>325848070000</v>
      </c>
      <c r="C43" s="14">
        <f>+'[2]ING-2009'!$E$23</f>
        <v>470243831940.08997</v>
      </c>
      <c r="D43" s="14">
        <f>+'[2]ING-2009'!$G$23</f>
        <v>441457627410</v>
      </c>
      <c r="E43" s="14">
        <f t="shared" si="2"/>
        <v>-144395761940.08997</v>
      </c>
    </row>
    <row r="44" spans="1:5" s="1" customFormat="1" ht="12.75">
      <c r="A44" s="13" t="s">
        <v>9</v>
      </c>
      <c r="B44" s="14">
        <f>+'[2]ING-2009'!$C$34</f>
        <v>0</v>
      </c>
      <c r="C44" s="14">
        <f>+'[2]ING-2009'!$E$34</f>
        <v>5149150864.85</v>
      </c>
      <c r="D44" s="14">
        <f>+'[2]ING-2009'!$G$34</f>
        <v>5149150864.85</v>
      </c>
      <c r="E44" s="14">
        <f t="shared" si="2"/>
        <v>-5149150864.85</v>
      </c>
    </row>
    <row r="45" spans="1:5" s="1" customFormat="1" ht="12.75">
      <c r="A45" s="11" t="s">
        <v>10</v>
      </c>
      <c r="B45" s="12">
        <f>+B46+B47</f>
        <v>649000000</v>
      </c>
      <c r="C45" s="12">
        <f>+C46+C47</f>
        <v>413415660157.7</v>
      </c>
      <c r="D45" s="12">
        <f>+D46+D47</f>
        <v>413411934126.39</v>
      </c>
      <c r="E45" s="12">
        <f t="shared" si="2"/>
        <v>-412766660157.7</v>
      </c>
    </row>
    <row r="46" spans="1:5" s="1" customFormat="1" ht="12.75">
      <c r="A46" s="15" t="s">
        <v>11</v>
      </c>
      <c r="B46" s="16">
        <f>+'[2]ING-2009'!$C$38</f>
        <v>649000000</v>
      </c>
      <c r="C46" s="16">
        <f>+'[2]ING-2009'!$E$38</f>
        <v>413220375852.15</v>
      </c>
      <c r="D46" s="16">
        <f>+'[2]ING-2009'!$G$38</f>
        <v>413220375852.2</v>
      </c>
      <c r="E46" s="16">
        <f t="shared" si="2"/>
        <v>-412571375852.15</v>
      </c>
    </row>
    <row r="47" spans="1:5" s="1" customFormat="1" ht="12.75">
      <c r="A47" s="15" t="s">
        <v>12</v>
      </c>
      <c r="B47" s="16">
        <f>+B48+B49</f>
        <v>0</v>
      </c>
      <c r="C47" s="16">
        <f>+C48+C49</f>
        <v>195284305.55</v>
      </c>
      <c r="D47" s="16">
        <f>+D48+D49</f>
        <v>191558274.19</v>
      </c>
      <c r="E47" s="16">
        <f t="shared" si="2"/>
        <v>-195284305.55</v>
      </c>
    </row>
    <row r="48" spans="1:5" s="1" customFormat="1" ht="12.75">
      <c r="A48" s="13" t="s">
        <v>13</v>
      </c>
      <c r="B48" s="14">
        <f>+'[2]ING-2009'!$C$41</f>
        <v>0</v>
      </c>
      <c r="C48" s="14">
        <f>+'[2]ING-2009'!$E$41</f>
        <v>195284305.55</v>
      </c>
      <c r="D48" s="14">
        <f>+'[2]ING-2009'!$G$41</f>
        <v>191558274.19</v>
      </c>
      <c r="E48" s="14">
        <f t="shared" si="2"/>
        <v>-195284305.55</v>
      </c>
    </row>
    <row r="49" spans="1:5" s="1" customFormat="1" ht="12.75">
      <c r="A49" s="13" t="s">
        <v>14</v>
      </c>
      <c r="B49" s="14">
        <f>+'[2]ING-2009'!$C$42</f>
        <v>0</v>
      </c>
      <c r="C49" s="14">
        <v>0</v>
      </c>
      <c r="D49" s="14">
        <v>0</v>
      </c>
      <c r="E49" s="14">
        <f t="shared" si="2"/>
        <v>0</v>
      </c>
    </row>
    <row r="50" spans="1:5" s="1" customFormat="1" ht="12.75">
      <c r="A50" s="17" t="s">
        <v>18</v>
      </c>
      <c r="B50" s="18">
        <f>+B41+B45</f>
        <v>326497070000</v>
      </c>
      <c r="C50" s="18">
        <f>+C41+C45</f>
        <v>888808642962.6399</v>
      </c>
      <c r="D50" s="18">
        <f>+D41+D45</f>
        <v>860018712401.24</v>
      </c>
      <c r="E50" s="18">
        <f t="shared" si="2"/>
        <v>-562311572962.6399</v>
      </c>
    </row>
    <row r="51" spans="1:5" s="1" customFormat="1" ht="12.75">
      <c r="A51" s="9"/>
      <c r="B51" s="10"/>
      <c r="C51" s="10"/>
      <c r="D51" s="10"/>
      <c r="E51" s="20"/>
    </row>
    <row r="52" spans="1:5" s="1" customFormat="1" ht="12.75">
      <c r="A52" s="28" t="s">
        <v>20</v>
      </c>
      <c r="B52" s="29"/>
      <c r="C52" s="29"/>
      <c r="D52" s="29"/>
      <c r="E52" s="30"/>
    </row>
    <row r="53" spans="1:5" s="1" customFormat="1" ht="12.75">
      <c r="A53" s="8"/>
      <c r="B53" s="4"/>
      <c r="C53" s="4"/>
      <c r="D53" s="4"/>
      <c r="E53" s="22"/>
    </row>
    <row r="54" spans="1:5" s="1" customFormat="1" ht="12.75">
      <c r="A54" s="31" t="s">
        <v>4</v>
      </c>
      <c r="B54" s="5" t="s">
        <v>3</v>
      </c>
      <c r="C54" s="5" t="s">
        <v>21</v>
      </c>
      <c r="D54" s="5" t="s">
        <v>17</v>
      </c>
      <c r="E54" s="33" t="s">
        <v>23</v>
      </c>
    </row>
    <row r="55" spans="1:5" s="1" customFormat="1" ht="12.75">
      <c r="A55" s="32"/>
      <c r="B55" s="6" t="s">
        <v>5</v>
      </c>
      <c r="C55" s="6" t="s">
        <v>22</v>
      </c>
      <c r="D55" s="6" t="s">
        <v>22</v>
      </c>
      <c r="E55" s="34"/>
    </row>
    <row r="56" spans="1:5" s="1" customFormat="1" ht="12.75">
      <c r="A56" s="11" t="s">
        <v>6</v>
      </c>
      <c r="B56" s="12">
        <f>+B57</f>
        <v>172851000000</v>
      </c>
      <c r="C56" s="12">
        <f>+C57</f>
        <v>855169493286.5901</v>
      </c>
      <c r="D56" s="12">
        <f>+D57</f>
        <v>854802227200.11</v>
      </c>
      <c r="E56" s="12">
        <f>+B56-C56</f>
        <v>-682318493286.5901</v>
      </c>
    </row>
    <row r="57" spans="1:5" s="1" customFormat="1" ht="12.75">
      <c r="A57" s="15" t="s">
        <v>7</v>
      </c>
      <c r="B57" s="19">
        <f>+B58+B59</f>
        <v>172851000000</v>
      </c>
      <c r="C57" s="19">
        <f>+C58+C59</f>
        <v>855169493286.5901</v>
      </c>
      <c r="D57" s="19">
        <f>+D58+D59</f>
        <v>854802227200.11</v>
      </c>
      <c r="E57" s="19">
        <f aca="true" t="shared" si="3" ref="E57:E65">+B57-C57</f>
        <v>-682318493286.5901</v>
      </c>
    </row>
    <row r="58" spans="1:5" s="1" customFormat="1" ht="12.75">
      <c r="A58" s="13" t="s">
        <v>8</v>
      </c>
      <c r="B58" s="14">
        <f>+'[4]ING-2008'!$C$23</f>
        <v>172851000000</v>
      </c>
      <c r="C58" s="14">
        <f>+'[4]ING-2008'!$E$23</f>
        <v>845139336886.8301</v>
      </c>
      <c r="D58" s="14">
        <f>+'[4]ING-2008'!$G$23</f>
        <v>844772070800.35</v>
      </c>
      <c r="E58" s="14">
        <f t="shared" si="3"/>
        <v>-672288336886.8301</v>
      </c>
    </row>
    <row r="59" spans="1:5" s="1" customFormat="1" ht="12.75">
      <c r="A59" s="13" t="s">
        <v>9</v>
      </c>
      <c r="B59" s="14">
        <f>+'[4]ING-2008'!$C$33</f>
        <v>0</v>
      </c>
      <c r="C59" s="14">
        <f>+'[4]ING-2008'!$E$33</f>
        <v>10030156399.76</v>
      </c>
      <c r="D59" s="14">
        <f>+'[4]ING-2008'!$G$33</f>
        <v>10030156399.76</v>
      </c>
      <c r="E59" s="14">
        <f t="shared" si="3"/>
        <v>-10030156399.76</v>
      </c>
    </row>
    <row r="60" spans="1:5" s="1" customFormat="1" ht="12.75">
      <c r="A60" s="11" t="s">
        <v>10</v>
      </c>
      <c r="B60" s="12">
        <f>+B61+B62</f>
        <v>12980000000</v>
      </c>
      <c r="C60" s="12">
        <f>+C61+C62</f>
        <v>57297712829.590004</v>
      </c>
      <c r="D60" s="12">
        <f>+D61+D62</f>
        <v>57297712829.590004</v>
      </c>
      <c r="E60" s="12">
        <f t="shared" si="3"/>
        <v>-44317712829.590004</v>
      </c>
    </row>
    <row r="61" spans="1:5" s="1" customFormat="1" ht="12.75">
      <c r="A61" s="15" t="s">
        <v>11</v>
      </c>
      <c r="B61" s="16">
        <f>+'[4]ING-2008'!$C$37</f>
        <v>1102000000</v>
      </c>
      <c r="C61" s="16">
        <f>+'[4]ING-2008'!$E$37</f>
        <v>45231849475.8</v>
      </c>
      <c r="D61" s="16">
        <f>+'[4]ING-2008'!$G$37</f>
        <v>45231849475.8</v>
      </c>
      <c r="E61" s="16">
        <f t="shared" si="3"/>
        <v>-44129849475.8</v>
      </c>
    </row>
    <row r="62" spans="1:5" s="1" customFormat="1" ht="12.75">
      <c r="A62" s="15" t="s">
        <v>12</v>
      </c>
      <c r="B62" s="16">
        <f>+B63+B64</f>
        <v>11878000000</v>
      </c>
      <c r="C62" s="16">
        <f>+C63+C64</f>
        <v>12065863353.79</v>
      </c>
      <c r="D62" s="16">
        <f>+D63+D64</f>
        <v>12065863353.79</v>
      </c>
      <c r="E62" s="16">
        <f t="shared" si="3"/>
        <v>-187863353.79000092</v>
      </c>
    </row>
    <row r="63" spans="1:5" s="1" customFormat="1" ht="12.75">
      <c r="A63" s="13" t="s">
        <v>13</v>
      </c>
      <c r="B63" s="14">
        <f>+'[4]ING-2008'!$C$40</f>
        <v>0</v>
      </c>
      <c r="C63" s="14">
        <f>+'[4]ING-2008'!$E$40</f>
        <v>187863353.79</v>
      </c>
      <c r="D63" s="14">
        <f>+'[4]ING-2008'!$G$40</f>
        <v>187863353.79</v>
      </c>
      <c r="E63" s="14">
        <f t="shared" si="3"/>
        <v>-187863353.79</v>
      </c>
    </row>
    <row r="64" spans="1:5" s="1" customFormat="1" ht="12.75">
      <c r="A64" s="13" t="s">
        <v>14</v>
      </c>
      <c r="B64" s="14">
        <f>+'[4]ING-2008'!$C$41</f>
        <v>11878000000</v>
      </c>
      <c r="C64" s="14">
        <f>+'[4]ING-2008'!$E$41</f>
        <v>11878000000</v>
      </c>
      <c r="D64" s="14">
        <f>+'[4]ING-2008'!$G$41</f>
        <v>11878000000</v>
      </c>
      <c r="E64" s="14">
        <f t="shared" si="3"/>
        <v>0</v>
      </c>
    </row>
    <row r="65" spans="1:5" s="1" customFormat="1" ht="12.75">
      <c r="A65" s="17" t="s">
        <v>18</v>
      </c>
      <c r="B65" s="18">
        <f>+B56+B60</f>
        <v>185831000000</v>
      </c>
      <c r="C65" s="18">
        <f>+C56+C60</f>
        <v>912467206116.18</v>
      </c>
      <c r="D65" s="18">
        <f>+D56+D60</f>
        <v>912099940029.7</v>
      </c>
      <c r="E65" s="18">
        <f t="shared" si="3"/>
        <v>-726636206116.18</v>
      </c>
    </row>
    <row r="66" spans="1:5" s="1" customFormat="1" ht="12.75">
      <c r="A66" s="9"/>
      <c r="B66" s="10"/>
      <c r="C66" s="10"/>
      <c r="D66" s="10"/>
      <c r="E66" s="20"/>
    </row>
    <row r="67" spans="1:5" s="1" customFormat="1" ht="12.75">
      <c r="A67" s="28" t="s">
        <v>25</v>
      </c>
      <c r="B67" s="29"/>
      <c r="C67" s="29"/>
      <c r="D67" s="29"/>
      <c r="E67" s="30"/>
    </row>
    <row r="68" spans="1:5" s="1" customFormat="1" ht="12.75">
      <c r="A68" s="8"/>
      <c r="B68" s="4"/>
      <c r="C68" s="4"/>
      <c r="D68" s="4"/>
      <c r="E68" s="22"/>
    </row>
    <row r="69" spans="1:5" s="1" customFormat="1" ht="12.75">
      <c r="A69" s="31" t="s">
        <v>4</v>
      </c>
      <c r="B69" s="5" t="s">
        <v>3</v>
      </c>
      <c r="C69" s="5" t="s">
        <v>21</v>
      </c>
      <c r="D69" s="5" t="s">
        <v>17</v>
      </c>
      <c r="E69" s="33" t="s">
        <v>23</v>
      </c>
    </row>
    <row r="70" spans="1:5" s="1" customFormat="1" ht="12.75">
      <c r="A70" s="32"/>
      <c r="B70" s="6" t="s">
        <v>5</v>
      </c>
      <c r="C70" s="6" t="s">
        <v>22</v>
      </c>
      <c r="D70" s="6" t="s">
        <v>22</v>
      </c>
      <c r="E70" s="34"/>
    </row>
    <row r="71" spans="1:5" s="1" customFormat="1" ht="12.75">
      <c r="A71" s="11" t="s">
        <v>6</v>
      </c>
      <c r="B71" s="12">
        <f>+B72</f>
        <v>135511562000</v>
      </c>
      <c r="C71" s="12">
        <f>+C72</f>
        <v>238785408872</v>
      </c>
      <c r="D71" s="12">
        <f>+D72</f>
        <v>235463498234</v>
      </c>
      <c r="E71" s="12">
        <f>+B71-C71</f>
        <v>-103273846872</v>
      </c>
    </row>
    <row r="72" spans="1:5" s="1" customFormat="1" ht="12.75">
      <c r="A72" s="15" t="s">
        <v>7</v>
      </c>
      <c r="B72" s="19">
        <f>+B73+B75+B74</f>
        <v>135511562000</v>
      </c>
      <c r="C72" s="19">
        <f>+C73+C75+C74</f>
        <v>238785408872</v>
      </c>
      <c r="D72" s="19">
        <f>+D73+D75+D74</f>
        <v>235463498234</v>
      </c>
      <c r="E72" s="19">
        <f aca="true" t="shared" si="4" ref="E72:E81">+B72-C72</f>
        <v>-103273846872</v>
      </c>
    </row>
    <row r="73" spans="1:5" s="1" customFormat="1" ht="12.75">
      <c r="A73" s="13" t="s">
        <v>8</v>
      </c>
      <c r="B73" s="14">
        <v>124011562000</v>
      </c>
      <c r="C73" s="14">
        <v>234725527126</v>
      </c>
      <c r="D73" s="14">
        <v>234011267463</v>
      </c>
      <c r="E73" s="14">
        <f t="shared" si="4"/>
        <v>-110713965126</v>
      </c>
    </row>
    <row r="74" spans="1:5" s="1" customFormat="1" ht="12.75">
      <c r="A74" s="13" t="s">
        <v>27</v>
      </c>
      <c r="B74" s="14">
        <v>0</v>
      </c>
      <c r="C74" s="14">
        <v>4059881746</v>
      </c>
      <c r="D74" s="14">
        <v>1452230771</v>
      </c>
      <c r="E74" s="14"/>
    </row>
    <row r="75" spans="1:5" s="1" customFormat="1" ht="12.75">
      <c r="A75" s="15" t="s">
        <v>26</v>
      </c>
      <c r="B75" s="14">
        <v>11500000000</v>
      </c>
      <c r="C75" s="14">
        <v>0</v>
      </c>
      <c r="D75" s="14">
        <v>0</v>
      </c>
      <c r="E75" s="14"/>
    </row>
    <row r="76" spans="1:5" s="1" customFormat="1" ht="12.75">
      <c r="A76" s="11" t="s">
        <v>10</v>
      </c>
      <c r="B76" s="12">
        <f>+B77+B78</f>
        <v>4848000000</v>
      </c>
      <c r="C76" s="12">
        <f>+C77+C78</f>
        <v>37679682690</v>
      </c>
      <c r="D76" s="12">
        <f>+D77+D78</f>
        <v>37679682687</v>
      </c>
      <c r="E76" s="12">
        <f t="shared" si="4"/>
        <v>-32831682690</v>
      </c>
    </row>
    <row r="77" spans="1:5" s="1" customFormat="1" ht="12.75">
      <c r="A77" s="15" t="s">
        <v>11</v>
      </c>
      <c r="B77" s="16">
        <v>495000000</v>
      </c>
      <c r="C77" s="16">
        <v>6332545204</v>
      </c>
      <c r="D77" s="16">
        <v>6332545201</v>
      </c>
      <c r="E77" s="16">
        <f t="shared" si="4"/>
        <v>-5837545204</v>
      </c>
    </row>
    <row r="78" spans="1:5" s="1" customFormat="1" ht="12.75">
      <c r="A78" s="15" t="s">
        <v>12</v>
      </c>
      <c r="B78" s="16">
        <f>+B79+B80</f>
        <v>4353000000</v>
      </c>
      <c r="C78" s="16">
        <f>+C79+C80</f>
        <v>31347137486</v>
      </c>
      <c r="D78" s="16">
        <f>+D79+D80</f>
        <v>31347137486</v>
      </c>
      <c r="E78" s="16">
        <f t="shared" si="4"/>
        <v>-26994137486</v>
      </c>
    </row>
    <row r="79" spans="1:5" ht="15">
      <c r="A79" s="13" t="s">
        <v>13</v>
      </c>
      <c r="B79" s="14">
        <f>+'[4]ING-2008'!$C$40</f>
        <v>0</v>
      </c>
      <c r="C79" s="14">
        <v>26994137486</v>
      </c>
      <c r="D79" s="14">
        <v>26994137486</v>
      </c>
      <c r="E79" s="14">
        <f t="shared" si="4"/>
        <v>-26994137486</v>
      </c>
    </row>
    <row r="80" spans="1:5" ht="15">
      <c r="A80" s="13" t="s">
        <v>14</v>
      </c>
      <c r="B80" s="14">
        <v>4353000000</v>
      </c>
      <c r="C80" s="14">
        <v>4353000000</v>
      </c>
      <c r="D80" s="14">
        <v>4353000000</v>
      </c>
      <c r="E80" s="14">
        <f t="shared" si="4"/>
        <v>0</v>
      </c>
    </row>
    <row r="81" spans="1:5" ht="15">
      <c r="A81" s="17" t="s">
        <v>18</v>
      </c>
      <c r="B81" s="18">
        <f>+B71+B76</f>
        <v>140359562000</v>
      </c>
      <c r="C81" s="18">
        <f>+C71+C76</f>
        <v>276465091562</v>
      </c>
      <c r="D81" s="18">
        <f>+D71+D76</f>
        <v>273143180921</v>
      </c>
      <c r="E81" s="18">
        <f t="shared" si="4"/>
        <v>-136105529562</v>
      </c>
    </row>
    <row r="83" spans="3:4" ht="15">
      <c r="C83" s="24"/>
      <c r="D83" s="24"/>
    </row>
  </sheetData>
  <sheetProtection/>
  <mergeCells count="19">
    <mergeCell ref="A9:A10"/>
    <mergeCell ref="E9:E10"/>
    <mergeCell ref="A1:E1"/>
    <mergeCell ref="A2:E2"/>
    <mergeCell ref="A3:E3"/>
    <mergeCell ref="A4:E4"/>
    <mergeCell ref="A7:E7"/>
    <mergeCell ref="A22:E22"/>
    <mergeCell ref="A24:A25"/>
    <mergeCell ref="E24:E25"/>
    <mergeCell ref="A37:E37"/>
    <mergeCell ref="A39:A40"/>
    <mergeCell ref="E39:E40"/>
    <mergeCell ref="A52:E52"/>
    <mergeCell ref="A54:A55"/>
    <mergeCell ref="E54:E55"/>
    <mergeCell ref="A67:E67"/>
    <mergeCell ref="A69:A70"/>
    <mergeCell ref="E69:E70"/>
  </mergeCells>
  <printOptions/>
  <pageMargins left="0.7" right="0.7" top="0.75" bottom="0.75" header="0.3" footer="0.3"/>
  <pageSetup orientation="portrait" paperSize="9"/>
  <legacyDrawing r:id="rId2"/>
  <oleObjects>
    <oleObject progId="MSPhotoEd.3" shapeId="15093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fiscal 2008, 2009, 2010, 2011</dc:title>
  <dc:subject/>
  <dc:creator>luis.davila</dc:creator>
  <cp:keywords/>
  <dc:description/>
  <cp:lastModifiedBy>claudia.nino</cp:lastModifiedBy>
  <cp:lastPrinted>2010-10-01T16:18:09Z</cp:lastPrinted>
  <dcterms:created xsi:type="dcterms:W3CDTF">2009-03-11T14:47:47Z</dcterms:created>
  <dcterms:modified xsi:type="dcterms:W3CDTF">2012-02-20T19:42:24Z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nfor">
    <vt:lpwstr>Informe de ejecución del presupuesto de ingresos</vt:lpwstr>
  </property>
  <property fmtid="{D5CDD505-2E9C-101B-9397-08002B2CF9AE}" pid="4" name="Ord">
    <vt:lpwstr>0</vt:lpwstr>
  </property>
  <property fmtid="{D5CDD505-2E9C-101B-9397-08002B2CF9AE}" pid="5" name="A">
    <vt:lpwstr>2011</vt:lpwstr>
  </property>
  <property fmtid="{D5CDD505-2E9C-101B-9397-08002B2CF9AE}" pid="6" name="xd_Signatu">
    <vt:lpwstr/>
  </property>
  <property fmtid="{D5CDD505-2E9C-101B-9397-08002B2CF9AE}" pid="7" name="M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Ord">
    <vt:lpwstr>2700.00000000000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Vigenc">
    <vt:lpwstr>2011.00000000000</vt:lpwstr>
  </property>
  <property fmtid="{D5CDD505-2E9C-101B-9397-08002B2CF9AE}" pid="14" name="Tipo presupues">
    <vt:lpwstr>Informe de Ejecución del Presupuesto de Ingresos</vt:lpwstr>
  </property>
</Properties>
</file>