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7 Gestor T1 Grado 17\Presupuesto\INFORMES\PAGINA WEB\"/>
    </mc:Choice>
  </mc:AlternateContent>
  <bookViews>
    <workbookView xWindow="0" yWindow="0" windowWidth="17370" windowHeight="10155" firstSheet="2" activeTab="2"/>
  </bookViews>
  <sheets>
    <sheet name="ING-SIIFF" sheetId="22" r:id="rId1"/>
    <sheet name="ING ZBOX VIG ACT" sheetId="23" r:id="rId2"/>
    <sheet name="VIGENCIA SIIF" sheetId="51" r:id="rId3"/>
  </sheets>
  <externalReferences>
    <externalReference r:id="rId4"/>
  </externalReferences>
  <definedNames>
    <definedName name="_xlnm._FilterDatabase" localSheetId="2" hidden="1">'VIGENCIA SIIF'!$A$8:$U$145</definedName>
    <definedName name="_xlnm.Print_Area" localSheetId="2">'VIGENCIA SIIF'!$A$1:$S$144</definedName>
    <definedName name="_xlnm.Print_Titles" localSheetId="2">'VIGENCIA SIIF'!$1:$8</definedName>
  </definedNames>
  <calcPr calcId="171027"/>
</workbook>
</file>

<file path=xl/calcChain.xml><?xml version="1.0" encoding="utf-8"?>
<calcChain xmlns="http://schemas.openxmlformats.org/spreadsheetml/2006/main">
  <c r="K17" i="51" l="1"/>
  <c r="K16" i="51"/>
  <c r="I145" i="51" l="1"/>
  <c r="I39" i="23" l="1"/>
  <c r="I38" i="23" s="1"/>
  <c r="H39" i="23"/>
  <c r="H38" i="23" s="1"/>
  <c r="G38" i="23"/>
  <c r="G35" i="23" s="1"/>
  <c r="G32" i="23" s="1"/>
  <c r="F38" i="23"/>
  <c r="F35" i="23" s="1"/>
  <c r="F32" i="23" s="1"/>
  <c r="E38" i="23"/>
  <c r="E35" i="23" s="1"/>
  <c r="E32" i="23" s="1"/>
  <c r="D38" i="23"/>
  <c r="D35" i="23" s="1"/>
  <c r="D32" i="23" s="1"/>
  <c r="C38" i="23"/>
  <c r="C35" i="23" s="1"/>
  <c r="C32" i="23" s="1"/>
  <c r="I37" i="23"/>
  <c r="H37" i="23"/>
  <c r="I36" i="23"/>
  <c r="H36" i="23"/>
  <c r="I34" i="23"/>
  <c r="H34" i="23"/>
  <c r="I33" i="23"/>
  <c r="H33" i="23"/>
  <c r="I31" i="23"/>
  <c r="H31" i="23"/>
  <c r="I30" i="23"/>
  <c r="H30" i="23"/>
  <c r="I29" i="23"/>
  <c r="H29" i="23"/>
  <c r="I28" i="23"/>
  <c r="H28" i="23"/>
  <c r="I27" i="23"/>
  <c r="H27" i="23"/>
  <c r="I26" i="23"/>
  <c r="I25" i="23" s="1"/>
  <c r="H26" i="23"/>
  <c r="H25" i="23" s="1"/>
  <c r="G25" i="23"/>
  <c r="F25" i="23"/>
  <c r="E25" i="23"/>
  <c r="D25" i="23"/>
  <c r="C25" i="23"/>
  <c r="I24" i="23"/>
  <c r="H24" i="23"/>
  <c r="I23" i="23"/>
  <c r="H23" i="23"/>
  <c r="G22" i="23"/>
  <c r="F22" i="23"/>
  <c r="E22" i="23"/>
  <c r="D22" i="23"/>
  <c r="C22" i="23"/>
  <c r="I19" i="23"/>
  <c r="H19" i="23"/>
  <c r="I18" i="23"/>
  <c r="H18" i="23"/>
  <c r="G17" i="23"/>
  <c r="F17" i="23"/>
  <c r="E17" i="23"/>
  <c r="D17" i="23"/>
  <c r="C17" i="23"/>
  <c r="C21" i="23" l="1"/>
  <c r="C20" i="23" s="1"/>
  <c r="C16" i="23" s="1"/>
  <c r="C15" i="23" s="1"/>
  <c r="C14" i="23" s="1"/>
  <c r="C42" i="23" s="1"/>
  <c r="E21" i="23"/>
  <c r="E20" i="23" s="1"/>
  <c r="E16" i="23" s="1"/>
  <c r="E15" i="23" s="1"/>
  <c r="E14" i="23" s="1"/>
  <c r="E42" i="23" s="1"/>
  <c r="G21" i="23"/>
  <c r="G20" i="23" s="1"/>
  <c r="G16" i="23" s="1"/>
  <c r="G15" i="23" s="1"/>
  <c r="G14" i="23" s="1"/>
  <c r="H17" i="23"/>
  <c r="I35" i="23"/>
  <c r="I32" i="23" s="1"/>
  <c r="I22" i="23"/>
  <c r="I21" i="23" s="1"/>
  <c r="I20" i="23" s="1"/>
  <c r="F21" i="23"/>
  <c r="F20" i="23" s="1"/>
  <c r="F16" i="23" s="1"/>
  <c r="F15" i="23" s="1"/>
  <c r="F14" i="23" s="1"/>
  <c r="F42" i="23" s="1"/>
  <c r="H35" i="23"/>
  <c r="H32" i="23" s="1"/>
  <c r="H22" i="23"/>
  <c r="H21" i="23" s="1"/>
  <c r="H20" i="23" s="1"/>
  <c r="I17" i="23"/>
  <c r="D21" i="23"/>
  <c r="D20" i="23" s="1"/>
  <c r="D16" i="23" s="1"/>
  <c r="D15" i="23" s="1"/>
  <c r="D14" i="23" s="1"/>
  <c r="D42" i="23" s="1"/>
  <c r="I16" i="23" l="1"/>
  <c r="I15" i="23" s="1"/>
  <c r="I14" i="23" s="1"/>
  <c r="I42" i="23" s="1"/>
  <c r="H16" i="23"/>
  <c r="H15" i="23" s="1"/>
  <c r="H14" i="23" s="1"/>
  <c r="H42" i="23" s="1"/>
</calcChain>
</file>

<file path=xl/sharedStrings.xml><?xml version="1.0" encoding="utf-8"?>
<sst xmlns="http://schemas.openxmlformats.org/spreadsheetml/2006/main" count="461" uniqueCount="393">
  <si>
    <t>REPUBLICA DE COLOMBIA</t>
  </si>
  <si>
    <t>AGENCIA NACIONAL DE HIDROCARBUROS</t>
  </si>
  <si>
    <t>VIGENCIA FISCAL:</t>
  </si>
  <si>
    <t>FECHA:</t>
  </si>
  <si>
    <t>MES</t>
  </si>
  <si>
    <t>JEFE DE PRESUPUESTO</t>
  </si>
  <si>
    <t>MINISTERIO DE HACIENDA Y CREDITO PUBLICO</t>
  </si>
  <si>
    <t>SECCION: 00</t>
  </si>
  <si>
    <t/>
  </si>
  <si>
    <t>Año Fiscal</t>
  </si>
  <si>
    <t>Vigencia Fiscal</t>
  </si>
  <si>
    <t>Vigencia actual</t>
  </si>
  <si>
    <t xml:space="preserve">Rango de fecha </t>
  </si>
  <si>
    <t xml:space="preserve">Posición Institucional </t>
  </si>
  <si>
    <t>21-11-00 - AGENCIA NACIONAL DE HIDROCARBUROS - ANH</t>
  </si>
  <si>
    <t>Nivel Catálogo de Ingresos:</t>
  </si>
  <si>
    <t>Desagregado</t>
  </si>
  <si>
    <t>Fuente de Financiación:</t>
  </si>
  <si>
    <t>Nación y Propios</t>
  </si>
  <si>
    <t>Situación de Fondos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</si>
  <si>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</si>
  <si>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</si>
  <si>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</si>
  <si>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</si>
  <si>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</si>
  <si>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</si>
  <si>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</si>
  <si>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</si>
  <si>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</si>
  <si>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</si>
  <si>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</si>
  <si>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Descripción</t>
  </si>
  <si>
    <t>AFORO INICIAL</t>
  </si>
  <si>
    <t>MODIFICACIONES AFORO</t>
  </si>
  <si>
    <t>AFORO VIGENTE</t>
  </si>
  <si>
    <t>RECAUDO EN EFECTIVO PERIODO</t>
  </si>
  <si>
    <t>RECAUDO EN EFECTIVO ACUMULADO</t>
  </si>
  <si>
    <t>DEVOLUCIONES PAGADAS ACUMULADAS</t>
  </si>
  <si>
    <t>RECAUDO EN EFECTIVO ACUMULADO NETO</t>
  </si>
  <si>
    <t>SALDO DE AFORO POR RECAUDAR</t>
  </si>
  <si>
    <t>I-INGRESOS DE LOS ESTABLECIMIENTOS PUBLICOS</t>
  </si>
  <si>
    <t xml:space="preserve"> A-INGRESOS CORRIENTES</t>
  </si>
  <si>
    <t>NO TRIBUTARIOS</t>
  </si>
  <si>
    <t>TASAS, MULTAS Y CONTRIBUCIONES</t>
  </si>
  <si>
    <t>TASAS</t>
  </si>
  <si>
    <t>DERECHOS ECONOMICOS</t>
  </si>
  <si>
    <t>OTROS INGRESOS</t>
  </si>
  <si>
    <t>EXTRAORDINARIOS</t>
  </si>
  <si>
    <t>RECUPERACIONES</t>
  </si>
  <si>
    <t>B-RECURSOS DE CAPITAL</t>
  </si>
  <si>
    <t>RENDIMIENTOS FINANCIEROS</t>
  </si>
  <si>
    <t>RENDIMIENTOS FINANCIEROS CUENTAS BANCARIAS</t>
  </si>
  <si>
    <t>RECURSOS DEL BALANCE</t>
  </si>
  <si>
    <t>EXCEDENTES FINANCIEROS</t>
  </si>
  <si>
    <t>OTROS RECURSOS DEL BALANCE</t>
  </si>
  <si>
    <t>INTERESES DE MORA</t>
  </si>
  <si>
    <t>INFORME DE EJECUCION DEL PRESUPUESTO DE INGRESOS</t>
  </si>
  <si>
    <t xml:space="preserve">MES REPORTADO: 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</si>
  <si>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</si>
  <si>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</si>
  <si>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</si>
  <si>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</si>
  <si>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</si>
  <si>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</si>
  <si>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</si>
  <si>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</si>
  <si>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</si>
  <si>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</si>
  <si>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</si>
  <si>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</si>
  <si>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</si>
  <si>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</si>
  <si>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</si>
  <si>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</si>
  <si>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</si>
  <si>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</si>
  <si>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</si>
  <si>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</si>
  <si>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</si>
  <si>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</si>
  <si>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</si>
  <si>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</si>
  <si>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</si>
  <si>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</si>
  <si>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</si>
  <si>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</si>
  <si>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</si>
  <si>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</si>
  <si>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</si>
  <si>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</si>
  <si>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</si>
  <si>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</si>
  <si>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</si>
  <si>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</si>
  <si>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</si>
  <si>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</si>
  <si>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</si>
  <si>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</si>
  <si>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</si>
  <si>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 xml:space="preserve"> 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</si>
  <si>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</si>
  <si>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</si>
  <si>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</si>
  <si>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</si>
  <si>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</si>
  <si>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</si>
  <si>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</si>
  <si>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</si>
  <si>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</si>
  <si>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</si>
  <si>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</si>
  <si>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</si>
  <si>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</si>
  <si>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</si>
  <si>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</si>
  <si>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</si>
  <si>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</si>
  <si>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</si>
  <si>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</si>
  <si>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</si>
  <si>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</si>
  <si>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</si>
  <si>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</si>
  <si>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</si>
  <si>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</si>
  <si>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</si>
  <si>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</si>
  <si>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</si>
  <si>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</si>
  <si>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</si>
  <si>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</si>
  <si>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</si>
  <si>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</si>
  <si>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</si>
  <si>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</si>
  <si>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</si>
  <si>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</si>
  <si>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</si>
  <si>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</si>
  <si>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</si>
  <si>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</si>
  <si>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</si>
  <si>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</si>
  <si>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</si>
  <si>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</si>
  <si>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</si>
  <si>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</si>
  <si>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</si>
  <si>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</si>
  <si>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</si>
  <si>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</si>
  <si>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</si>
  <si>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</si>
  <si>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</si>
  <si>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</si>
  <si>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</si>
  <si>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</si>
  <si>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</si>
  <si>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</si>
  <si>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</si>
  <si>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</si>
  <si>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</si>
  <si>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</si>
  <si>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</si>
  <si>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</si>
  <si>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</si>
  <si>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</si>
  <si>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</si>
  <si>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</si>
  <si>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</si>
  <si>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</si>
  <si>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</si>
  <si>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</si>
  <si>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</si>
  <si>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</si>
  <si>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</si>
  <si>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</si>
  <si>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</si>
  <si>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</si>
  <si>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</si>
  <si>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</si>
  <si>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</si>
  <si>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</si>
  <si>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</si>
  <si>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</si>
  <si>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</si>
  <si>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</si>
  <si>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</si>
  <si>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</si>
  <si>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</si>
  <si>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</si>
  <si>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</si>
  <si>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</si>
  <si>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</si>
  <si>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</si>
  <si>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</si>
  <si>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</si>
  <si>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</si>
  <si>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</si>
  <si>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</si>
  <si>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</si>
  <si>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</si>
  <si>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</si>
  <si>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</si>
  <si>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</si>
  <si>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</si>
  <si>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</si>
  <si>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</si>
  <si>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</si>
  <si>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</si>
  <si>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</si>
  <si>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</si>
  <si>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</si>
  <si>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</si>
  <si>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</si>
  <si>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</si>
  <si>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</si>
  <si>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</si>
  <si>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</si>
  <si>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</si>
  <si>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</si>
  <si>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</si>
  <si>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</si>
  <si>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</si>
  <si>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</si>
  <si>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</si>
  <si>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</si>
  <si>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</si>
  <si>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</si>
  <si>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</si>
  <si>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</si>
  <si>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</si>
  <si>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</si>
  <si>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</si>
  <si>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</si>
  <si>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</si>
  <si>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</si>
  <si>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</si>
  <si>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</si>
  <si>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</si>
  <si>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</si>
  <si>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</si>
  <si>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</si>
  <si>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</si>
  <si>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</si>
  <si>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</si>
  <si>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</si>
  <si>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</si>
  <si>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</si>
  <si>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</si>
  <si>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</si>
  <si>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</si>
  <si>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</si>
  <si>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</si>
  <si>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</si>
  <si>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</si>
  <si>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</si>
  <si>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</si>
  <si>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</si>
  <si>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</si>
  <si>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</si>
  <si>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</si>
  <si>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</si>
  <si>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</si>
  <si>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</si>
  <si>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</si>
  <si>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</si>
  <si>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</si>
  <si>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</si>
  <si>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</si>
  <si>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</si>
  <si>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</si>
  <si>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</si>
  <si>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</si>
  <si>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</si>
  <si>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</si>
  <si>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</si>
  <si>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</si>
  <si>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</si>
  <si>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</si>
  <si>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</si>
  <si>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</si>
  <si>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</si>
  <si>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</si>
  <si>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</si>
  <si>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</si>
  <si>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</si>
  <si>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</si>
  <si>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</si>
  <si>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</si>
  <si>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</si>
  <si>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</si>
  <si>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</si>
  <si>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</si>
  <si>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</si>
  <si>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</si>
  <si>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</si>
  <si>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</si>
  <si>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</si>
  <si>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</si>
  <si>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</si>
  <si>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</si>
  <si>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</si>
  <si>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</si>
  <si>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</si>
  <si>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</si>
  <si>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</si>
  <si>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</si>
  <si>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</si>
  <si>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</si>
  <si>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</si>
  <si>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</si>
  <si>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</si>
  <si>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</si>
  <si>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</si>
  <si>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</si>
  <si>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</si>
  <si>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</si>
  <si>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</si>
  <si>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 xml:space="preserve">TOTAL </t>
  </si>
  <si>
    <t>A-5-1-2-1-0-29</t>
  </si>
  <si>
    <t>GESTION DE TECNOLOGIAS DE INFORMACION Y COMUNICACIONES</t>
  </si>
  <si>
    <t>FORTALECIMIENTO DE LA GESTIÓN ARTICULADA PARA LA SOSTENIBILIDAD DEL SECTOR DE HIDROCARBUROS</t>
  </si>
  <si>
    <t>SECCION PRINCIPAL:2111</t>
  </si>
  <si>
    <t>APROVECHAMIENTOS</t>
  </si>
  <si>
    <t>INDEMNIZACIONES</t>
  </si>
  <si>
    <t>RENDIMIENTOS SOBRE DEPOSITOS EN ADMINISTRACION</t>
  </si>
  <si>
    <t>Otros Impuestos</t>
  </si>
  <si>
    <t>VENTA DE BIENES Y SERVICIOS</t>
  </si>
  <si>
    <t>VENTA DE SERVICIOS</t>
  </si>
  <si>
    <t>OTROS SERVICIOS</t>
  </si>
  <si>
    <t>SERVICIOS INFORMATIVOS</t>
  </si>
  <si>
    <t>RENDIMIENTOS FINANCIEROS DE INVERSIONES</t>
  </si>
  <si>
    <t>RENDIMIENTOS FINANCIEROS CUN</t>
  </si>
  <si>
    <t>A-1</t>
  </si>
  <si>
    <t>A-1-0-1</t>
  </si>
  <si>
    <t>A-1-0-1-1</t>
  </si>
  <si>
    <t>A-1-0-1-4</t>
  </si>
  <si>
    <t>A-1-0-1-5</t>
  </si>
  <si>
    <t>A-1-0-1-9</t>
  </si>
  <si>
    <t>A-1-0-2</t>
  </si>
  <si>
    <t>A-1-0-5</t>
  </si>
  <si>
    <t>A-1-0-5-1</t>
  </si>
  <si>
    <t>A-1-0-5-2</t>
  </si>
  <si>
    <t>A-2</t>
  </si>
  <si>
    <t>A-2-0-3</t>
  </si>
  <si>
    <t>A-2-0-3-50</t>
  </si>
  <si>
    <t>A-2-0-3-51</t>
  </si>
  <si>
    <t>A-2-0-4</t>
  </si>
  <si>
    <t>A-2-0-4-1</t>
  </si>
  <si>
    <t>A-2-0-4-2</t>
  </si>
  <si>
    <t>A-2-0-4-4</t>
  </si>
  <si>
    <t>A-2-0-4-5</t>
  </si>
  <si>
    <t>A-2-0-4-6</t>
  </si>
  <si>
    <t>A-2-0-4-7</t>
  </si>
  <si>
    <t>A-2-0-4-8</t>
  </si>
  <si>
    <t>A-2-0-4-9</t>
  </si>
  <si>
    <t>A-2-0-4-10</t>
  </si>
  <si>
    <t>A-2-0-4-11</t>
  </si>
  <si>
    <t>A-2-0-4-17</t>
  </si>
  <si>
    <t>A-2-0-4-21</t>
  </si>
  <si>
    <t>A-2-0-4-41</t>
  </si>
  <si>
    <t>A-3</t>
  </si>
  <si>
    <t>A-3-2</t>
  </si>
  <si>
    <t>A-3-2-1</t>
  </si>
  <si>
    <t>A-3-6</t>
  </si>
  <si>
    <t>A-3-6-1</t>
  </si>
  <si>
    <t>A-5</t>
  </si>
  <si>
    <t>A-5-1</t>
  </si>
  <si>
    <t>A-5-1-2</t>
  </si>
  <si>
    <t>A-5-1-2-1</t>
  </si>
  <si>
    <t>A-5-1-2-1-0-21</t>
  </si>
  <si>
    <t>C-2103-1900</t>
  </si>
  <si>
    <t>INTERSUBSECTORIAL MINAS Y ENERGÍA</t>
  </si>
  <si>
    <t>C-2103-1900-1-20</t>
  </si>
  <si>
    <t>MECANISMOS DE ARTICULACION</t>
  </si>
  <si>
    <t>C-2103-1900-2-20</t>
  </si>
  <si>
    <t>C-2103-1900-3-20</t>
  </si>
  <si>
    <t>ADECUACIÓN DEL MODELO DE PROMOCIÓN DE LOS RECURSOS HIDROCARBURIFEROS FRENTE A LOS FACTORES EXTERNOS</t>
  </si>
  <si>
    <t>C-2106-1900-1-</t>
  </si>
  <si>
    <t>C-2106-1900-1-20</t>
  </si>
  <si>
    <t>C-2106-1900-1-21</t>
  </si>
  <si>
    <t>C-2106-1900-1</t>
  </si>
  <si>
    <t>C-2199-1900-1-20</t>
  </si>
  <si>
    <t>Hasta: 31/08/2017</t>
  </si>
  <si>
    <t>A-2-0-4-1-26</t>
  </si>
  <si>
    <t>Equipos de Comunicaciones</t>
  </si>
  <si>
    <t>A-2-0-4-5-13</t>
  </si>
  <si>
    <t>Mantenimiento de Software</t>
  </si>
  <si>
    <t>GESTION DE LA INFORMACIÓN EN EL SECTOR MINERO ENERGETICO</t>
  </si>
  <si>
    <t>SEPTIEMBRE</t>
  </si>
  <si>
    <t>Desde: 01/09/2017</t>
  </si>
  <si>
    <t>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</si>
</sst>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00"/>
    <numFmt numFmtId="167" formatCode="000"/>
    <numFmt numFmtId="168" formatCode="0000"/>
    <numFmt numFmtId="169" formatCode="d/mm/yyyy;@"/>
    <numFmt numFmtId="170" formatCode="General_)"/>
    <numFmt numFmtId="171" formatCode="d\ &quot;de&quot;\ mmmm\ &quot;de&quot;\ yyyy"/>
    <numFmt numFmtId="173" formatCode="_-* #,##0_-;\-* #,##0_-;_-* &quot;-&quot;??_-;_-@_-"/>
    <numFmt numFmtId="177" formatCode="[$-1240A]&quot;$&quot;\ #,##0.00;\(&quot;$&quot;\ #,##0.00\)"/>
  </numFmts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2D77C2"/>
      </top>
      <bottom/>
      <diagonal/>
    </border>
    <border>
      <left/>
      <right/>
      <top/>
      <bottom style="thin">
        <color rgb="FF2D77C2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8">
    <xf numFmtId="0" fontId="0" fillId="0" borderId="0" xfId="0"/>
    <xf numFmtId="1" fontId="5" fillId="0" borderId="0" xfId="3" applyNumberFormat="1" applyFont="1" applyFill="1" applyBorder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49" fontId="5" fillId="0" borderId="0" xfId="3" applyNumberFormat="1" applyFont="1" applyFill="1" applyBorder="1" applyAlignment="1">
      <alignment horizontal="left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11" fillId="0" borderId="14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12" fillId="2" borderId="19" xfId="0" applyNumberFormat="1" applyFont="1" applyFill="1" applyBorder="1" applyAlignment="1">
      <alignment horizontal="left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14" fontId="13" fillId="0" borderId="0" xfId="0" applyNumberFormat="1" applyFont="1" applyFill="1" applyBorder="1" applyAlignment="1">
      <alignment vertical="top" wrapText="1" readingOrder="1"/>
    </xf>
    <xf numFmtId="3" fontId="13" fillId="0" borderId="0" xfId="0" applyNumberFormat="1" applyFont="1" applyFill="1" applyBorder="1" applyAlignment="1">
      <alignment vertical="top" wrapText="1" readingOrder="1"/>
    </xf>
    <xf numFmtId="0" fontId="14" fillId="0" borderId="20" xfId="0" applyNumberFormat="1" applyFont="1" applyFill="1" applyBorder="1" applyAlignment="1">
      <alignment vertical="top" wrapText="1" readingOrder="1"/>
    </xf>
    <xf numFmtId="3" fontId="14" fillId="0" borderId="20" xfId="0" applyNumberFormat="1" applyFont="1" applyFill="1" applyBorder="1" applyAlignment="1">
      <alignment vertical="top" wrapText="1" readingOrder="1"/>
    </xf>
    <xf numFmtId="4" fontId="14" fillId="0" borderId="20" xfId="0" applyNumberFormat="1" applyFont="1" applyFill="1" applyBorder="1" applyAlignment="1">
      <alignment vertical="top" wrapText="1" readingOrder="1"/>
    </xf>
    <xf numFmtId="4" fontId="11" fillId="0" borderId="20" xfId="0" applyNumberFormat="1" applyFont="1" applyFill="1" applyBorder="1" applyAlignment="1"/>
    <xf numFmtId="0" fontId="12" fillId="2" borderId="19" xfId="0" applyNumberFormat="1" applyFont="1" applyFill="1" applyBorder="1" applyAlignment="1">
      <alignment horizontal="center" wrapText="1" readingOrder="1"/>
    </xf>
    <xf numFmtId="0" fontId="12" fillId="2" borderId="15" xfId="0" applyNumberFormat="1" applyFont="1" applyFill="1" applyBorder="1" applyAlignment="1">
      <alignment wrapText="1" readingOrder="1"/>
    </xf>
    <xf numFmtId="167" fontId="3" fillId="0" borderId="1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43" fontId="2" fillId="0" borderId="0" xfId="1" applyFont="1" applyFill="1"/>
    <xf numFmtId="0" fontId="2" fillId="0" borderId="0" xfId="7" applyFont="1" applyFill="1"/>
    <xf numFmtId="167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43" fontId="1" fillId="0" borderId="0" xfId="1" applyFont="1" applyFill="1"/>
    <xf numFmtId="0" fontId="1" fillId="0" borderId="0" xfId="7" applyFont="1" applyFill="1"/>
    <xf numFmtId="166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6" fontId="5" fillId="0" borderId="4" xfId="3" applyNumberFormat="1" applyFont="1" applyFill="1" applyBorder="1" applyAlignment="1">
      <alignment horizontal="center"/>
    </xf>
    <xf numFmtId="0" fontId="2" fillId="0" borderId="0" xfId="7" applyFont="1" applyFill="1" applyBorder="1"/>
    <xf numFmtId="1" fontId="2" fillId="0" borderId="0" xfId="7" applyNumberFormat="1" applyFont="1" applyFill="1" applyBorder="1"/>
    <xf numFmtId="1" fontId="5" fillId="0" borderId="5" xfId="3" applyNumberFormat="1" applyFont="1" applyFill="1" applyBorder="1" applyAlignment="1">
      <alignment horizontal="centerContinuous"/>
    </xf>
    <xf numFmtId="1" fontId="6" fillId="0" borderId="0" xfId="2" applyNumberFormat="1" applyFont="1" applyFill="1" applyBorder="1" applyAlignment="1">
      <alignment horizontal="right"/>
    </xf>
    <xf numFmtId="49" fontId="5" fillId="0" borderId="4" xfId="3" applyNumberFormat="1" applyFont="1" applyFill="1" applyBorder="1" applyAlignment="1"/>
    <xf numFmtId="1" fontId="5" fillId="0" borderId="0" xfId="3" applyNumberFormat="1" applyFont="1" applyFill="1" applyBorder="1" applyAlignment="1">
      <alignment horizontal="centerContinuous"/>
    </xf>
    <xf numFmtId="43" fontId="2" fillId="0" borderId="0" xfId="1" applyFont="1" applyFill="1" applyBorder="1"/>
    <xf numFmtId="1" fontId="5" fillId="0" borderId="5" xfId="3" applyNumberFormat="1" applyFont="1" applyFill="1" applyBorder="1" applyAlignment="1"/>
    <xf numFmtId="1" fontId="2" fillId="0" borderId="4" xfId="7" applyNumberFormat="1" applyFont="1" applyFill="1" applyBorder="1"/>
    <xf numFmtId="0" fontId="5" fillId="0" borderId="0" xfId="3" applyFont="1" applyFill="1" applyBorder="1" applyAlignment="1">
      <alignment horizontal="left" wrapText="1"/>
    </xf>
    <xf numFmtId="1" fontId="5" fillId="0" borderId="0" xfId="3" applyNumberFormat="1" applyFont="1" applyFill="1" applyBorder="1"/>
    <xf numFmtId="1" fontId="2" fillId="0" borderId="5" xfId="7" applyNumberFormat="1" applyFont="1" applyFill="1" applyBorder="1"/>
    <xf numFmtId="43" fontId="1" fillId="0" borderId="0" xfId="1" applyFont="1" applyFill="1" applyBorder="1"/>
    <xf numFmtId="0" fontId="1" fillId="0" borderId="0" xfId="7" applyFont="1" applyFill="1" applyBorder="1"/>
    <xf numFmtId="1" fontId="2" fillId="0" borderId="6" xfId="7" applyNumberFormat="1" applyFont="1" applyFill="1" applyBorder="1"/>
    <xf numFmtId="0" fontId="2" fillId="0" borderId="7" xfId="7" applyFont="1" applyFill="1" applyBorder="1"/>
    <xf numFmtId="1" fontId="2" fillId="0" borderId="7" xfId="7" applyNumberFormat="1" applyFont="1" applyFill="1" applyBorder="1"/>
    <xf numFmtId="1" fontId="2" fillId="0" borderId="8" xfId="7" applyNumberFormat="1" applyFont="1" applyFill="1" applyBorder="1"/>
    <xf numFmtId="1" fontId="16" fillId="0" borderId="10" xfId="7" applyNumberFormat="1" applyFont="1" applyFill="1" applyBorder="1" applyAlignment="1">
      <alignment horizontal="center" wrapText="1"/>
    </xf>
    <xf numFmtId="1" fontId="16" fillId="0" borderId="5" xfId="7" applyNumberFormat="1" applyFont="1" applyFill="1" applyBorder="1" applyAlignment="1">
      <alignment horizontal="center" wrapText="1"/>
    </xf>
    <xf numFmtId="1" fontId="16" fillId="0" borderId="5" xfId="7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7" applyFont="1" applyFill="1" applyAlignment="1">
      <alignment horizontal="center" wrapText="1"/>
    </xf>
    <xf numFmtId="1" fontId="16" fillId="0" borderId="21" xfId="7" applyNumberFormat="1" applyFont="1" applyFill="1" applyBorder="1" applyAlignment="1">
      <alignment horizontal="center" wrapText="1"/>
    </xf>
    <xf numFmtId="1" fontId="16" fillId="0" borderId="22" xfId="7" applyNumberFormat="1" applyFont="1" applyFill="1" applyBorder="1" applyAlignment="1">
      <alignment horizontal="center" vertical="center" wrapText="1"/>
    </xf>
    <xf numFmtId="1" fontId="16" fillId="0" borderId="22" xfId="7" applyNumberFormat="1" applyFont="1" applyFill="1" applyBorder="1" applyAlignment="1">
      <alignment horizontal="center" wrapText="1"/>
    </xf>
    <xf numFmtId="1" fontId="1" fillId="0" borderId="10" xfId="7" applyNumberFormat="1" applyFont="1" applyFill="1" applyBorder="1" applyAlignment="1">
      <alignment horizontal="center"/>
    </xf>
    <xf numFmtId="0" fontId="1" fillId="0" borderId="5" xfId="7" applyFont="1" applyFill="1" applyBorder="1" applyAlignment="1">
      <alignment horizontal="center"/>
    </xf>
    <xf numFmtId="1" fontId="1" fillId="0" borderId="5" xfId="7" applyNumberFormat="1" applyFont="1" applyFill="1" applyBorder="1" applyAlignment="1">
      <alignment horizontal="center"/>
    </xf>
    <xf numFmtId="1" fontId="1" fillId="0" borderId="9" xfId="7" applyNumberFormat="1" applyFont="1" applyFill="1" applyBorder="1"/>
    <xf numFmtId="2" fontId="1" fillId="0" borderId="2" xfId="7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17" fillId="0" borderId="10" xfId="7" applyNumberFormat="1" applyFont="1" applyFill="1" applyBorder="1" applyAlignment="1" applyProtection="1">
      <alignment horizontal="center"/>
    </xf>
    <xf numFmtId="170" fontId="17" fillId="0" borderId="0" xfId="7" applyNumberFormat="1" applyFont="1" applyFill="1" applyBorder="1" applyAlignment="1" applyProtection="1">
      <alignment horizontal="left"/>
    </xf>
    <xf numFmtId="3" fontId="17" fillId="0" borderId="10" xfId="1" applyNumberFormat="1" applyFont="1" applyFill="1" applyBorder="1" applyProtection="1"/>
    <xf numFmtId="3" fontId="17" fillId="0" borderId="10" xfId="1" applyNumberFormat="1" applyFont="1" applyFill="1" applyBorder="1"/>
    <xf numFmtId="170" fontId="18" fillId="0" borderId="0" xfId="7" applyNumberFormat="1" applyFont="1" applyFill="1" applyBorder="1" applyAlignment="1" applyProtection="1">
      <alignment horizontal="left"/>
    </xf>
    <xf numFmtId="3" fontId="18" fillId="0" borderId="10" xfId="1" applyNumberFormat="1" applyFont="1" applyFill="1" applyBorder="1"/>
    <xf numFmtId="9" fontId="2" fillId="0" borderId="0" xfId="5" applyFont="1" applyFill="1"/>
    <xf numFmtId="4" fontId="2" fillId="0" borderId="0" xfId="7" applyNumberFormat="1" applyFont="1" applyFill="1"/>
    <xf numFmtId="170" fontId="18" fillId="0" borderId="10" xfId="7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5" fillId="0" borderId="0" xfId="1" applyFont="1" applyFill="1"/>
    <xf numFmtId="0" fontId="5" fillId="0" borderId="0" xfId="7" applyFont="1" applyFill="1"/>
    <xf numFmtId="170" fontId="18" fillId="0" borderId="0" xfId="7" applyNumberFormat="1" applyFont="1" applyFill="1" applyBorder="1" applyAlignment="1" applyProtection="1"/>
    <xf numFmtId="3" fontId="7" fillId="0" borderId="10" xfId="1" applyNumberFormat="1" applyFont="1" applyFill="1" applyBorder="1"/>
    <xf numFmtId="170" fontId="17" fillId="0" borderId="0" xfId="7" applyNumberFormat="1" applyFont="1" applyFill="1" applyBorder="1" applyAlignment="1" applyProtection="1"/>
    <xf numFmtId="170" fontId="18" fillId="0" borderId="11" xfId="7" applyNumberFormat="1" applyFont="1" applyFill="1" applyBorder="1" applyProtection="1"/>
    <xf numFmtId="170" fontId="18" fillId="0" borderId="7" xfId="7" applyNumberFormat="1" applyFont="1" applyFill="1" applyBorder="1" applyAlignment="1" applyProtection="1"/>
    <xf numFmtId="3" fontId="18" fillId="0" borderId="11" xfId="1" applyNumberFormat="1" applyFont="1" applyFill="1" applyBorder="1"/>
    <xf numFmtId="3" fontId="2" fillId="0" borderId="11" xfId="1" applyNumberFormat="1" applyFont="1" applyFill="1" applyBorder="1"/>
    <xf numFmtId="0" fontId="18" fillId="0" borderId="10" xfId="7" applyFont="1" applyFill="1" applyBorder="1"/>
    <xf numFmtId="1" fontId="2" fillId="0" borderId="1" xfId="7" applyNumberFormat="1" applyFont="1" applyFill="1" applyBorder="1"/>
    <xf numFmtId="0" fontId="2" fillId="0" borderId="2" xfId="7" applyFont="1" applyFill="1" applyBorder="1"/>
    <xf numFmtId="1" fontId="2" fillId="0" borderId="2" xfId="7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3" fontId="19" fillId="0" borderId="3" xfId="7" applyNumberFormat="1" applyFont="1" applyFill="1" applyBorder="1"/>
    <xf numFmtId="4" fontId="1" fillId="0" borderId="0" xfId="7" applyNumberFormat="1" applyFont="1" applyFill="1" applyBorder="1"/>
    <xf numFmtId="4" fontId="1" fillId="0" borderId="5" xfId="7" applyNumberFormat="1" applyFont="1" applyFill="1" applyBorder="1"/>
    <xf numFmtId="1" fontId="1" fillId="0" borderId="0" xfId="7" applyNumberFormat="1" applyFont="1" applyFill="1" applyBorder="1"/>
    <xf numFmtId="1" fontId="1" fillId="0" borderId="5" xfId="7" applyNumberFormat="1" applyFont="1" applyFill="1" applyBorder="1"/>
    <xf numFmtId="0" fontId="8" fillId="0" borderId="0" xfId="7" applyFont="1" applyFill="1" applyBorder="1" applyAlignment="1"/>
    <xf numFmtId="3" fontId="8" fillId="0" borderId="0" xfId="7" applyNumberFormat="1" applyFont="1" applyFill="1" applyBorder="1" applyAlignment="1"/>
    <xf numFmtId="1" fontId="8" fillId="0" borderId="0" xfId="7" applyNumberFormat="1" applyFont="1" applyFill="1" applyBorder="1" applyAlignment="1">
      <alignment horizontal="center"/>
    </xf>
    <xf numFmtId="1" fontId="1" fillId="0" borderId="4" xfId="7" applyNumberFormat="1" applyFont="1" applyFill="1" applyBorder="1"/>
    <xf numFmtId="170" fontId="20" fillId="0" borderId="12" xfId="7" applyNumberFormat="1" applyFont="1" applyFill="1" applyBorder="1" applyAlignment="1" applyProtection="1"/>
    <xf numFmtId="1" fontId="20" fillId="0" borderId="12" xfId="7" applyNumberFormat="1" applyFont="1" applyFill="1" applyBorder="1" applyAlignment="1" applyProtection="1"/>
    <xf numFmtId="1" fontId="20" fillId="0" borderId="0" xfId="7" applyNumberFormat="1" applyFont="1" applyFill="1" applyBorder="1" applyAlignment="1" applyProtection="1"/>
    <xf numFmtId="1" fontId="20" fillId="0" borderId="0" xfId="7" applyNumberFormat="1" applyFont="1" applyFill="1" applyBorder="1" applyAlignment="1" applyProtection="1">
      <alignment horizontal="center"/>
    </xf>
    <xf numFmtId="1" fontId="21" fillId="0" borderId="4" xfId="7" applyNumberFormat="1" applyFont="1" applyFill="1" applyBorder="1"/>
    <xf numFmtId="1" fontId="22" fillId="0" borderId="0" xfId="7" applyNumberFormat="1" applyFont="1" applyFill="1" applyBorder="1"/>
    <xf numFmtId="1" fontId="23" fillId="0" borderId="0" xfId="7" applyNumberFormat="1" applyFont="1" applyFill="1" applyBorder="1"/>
    <xf numFmtId="1" fontId="24" fillId="0" borderId="0" xfId="7" applyNumberFormat="1" applyFont="1" applyFill="1" applyBorder="1"/>
    <xf numFmtId="1" fontId="2" fillId="0" borderId="0" xfId="7" applyNumberFormat="1" applyFont="1" applyFill="1"/>
    <xf numFmtId="1" fontId="5" fillId="0" borderId="0" xfId="7" applyNumberFormat="1" applyFont="1" applyFill="1"/>
    <xf numFmtId="0" fontId="2" fillId="0" borderId="0" xfId="3" applyFont="1" applyFill="1" applyBorder="1"/>
    <xf numFmtId="0" fontId="2" fillId="0" borderId="0" xfId="3" applyFont="1" applyFill="1"/>
    <xf numFmtId="0" fontId="2" fillId="0" borderId="5" xfId="3" applyFont="1" applyFill="1" applyBorder="1"/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Continuous"/>
    </xf>
    <xf numFmtId="168" fontId="5" fillId="0" borderId="0" xfId="3" applyNumberFormat="1" applyFont="1" applyFill="1" applyBorder="1" applyAlignment="1">
      <alignment horizontal="center" vertical="center"/>
    </xf>
    <xf numFmtId="171" fontId="5" fillId="0" borderId="0" xfId="3" applyNumberFormat="1" applyFont="1" applyFill="1" applyBorder="1" applyAlignment="1">
      <alignment horizontal="centerContinuous"/>
    </xf>
    <xf numFmtId="49" fontId="25" fillId="0" borderId="9" xfId="3" applyNumberFormat="1" applyFont="1" applyFill="1" applyBorder="1" applyAlignment="1">
      <alignment horizontal="center" vertical="center"/>
    </xf>
    <xf numFmtId="1" fontId="25" fillId="0" borderId="2" xfId="3" applyNumberFormat="1" applyFont="1" applyFill="1" applyBorder="1" applyAlignment="1">
      <alignment horizontal="center" vertical="center"/>
    </xf>
    <xf numFmtId="49" fontId="25" fillId="0" borderId="2" xfId="3" applyNumberFormat="1" applyFont="1" applyFill="1" applyBorder="1" applyAlignment="1">
      <alignment horizontal="center" vertical="center"/>
    </xf>
    <xf numFmtId="1" fontId="25" fillId="0" borderId="9" xfId="3" applyNumberFormat="1" applyFont="1" applyFill="1" applyBorder="1" applyAlignment="1">
      <alignment horizontal="center" vertical="center"/>
    </xf>
    <xf numFmtId="49" fontId="5" fillId="0" borderId="9" xfId="3" applyNumberFormat="1" applyFont="1" applyFill="1" applyBorder="1" applyAlignment="1">
      <alignment horizontal="center" vertical="center"/>
    </xf>
    <xf numFmtId="0" fontId="3" fillId="0" borderId="0" xfId="3" applyFont="1" applyFill="1"/>
    <xf numFmtId="49" fontId="5" fillId="0" borderId="10" xfId="3" applyNumberFormat="1" applyFont="1" applyFill="1" applyBorder="1" applyAlignment="1">
      <alignment horizontal="center" vertical="center"/>
    </xf>
    <xf numFmtId="49" fontId="5" fillId="0" borderId="11" xfId="3" applyNumberFormat="1" applyFont="1" applyFill="1" applyBorder="1" applyAlignment="1">
      <alignment horizontal="center" vertical="center"/>
    </xf>
    <xf numFmtId="38" fontId="6" fillId="0" borderId="35" xfId="3" applyNumberFormat="1" applyFont="1" applyFill="1" applyBorder="1" applyAlignment="1">
      <alignment horizontal="right" vertical="center"/>
    </xf>
    <xf numFmtId="10" fontId="6" fillId="0" borderId="35" xfId="4" applyNumberFormat="1" applyFont="1" applyFill="1" applyBorder="1" applyAlignment="1">
      <alignment horizontal="right" vertical="center"/>
    </xf>
    <xf numFmtId="10" fontId="6" fillId="0" borderId="27" xfId="4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horizontal="center"/>
    </xf>
    <xf numFmtId="1" fontId="6" fillId="0" borderId="36" xfId="3" applyNumberFormat="1" applyFont="1" applyFill="1" applyBorder="1" applyAlignment="1">
      <alignment horizontal="center" vertical="center"/>
    </xf>
    <xf numFmtId="1" fontId="6" fillId="0" borderId="37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left" vertical="center" wrapText="1"/>
    </xf>
    <xf numFmtId="38" fontId="6" fillId="0" borderId="37" xfId="3" applyNumberFormat="1" applyFont="1" applyFill="1" applyBorder="1" applyAlignment="1">
      <alignment horizontal="right" vertical="center"/>
    </xf>
    <xf numFmtId="10" fontId="6" fillId="0" borderId="37" xfId="4" applyNumberFormat="1" applyFont="1" applyFill="1" applyBorder="1" applyAlignment="1">
      <alignment horizontal="right" vertical="center"/>
    </xf>
    <xf numFmtId="10" fontId="6" fillId="0" borderId="29" xfId="4" applyNumberFormat="1" applyFont="1" applyFill="1" applyBorder="1" applyAlignment="1">
      <alignment horizontal="right" vertical="center"/>
    </xf>
    <xf numFmtId="0" fontId="26" fillId="0" borderId="0" xfId="3" applyFont="1" applyFill="1"/>
    <xf numFmtId="49" fontId="6" fillId="0" borderId="37" xfId="3" applyNumberFormat="1" applyFont="1" applyFill="1" applyBorder="1" applyAlignment="1">
      <alignment vertical="center" wrapText="1"/>
    </xf>
    <xf numFmtId="1" fontId="27" fillId="0" borderId="36" xfId="3" applyNumberFormat="1" applyFont="1" applyFill="1" applyBorder="1" applyAlignment="1">
      <alignment horizontal="center" vertical="center"/>
    </xf>
    <xf numFmtId="1" fontId="27" fillId="0" borderId="37" xfId="3" applyNumberFormat="1" applyFont="1" applyFill="1" applyBorder="1" applyAlignment="1">
      <alignment horizontal="center" vertical="center"/>
    </xf>
    <xf numFmtId="0" fontId="27" fillId="0" borderId="37" xfId="3" applyNumberFormat="1" applyFont="1" applyFill="1" applyBorder="1" applyAlignment="1">
      <alignment horizontal="center" vertical="center"/>
    </xf>
    <xf numFmtId="49" fontId="27" fillId="0" borderId="37" xfId="3" applyNumberFormat="1" applyFont="1" applyFill="1" applyBorder="1" applyAlignment="1">
      <alignment horizontal="center" vertical="center"/>
    </xf>
    <xf numFmtId="49" fontId="27" fillId="0" borderId="37" xfId="3" applyNumberFormat="1" applyFont="1" applyFill="1" applyBorder="1" applyAlignment="1">
      <alignment vertical="center" wrapText="1"/>
    </xf>
    <xf numFmtId="38" fontId="27" fillId="0" borderId="37" xfId="3" applyNumberFormat="1" applyFont="1" applyFill="1" applyBorder="1" applyAlignment="1">
      <alignment horizontal="right" vertical="center"/>
    </xf>
    <xf numFmtId="10" fontId="27" fillId="0" borderId="37" xfId="3" applyNumberFormat="1" applyFont="1" applyFill="1" applyBorder="1" applyAlignment="1">
      <alignment horizontal="right" vertical="center"/>
    </xf>
    <xf numFmtId="10" fontId="27" fillId="0" borderId="29" xfId="4" applyNumberFormat="1" applyFont="1" applyFill="1" applyBorder="1" applyAlignment="1">
      <alignment horizontal="right" vertical="center"/>
    </xf>
    <xf numFmtId="0" fontId="28" fillId="0" borderId="0" xfId="3" applyFont="1" applyFill="1"/>
    <xf numFmtId="0" fontId="6" fillId="0" borderId="37" xfId="3" applyNumberFormat="1" applyFont="1" applyFill="1" applyBorder="1" applyAlignment="1">
      <alignment horizontal="center" vertical="center"/>
    </xf>
    <xf numFmtId="10" fontId="6" fillId="0" borderId="37" xfId="3" applyNumberFormat="1" applyFont="1" applyFill="1" applyBorder="1" applyAlignment="1">
      <alignment horizontal="right" vertical="center"/>
    </xf>
    <xf numFmtId="49" fontId="27" fillId="0" borderId="37" xfId="3" applyNumberFormat="1" applyFont="1" applyFill="1" applyBorder="1" applyAlignment="1">
      <alignment horizontal="left" vertical="center" wrapText="1"/>
    </xf>
    <xf numFmtId="10" fontId="6" fillId="0" borderId="29" xfId="3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vertical="center"/>
    </xf>
    <xf numFmtId="10" fontId="27" fillId="0" borderId="29" xfId="3" applyNumberFormat="1" applyFont="1" applyFill="1" applyBorder="1" applyAlignment="1">
      <alignment horizontal="right" vertical="center"/>
    </xf>
    <xf numFmtId="0" fontId="27" fillId="0" borderId="37" xfId="3" applyNumberFormat="1" applyFont="1" applyFill="1" applyBorder="1" applyAlignment="1">
      <alignment vertical="center" wrapText="1"/>
    </xf>
    <xf numFmtId="9" fontId="6" fillId="0" borderId="37" xfId="4" applyFont="1" applyFill="1" applyBorder="1" applyAlignment="1">
      <alignment horizontal="right" vertical="center"/>
    </xf>
    <xf numFmtId="3" fontId="6" fillId="0" borderId="37" xfId="3" applyNumberFormat="1" applyFont="1" applyFill="1" applyBorder="1" applyAlignment="1">
      <alignment horizontal="right" vertical="center" wrapText="1"/>
    </xf>
    <xf numFmtId="166" fontId="6" fillId="0" borderId="37" xfId="3" applyNumberFormat="1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vertical="center" wrapText="1"/>
    </xf>
    <xf numFmtId="0" fontId="27" fillId="0" borderId="36" xfId="3" applyNumberFormat="1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vertical="center" wrapText="1"/>
    </xf>
    <xf numFmtId="166" fontId="27" fillId="0" borderId="37" xfId="3" applyNumberFormat="1" applyFont="1" applyFill="1" applyBorder="1" applyAlignment="1">
      <alignment horizontal="center" vertical="center"/>
    </xf>
    <xf numFmtId="0" fontId="6" fillId="0" borderId="36" xfId="3" applyNumberFormat="1" applyFont="1" applyFill="1" applyBorder="1" applyAlignment="1">
      <alignment horizontal="center" vertical="center"/>
    </xf>
    <xf numFmtId="40" fontId="6" fillId="0" borderId="37" xfId="3" applyNumberFormat="1" applyFont="1" applyFill="1" applyBorder="1" applyAlignment="1">
      <alignment vertical="center"/>
    </xf>
    <xf numFmtId="0" fontId="27" fillId="0" borderId="37" xfId="3" applyFont="1" applyFill="1" applyBorder="1" applyAlignment="1">
      <alignment horizontal="center" vertical="center" wrapText="1"/>
    </xf>
    <xf numFmtId="40" fontId="27" fillId="0" borderId="37" xfId="3" applyNumberFormat="1" applyFont="1" applyFill="1" applyBorder="1" applyAlignment="1">
      <alignment vertical="center"/>
    </xf>
    <xf numFmtId="0" fontId="26" fillId="0" borderId="0" xfId="3" applyFont="1" applyFill="1" applyAlignment="1">
      <alignment horizontal="right"/>
    </xf>
    <xf numFmtId="10" fontId="27" fillId="0" borderId="37" xfId="4" applyNumberFormat="1" applyFont="1" applyFill="1" applyBorder="1" applyAlignment="1">
      <alignment horizontal="right" vertical="center"/>
    </xf>
    <xf numFmtId="0" fontId="28" fillId="0" borderId="0" xfId="3" applyFont="1" applyFill="1" applyAlignment="1">
      <alignment vertical="center"/>
    </xf>
    <xf numFmtId="38" fontId="6" fillId="0" borderId="41" xfId="3" applyNumberFormat="1" applyFont="1" applyFill="1" applyBorder="1" applyAlignment="1">
      <alignment horizontal="right" vertical="center"/>
    </xf>
    <xf numFmtId="10" fontId="6" fillId="0" borderId="23" xfId="3" applyNumberFormat="1" applyFont="1" applyFill="1" applyBorder="1" applyAlignment="1">
      <alignment horizontal="right" vertical="center"/>
    </xf>
    <xf numFmtId="10" fontId="6" fillId="0" borderId="41" xfId="3" applyNumberFormat="1" applyFont="1" applyFill="1" applyBorder="1" applyAlignment="1">
      <alignment horizontal="right" vertical="center"/>
    </xf>
    <xf numFmtId="0" fontId="28" fillId="0" borderId="0" xfId="3" applyFont="1" applyFill="1" applyAlignment="1">
      <alignment horizontal="right" vertical="center"/>
    </xf>
    <xf numFmtId="49" fontId="3" fillId="0" borderId="4" xfId="3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wrapText="1"/>
    </xf>
    <xf numFmtId="173" fontId="29" fillId="0" borderId="0" xfId="1" applyNumberFormat="1" applyFont="1" applyFill="1" applyBorder="1" applyAlignment="1"/>
    <xf numFmtId="4" fontId="29" fillId="0" borderId="0" xfId="1" applyNumberFormat="1" applyFont="1" applyFill="1" applyBorder="1" applyAlignment="1"/>
    <xf numFmtId="4" fontId="29" fillId="0" borderId="0" xfId="1" applyNumberFormat="1" applyFont="1" applyFill="1" applyBorder="1"/>
    <xf numFmtId="4" fontId="29" fillId="0" borderId="0" xfId="4" applyNumberFormat="1" applyFont="1" applyFill="1" applyBorder="1"/>
    <xf numFmtId="0" fontId="30" fillId="0" borderId="0" xfId="3" applyFont="1" applyFill="1" applyBorder="1"/>
    <xf numFmtId="0" fontId="30" fillId="0" borderId="5" xfId="3" applyFont="1" applyFill="1" applyBorder="1"/>
    <xf numFmtId="0" fontId="30" fillId="0" borderId="0" xfId="3" applyFont="1" applyFill="1"/>
    <xf numFmtId="3" fontId="31" fillId="0" borderId="0" xfId="3" applyNumberFormat="1" applyFont="1" applyFill="1" applyBorder="1" applyAlignment="1"/>
    <xf numFmtId="3" fontId="29" fillId="0" borderId="0" xfId="3" applyNumberFormat="1" applyFont="1" applyFill="1" applyBorder="1" applyAlignment="1"/>
    <xf numFmtId="40" fontId="1" fillId="0" borderId="0" xfId="3" applyNumberFormat="1" applyFont="1" applyFill="1" applyBorder="1" applyAlignment="1"/>
    <xf numFmtId="40" fontId="3" fillId="0" borderId="0" xfId="3" applyNumberFormat="1" applyFont="1" applyFill="1" applyBorder="1" applyAlignment="1"/>
    <xf numFmtId="38" fontId="3" fillId="0" borderId="0" xfId="3" applyNumberFormat="1" applyFont="1" applyFill="1" applyBorder="1" applyAlignment="1"/>
    <xf numFmtId="167" fontId="3" fillId="0" borderId="0" xfId="3" applyNumberFormat="1" applyFont="1" applyFill="1" applyBorder="1"/>
    <xf numFmtId="164" fontId="3" fillId="0" borderId="0" xfId="12" applyFont="1" applyFill="1" applyBorder="1"/>
    <xf numFmtId="2" fontId="3" fillId="0" borderId="0" xfId="12" applyNumberFormat="1" applyFont="1" applyFill="1" applyBorder="1"/>
    <xf numFmtId="43" fontId="3" fillId="0" borderId="0" xfId="1" applyFont="1" applyFill="1" applyBorder="1"/>
    <xf numFmtId="4" fontId="3" fillId="0" borderId="0" xfId="3" applyNumberFormat="1" applyFont="1" applyFill="1" applyBorder="1"/>
    <xf numFmtId="49" fontId="4" fillId="0" borderId="4" xfId="3" applyNumberFormat="1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vertical="center"/>
    </xf>
    <xf numFmtId="49" fontId="4" fillId="0" borderId="12" xfId="3" applyNumberFormat="1" applyFont="1" applyFill="1" applyBorder="1" applyAlignment="1">
      <alignment vertical="center"/>
    </xf>
    <xf numFmtId="49" fontId="4" fillId="0" borderId="12" xfId="3" applyNumberFormat="1" applyFont="1" applyFill="1" applyBorder="1" applyAlignment="1"/>
    <xf numFmtId="49" fontId="4" fillId="0" borderId="0" xfId="3" applyNumberFormat="1" applyFont="1" applyFill="1" applyBorder="1" applyAlignment="1"/>
    <xf numFmtId="49" fontId="3" fillId="0" borderId="7" xfId="3" applyNumberFormat="1" applyFont="1" applyFill="1" applyBorder="1" applyAlignment="1">
      <alignment horizontal="center" vertical="center"/>
    </xf>
    <xf numFmtId="49" fontId="3" fillId="0" borderId="7" xfId="3" applyNumberFormat="1" applyFont="1" applyFill="1" applyBorder="1" applyAlignment="1">
      <alignment wrapText="1"/>
    </xf>
    <xf numFmtId="40" fontId="3" fillId="0" borderId="7" xfId="3" applyNumberFormat="1" applyFont="1" applyFill="1" applyBorder="1" applyAlignment="1"/>
    <xf numFmtId="167" fontId="3" fillId="0" borderId="7" xfId="3" applyNumberFormat="1" applyFont="1" applyFill="1" applyBorder="1"/>
    <xf numFmtId="0" fontId="30" fillId="0" borderId="7" xfId="3" applyFont="1" applyFill="1" applyBorder="1"/>
    <xf numFmtId="0" fontId="30" fillId="0" borderId="8" xfId="3" applyFont="1" applyFill="1" applyBorder="1"/>
    <xf numFmtId="0" fontId="30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wrapText="1"/>
    </xf>
    <xf numFmtId="4" fontId="3" fillId="0" borderId="0" xfId="3" applyNumberFormat="1" applyFont="1" applyFill="1"/>
    <xf numFmtId="4" fontId="27" fillId="0" borderId="0" xfId="3" applyNumberFormat="1" applyFont="1" applyFill="1"/>
    <xf numFmtId="0" fontId="5" fillId="0" borderId="0" xfId="3" applyFont="1" applyFill="1" applyBorder="1" applyAlignment="1">
      <alignment horizontal="center" vertical="center" wrapText="1"/>
    </xf>
    <xf numFmtId="10" fontId="5" fillId="0" borderId="0" xfId="4" applyNumberFormat="1" applyFont="1" applyFill="1" applyBorder="1" applyAlignment="1"/>
    <xf numFmtId="10" fontId="2" fillId="0" borderId="0" xfId="4" applyNumberFormat="1" applyFont="1" applyFill="1" applyBorder="1" applyAlignment="1"/>
    <xf numFmtId="10" fontId="5" fillId="0" borderId="0" xfId="4" applyNumberFormat="1" applyFont="1" applyFill="1" applyBorder="1"/>
    <xf numFmtId="10" fontId="5" fillId="0" borderId="0" xfId="3" applyNumberFormat="1" applyFont="1" applyFill="1" applyBorder="1" applyAlignment="1">
      <alignment horizontal="right" vertical="center"/>
    </xf>
    <xf numFmtId="10" fontId="5" fillId="0" borderId="0" xfId="4" applyNumberFormat="1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right"/>
    </xf>
    <xf numFmtId="10" fontId="5" fillId="0" borderId="0" xfId="4" applyNumberFormat="1" applyFont="1" applyFill="1" applyBorder="1" applyAlignment="1">
      <alignment horizontal="right"/>
    </xf>
    <xf numFmtId="10" fontId="2" fillId="0" borderId="0" xfId="4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right" vertical="center" wrapText="1" readingOrder="2"/>
    </xf>
    <xf numFmtId="4" fontId="13" fillId="0" borderId="0" xfId="0" applyNumberFormat="1" applyFont="1" applyAlignment="1">
      <alignment horizontal="right" vertical="center" wrapText="1"/>
    </xf>
    <xf numFmtId="49" fontId="6" fillId="0" borderId="37" xfId="3" applyNumberFormat="1" applyFont="1" applyFill="1" applyBorder="1" applyAlignment="1">
      <alignment horizontal="left" vertical="center"/>
    </xf>
    <xf numFmtId="49" fontId="27" fillId="0" borderId="37" xfId="3" applyNumberFormat="1" applyFont="1" applyFill="1" applyBorder="1" applyAlignment="1">
      <alignment horizontal="left" vertical="center"/>
    </xf>
    <xf numFmtId="0" fontId="6" fillId="0" borderId="37" xfId="3" applyNumberFormat="1" applyFont="1" applyFill="1" applyBorder="1" applyAlignment="1">
      <alignment horizontal="left" vertical="center"/>
    </xf>
    <xf numFmtId="0" fontId="27" fillId="0" borderId="37" xfId="3" applyNumberFormat="1" applyFont="1" applyFill="1" applyBorder="1" applyAlignment="1">
      <alignment horizontal="left" vertical="center"/>
    </xf>
    <xf numFmtId="166" fontId="27" fillId="0" borderId="37" xfId="3" applyNumberFormat="1" applyFont="1" applyFill="1" applyBorder="1" applyAlignment="1">
      <alignment horizontal="left" vertical="center"/>
    </xf>
    <xf numFmtId="166" fontId="6" fillId="0" borderId="37" xfId="3" applyNumberFormat="1" applyFont="1" applyFill="1" applyBorder="1" applyAlignment="1">
      <alignment horizontal="left" vertical="center"/>
    </xf>
    <xf numFmtId="0" fontId="6" fillId="0" borderId="37" xfId="3" applyFont="1" applyFill="1" applyBorder="1" applyAlignment="1">
      <alignment horizontal="left" vertical="center" wrapText="1"/>
    </xf>
    <xf numFmtId="0" fontId="6" fillId="0" borderId="37" xfId="3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horizontal="left" vertical="center" wrapText="1"/>
    </xf>
    <xf numFmtId="1" fontId="5" fillId="0" borderId="0" xfId="3" applyNumberFormat="1" applyFont="1" applyFill="1" applyBorder="1" applyAlignment="1">
      <alignment horizontal="center" vertical="center"/>
    </xf>
    <xf numFmtId="49" fontId="25" fillId="0" borderId="10" xfId="3" applyNumberFormat="1" applyFont="1" applyFill="1" applyBorder="1" applyAlignment="1">
      <alignment horizontal="center" vertical="center"/>
    </xf>
    <xf numFmtId="49" fontId="25" fillId="0" borderId="11" xfId="3" applyNumberFormat="1" applyFont="1" applyFill="1" applyBorder="1" applyAlignment="1">
      <alignment horizontal="center" vertical="center"/>
    </xf>
    <xf numFmtId="177" fontId="33" fillId="0" borderId="42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12" fillId="2" borderId="15" xfId="0" applyNumberFormat="1" applyFont="1" applyFill="1" applyBorder="1" applyAlignment="1">
      <alignment horizontal="center" wrapText="1" readingOrder="1"/>
    </xf>
    <xf numFmtId="0" fontId="12" fillId="2" borderId="16" xfId="0" applyNumberFormat="1" applyFont="1" applyFill="1" applyBorder="1" applyAlignment="1">
      <alignment horizontal="center" wrapText="1" readingOrder="1"/>
    </xf>
    <xf numFmtId="0" fontId="12" fillId="2" borderId="17" xfId="0" applyNumberFormat="1" applyFont="1" applyFill="1" applyBorder="1" applyAlignment="1">
      <alignment horizontal="center" wrapText="1" readingOrder="1"/>
    </xf>
    <xf numFmtId="0" fontId="13" fillId="0" borderId="18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22" fillId="0" borderId="0" xfId="7" applyFont="1" applyFill="1" applyBorder="1" applyAlignment="1">
      <alignment horizontal="center"/>
    </xf>
    <xf numFmtId="167" fontId="4" fillId="0" borderId="2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 wrapText="1"/>
    </xf>
    <xf numFmtId="0" fontId="16" fillId="0" borderId="9" xfId="7" applyFont="1" applyFill="1" applyBorder="1" applyAlignment="1">
      <alignment horizontal="center" vertical="center" wrapText="1"/>
    </xf>
    <xf numFmtId="0" fontId="16" fillId="0" borderId="21" xfId="7" applyFont="1" applyFill="1" applyBorder="1" applyAlignment="1">
      <alignment horizontal="center" vertical="center" wrapText="1"/>
    </xf>
    <xf numFmtId="1" fontId="5" fillId="0" borderId="4" xfId="3" applyNumberFormat="1" applyFont="1" applyFill="1" applyBorder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167" fontId="5" fillId="0" borderId="26" xfId="3" applyNumberFormat="1" applyFont="1" applyFill="1" applyBorder="1" applyAlignment="1">
      <alignment horizontal="center" vertical="center" wrapText="1"/>
    </xf>
    <xf numFmtId="167" fontId="5" fillId="0" borderId="28" xfId="3" applyNumberFormat="1" applyFont="1" applyFill="1" applyBorder="1" applyAlignment="1">
      <alignment horizontal="center" vertical="center" wrapText="1"/>
    </xf>
    <xf numFmtId="167" fontId="5" fillId="0" borderId="30" xfId="3" applyNumberFormat="1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1" fontId="5" fillId="0" borderId="23" xfId="3" applyNumberFormat="1" applyFont="1" applyFill="1" applyBorder="1" applyAlignment="1">
      <alignment horizontal="center" vertical="center"/>
    </xf>
    <xf numFmtId="1" fontId="5" fillId="0" borderId="24" xfId="3" applyNumberFormat="1" applyFont="1" applyFill="1" applyBorder="1" applyAlignment="1">
      <alignment horizontal="center" vertical="center"/>
    </xf>
    <xf numFmtId="1" fontId="5" fillId="0" borderId="25" xfId="3" applyNumberFormat="1" applyFont="1" applyFill="1" applyBorder="1" applyAlignment="1">
      <alignment horizontal="center" vertical="center"/>
    </xf>
    <xf numFmtId="167" fontId="5" fillId="0" borderId="9" xfId="3" applyNumberFormat="1" applyFont="1" applyFill="1" applyBorder="1" applyAlignment="1">
      <alignment horizontal="center" vertical="center" wrapText="1"/>
    </xf>
    <xf numFmtId="167" fontId="5" fillId="0" borderId="10" xfId="3" applyNumberFormat="1" applyFont="1" applyFill="1" applyBorder="1" applyAlignment="1">
      <alignment horizontal="center" vertical="center" wrapText="1"/>
    </xf>
    <xf numFmtId="167" fontId="5" fillId="0" borderId="11" xfId="3" applyNumberFormat="1" applyFont="1" applyFill="1" applyBorder="1" applyAlignment="1">
      <alignment horizontal="center" vertical="center" wrapText="1"/>
    </xf>
    <xf numFmtId="167" fontId="5" fillId="0" borderId="9" xfId="3" applyNumberFormat="1" applyFont="1" applyFill="1" applyBorder="1" applyAlignment="1">
      <alignment horizontal="center" vertical="center"/>
    </xf>
    <xf numFmtId="167" fontId="5" fillId="0" borderId="10" xfId="3" applyNumberFormat="1" applyFont="1" applyFill="1" applyBorder="1" applyAlignment="1">
      <alignment horizontal="center" vertical="center"/>
    </xf>
    <xf numFmtId="167" fontId="5" fillId="0" borderId="11" xfId="3" applyNumberFormat="1" applyFont="1" applyFill="1" applyBorder="1" applyAlignment="1">
      <alignment horizontal="center" vertical="center"/>
    </xf>
    <xf numFmtId="49" fontId="5" fillId="0" borderId="9" xfId="3" applyNumberFormat="1" applyFont="1" applyFill="1" applyBorder="1" applyAlignment="1">
      <alignment horizontal="center" vertical="center" wrapText="1"/>
    </xf>
    <xf numFmtId="49" fontId="5" fillId="0" borderId="10" xfId="3" applyNumberFormat="1" applyFont="1" applyFill="1" applyBorder="1" applyAlignment="1">
      <alignment horizontal="center" vertical="center" wrapText="1"/>
    </xf>
    <xf numFmtId="49" fontId="5" fillId="0" borderId="11" xfId="3" applyNumberFormat="1" applyFont="1" applyFill="1" applyBorder="1" applyAlignment="1">
      <alignment horizontal="center" vertical="center" wrapText="1"/>
    </xf>
    <xf numFmtId="49" fontId="25" fillId="0" borderId="10" xfId="3" applyNumberFormat="1" applyFont="1" applyFill="1" applyBorder="1" applyAlignment="1">
      <alignment horizontal="center" vertical="center"/>
    </xf>
    <xf numFmtId="49" fontId="25" fillId="0" borderId="11" xfId="3" applyNumberFormat="1" applyFont="1" applyFill="1" applyBorder="1" applyAlignment="1">
      <alignment horizontal="center" vertical="center"/>
    </xf>
    <xf numFmtId="1" fontId="25" fillId="0" borderId="10" xfId="3" applyNumberFormat="1" applyFont="1" applyFill="1" applyBorder="1" applyAlignment="1">
      <alignment horizontal="center" vertical="center"/>
    </xf>
    <xf numFmtId="1" fontId="25" fillId="0" borderId="11" xfId="3" applyNumberFormat="1" applyFont="1" applyFill="1" applyBorder="1" applyAlignment="1">
      <alignment horizontal="center" vertical="center"/>
    </xf>
    <xf numFmtId="40" fontId="4" fillId="0" borderId="0" xfId="3" applyNumberFormat="1" applyFont="1" applyFill="1" applyBorder="1" applyAlignment="1">
      <alignment horizontal="center"/>
    </xf>
    <xf numFmtId="49" fontId="4" fillId="0" borderId="4" xfId="3" applyNumberFormat="1" applyFont="1" applyFill="1" applyBorder="1" applyAlignment="1">
      <alignment horizontal="center"/>
    </xf>
    <xf numFmtId="49" fontId="4" fillId="0" borderId="0" xfId="3" applyNumberFormat="1" applyFont="1" applyFill="1" applyBorder="1" applyAlignment="1">
      <alignment horizontal="center"/>
    </xf>
    <xf numFmtId="49" fontId="3" fillId="0" borderId="6" xfId="3" applyNumberFormat="1" applyFont="1" applyFill="1" applyBorder="1" applyAlignment="1">
      <alignment horizontal="left" vertical="center"/>
    </xf>
    <xf numFmtId="49" fontId="3" fillId="0" borderId="7" xfId="3" applyNumberFormat="1" applyFont="1" applyFill="1" applyBorder="1" applyAlignment="1">
      <alignment horizontal="left" vertical="center"/>
    </xf>
    <xf numFmtId="49" fontId="25" fillId="0" borderId="4" xfId="3" applyNumberFormat="1" applyFont="1" applyFill="1" applyBorder="1" applyAlignment="1">
      <alignment horizontal="center" vertical="center"/>
    </xf>
    <xf numFmtId="49" fontId="25" fillId="0" borderId="6" xfId="3" applyNumberFormat="1" applyFont="1" applyFill="1" applyBorder="1" applyAlignment="1">
      <alignment horizontal="center" vertical="center"/>
    </xf>
    <xf numFmtId="49" fontId="6" fillId="0" borderId="32" xfId="3" applyNumberFormat="1" applyFont="1" applyFill="1" applyBorder="1" applyAlignment="1">
      <alignment horizontal="left" vertical="center" wrapText="1"/>
    </xf>
    <xf numFmtId="49" fontId="6" fillId="0" borderId="33" xfId="3" applyNumberFormat="1" applyFont="1" applyFill="1" applyBorder="1" applyAlignment="1">
      <alignment horizontal="left" vertical="center" wrapText="1"/>
    </xf>
    <xf numFmtId="49" fontId="6" fillId="0" borderId="34" xfId="3" applyNumberFormat="1" applyFont="1" applyFill="1" applyBorder="1" applyAlignment="1">
      <alignment horizontal="left" vertical="center" wrapText="1"/>
    </xf>
    <xf numFmtId="0" fontId="6" fillId="0" borderId="38" xfId="3" applyFont="1" applyFill="1" applyBorder="1" applyAlignment="1">
      <alignment horizontal="left" vertical="center" wrapText="1"/>
    </xf>
    <xf numFmtId="0" fontId="6" fillId="0" borderId="39" xfId="3" applyFont="1" applyFill="1" applyBorder="1" applyAlignment="1">
      <alignment horizontal="left" vertical="center" wrapText="1"/>
    </xf>
    <xf numFmtId="0" fontId="6" fillId="0" borderId="40" xfId="3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5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</cellXfs>
  <cellStyles count="13">
    <cellStyle name="Millares" xfId="1" builtinId="3"/>
    <cellStyle name="Millares 2" xfId="8"/>
    <cellStyle name="Millares 3" xfId="9"/>
    <cellStyle name="Millares_FONDO AGOSTO 2006" xfId="12"/>
    <cellStyle name="Millares_INFORME RESERVA FONDO ROTATORIO 2005" xfId="2"/>
    <cellStyle name="Normal" xfId="0" builtinId="0"/>
    <cellStyle name="Normal 2" xfId="3"/>
    <cellStyle name="Normal 3" xfId="6"/>
    <cellStyle name="Normal 4" xfId="10"/>
    <cellStyle name="Normal_Libro2" xfId="7"/>
    <cellStyle name="Percent 2" xfId="4"/>
    <cellStyle name="Porcentaje" xfId="5" builtinId="5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266700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150495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AB9F2DB-3AF3-4237-B315-C01DA83A9636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AA97608-8978-4F6E-B353-179A4466F513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EF48C1F-1770-489F-830B-4790AA31CF7C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666B7682-EF01-40FB-AAD5-07C8740CB394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E15A812-3E2D-4674-B3E6-4C6B0DBA9B8B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F66B8B93-598A-418D-93E3-EC2B53947308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3929637C-D5E0-4B0A-8F48-CE0A26D1F03B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8EED5BF2-6C35-41F1-88F8-ACFD27EFB806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D78BE63B-4B67-48AA-86F0-E3893EE67D16}"/>
            </a:ext>
          </a:extLst>
        </xdr:cNvPr>
        <xdr:cNvSpPr txBox="1">
          <a:spLocks noChangeArrowheads="1"/>
        </xdr:cNvSpPr>
      </xdr:nvSpPr>
      <xdr:spPr bwMode="auto">
        <a:xfrm>
          <a:off x="20688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4F1E3C52-C3F6-46FF-92CA-F4969A11B4A4}"/>
            </a:ext>
          </a:extLst>
        </xdr:cNvPr>
        <xdr:cNvSpPr txBox="1">
          <a:spLocks noChangeArrowheads="1"/>
        </xdr:cNvSpPr>
      </xdr:nvSpPr>
      <xdr:spPr bwMode="auto">
        <a:xfrm>
          <a:off x="20688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A8F71F77-55E1-4128-A0E9-6894871F77E6}"/>
            </a:ext>
          </a:extLst>
        </xdr:cNvPr>
        <xdr:cNvSpPr txBox="1">
          <a:spLocks noChangeArrowheads="1"/>
        </xdr:cNvSpPr>
      </xdr:nvSpPr>
      <xdr:spPr bwMode="auto">
        <a:xfrm>
          <a:off x="20688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1824A490-51E1-4600-BA78-591E2D72E4EA}"/>
            </a:ext>
          </a:extLst>
        </xdr:cNvPr>
        <xdr:cNvSpPr txBox="1">
          <a:spLocks noChangeArrowheads="1"/>
        </xdr:cNvSpPr>
      </xdr:nvSpPr>
      <xdr:spPr bwMode="auto">
        <a:xfrm>
          <a:off x="20688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48C918E3-27ED-4041-A362-0FCDE0F23992}"/>
            </a:ext>
          </a:extLst>
        </xdr:cNvPr>
        <xdr:cNvSpPr txBox="1">
          <a:spLocks noChangeArrowheads="1"/>
        </xdr:cNvSpPr>
      </xdr:nvSpPr>
      <xdr:spPr bwMode="auto">
        <a:xfrm>
          <a:off x="20688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575A9E93-1A56-4B04-B67C-E0F0741AD0EA}"/>
            </a:ext>
          </a:extLst>
        </xdr:cNvPr>
        <xdr:cNvSpPr txBox="1">
          <a:spLocks noChangeArrowheads="1"/>
        </xdr:cNvSpPr>
      </xdr:nvSpPr>
      <xdr:spPr bwMode="auto">
        <a:xfrm>
          <a:off x="20688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E6A3BD4B-5894-4CE9-873A-9533991B0FCA}"/>
            </a:ext>
          </a:extLst>
        </xdr:cNvPr>
        <xdr:cNvSpPr txBox="1">
          <a:spLocks noChangeArrowheads="1"/>
        </xdr:cNvSpPr>
      </xdr:nvSpPr>
      <xdr:spPr bwMode="auto">
        <a:xfrm>
          <a:off x="20688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9D0D44CB-3B9E-4C78-A273-954656F3E19F}"/>
            </a:ext>
          </a:extLst>
        </xdr:cNvPr>
        <xdr:cNvSpPr txBox="1">
          <a:spLocks noChangeArrowheads="1"/>
        </xdr:cNvSpPr>
      </xdr:nvSpPr>
      <xdr:spPr bwMode="auto">
        <a:xfrm>
          <a:off x="20688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3CE052DA-CC10-4FCF-A469-23E3718ABCDC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E9CF480A-5C0C-435D-A1EC-97993CB03473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ADD7D095-309D-4564-8350-F8A79F9A8837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7FDB3C14-0708-42BA-9CE6-F375182F5C10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A4417F4-D7D6-4A6C-82F0-DE7B07C56B79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C288A1EF-6122-466C-B564-D2FC6DA00C33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A6B6322B-A676-4270-92EF-1D841E05DA5D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B4FF5757-8AB0-4194-A1BD-CE3A27FC87EB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7D10F451-B99F-4F16-88D3-646A870E13CD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C98EF4AA-1615-4B8B-B1A1-3DEA3AAC5DCE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ED324823-6CCE-4A2A-9541-DEB5EBB41B7D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FAE9FA04-1536-4D1F-BBFE-9211110B38A3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9079AC79-7690-4A1F-9F4F-C5FD23C69BC1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EC3AAD8E-E149-4686-B3F5-BAB69CC2713B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DB15F7C8-2D2E-4078-B5E5-6ECA5664743D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E5F8B513-2C77-4943-87EF-9763A480281F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49BE00B3-549B-4E0F-9F3D-CD2791F5494A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773F857C-971E-47B7-857D-1D6AC6FADC83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6B0877AC-21E3-48BF-852D-8543F8BAB28A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53D2A6F7-EDC9-48BB-9F2B-161CEA25952F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38A73041-1AA9-4D7F-AD94-FD4D00B147B2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2DFCFBD-4487-4884-B525-B0D9FEBA6378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CF894F72-80FB-4A72-A465-5F3D58753EA7}"/>
            </a:ext>
          </a:extLst>
        </xdr:cNvPr>
        <xdr:cNvSpPr txBox="1">
          <a:spLocks noChangeArrowheads="1"/>
        </xdr:cNvSpPr>
      </xdr:nvSpPr>
      <xdr:spPr bwMode="auto">
        <a:xfrm>
          <a:off x="2297430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E240B700-0249-4D7A-9937-DDC2B6440C4F}"/>
            </a:ext>
          </a:extLst>
        </xdr:cNvPr>
        <xdr:cNvSpPr txBox="1">
          <a:spLocks noChangeArrowheads="1"/>
        </xdr:cNvSpPr>
      </xdr:nvSpPr>
      <xdr:spPr bwMode="auto">
        <a:xfrm>
          <a:off x="2297430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esos%20Financieros/3.%20PRESUPUESTO/2017/ANH/INFORMES/INFORMES%20DE%20EJECUCION/BASE%20INFORME%20EJECUCION%20PRESUPUESTAL%20RUBRO%20MAY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 SIIF"/>
      <sheetName val="RESERVA SIIF"/>
      <sheetName val="CUENTAS POR PAGAR SIIF"/>
      <sheetName val="CONSOLIDADO VIGENCIA"/>
      <sheetName val="CONSOLIDADO RESERVA"/>
      <sheetName val="CONSOLIDADO C X P"/>
      <sheetName val="MES VIGENCIA"/>
      <sheetName val="MES RESERVA"/>
      <sheetName val="MES C X P"/>
    </sheetNames>
    <sheetDataSet>
      <sheetData sheetId="0">
        <row r="147">
          <cell r="I147">
            <v>602781092000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>
      <selection activeCell="T54" sqref="T54"/>
    </sheetView>
  </sheetViews>
  <sheetFormatPr baseColWidth="10" defaultColWidth="11.42578125" defaultRowHeight="15" x14ac:dyDescent="0.25"/>
  <cols>
    <col min="1" max="1" width="4" style="5" customWidth="1"/>
    <col min="2" max="3" width="3.28515625" style="5" customWidth="1"/>
    <col min="4" max="5" width="4" style="5" customWidth="1"/>
    <col min="6" max="6" width="7.140625" style="5" customWidth="1"/>
    <col min="7" max="7" width="4.7109375" style="5" bestFit="1" customWidth="1"/>
    <col min="8" max="9" width="4.140625" style="5" bestFit="1" customWidth="1"/>
    <col min="10" max="10" width="16.28515625" style="5" bestFit="1" customWidth="1"/>
    <col min="11" max="11" width="20.42578125" style="5" bestFit="1" customWidth="1"/>
    <col min="12" max="14" width="15" style="5" bestFit="1" customWidth="1"/>
    <col min="15" max="15" width="13.85546875" style="5" bestFit="1" customWidth="1"/>
    <col min="16" max="16" width="15" style="5" bestFit="1" customWidth="1"/>
    <col min="17" max="17" width="12" style="5" bestFit="1" customWidth="1"/>
    <col min="18" max="18" width="15" style="5" bestFit="1" customWidth="1"/>
    <col min="19" max="19" width="15.5703125" style="5" bestFit="1" customWidth="1"/>
    <col min="20" max="16384" width="11.42578125" style="5"/>
  </cols>
  <sheetData>
    <row r="1" spans="1:19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1" customHeight="1" x14ac:dyDescent="0.25">
      <c r="O2" s="6"/>
      <c r="P2" s="6"/>
      <c r="Q2" s="6"/>
      <c r="S2" s="6"/>
    </row>
    <row r="3" spans="1:19" ht="0" hidden="1" customHeight="1" x14ac:dyDescent="0.25"/>
    <row r="4" spans="1:19" ht="14.1" customHeight="1" x14ac:dyDescent="0.25">
      <c r="O4" s="6"/>
      <c r="P4" s="6"/>
      <c r="Q4" s="6"/>
      <c r="S4" s="6"/>
    </row>
    <row r="5" spans="1:19" ht="14.1" customHeight="1" x14ac:dyDescent="0.25">
      <c r="O5" s="6"/>
      <c r="P5" s="6"/>
      <c r="Q5" s="6"/>
      <c r="R5" s="6"/>
      <c r="S5" s="6"/>
    </row>
    <row r="6" spans="1:19" ht="0" hidden="1" customHeight="1" x14ac:dyDescent="0.25"/>
    <row r="7" spans="1:19" ht="4.3499999999999996" customHeight="1" x14ac:dyDescent="0.25"/>
    <row r="8" spans="1:19" ht="10.15" customHeight="1" x14ac:dyDescent="0.25"/>
    <row r="9" spans="1:19" ht="11.4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0.15" customHeight="1" x14ac:dyDescent="0.25"/>
    <row r="11" spans="1:19" ht="16.5" customHeight="1" x14ac:dyDescent="0.25">
      <c r="A11" s="237" t="s">
        <v>9</v>
      </c>
      <c r="B11" s="238"/>
      <c r="C11" s="238"/>
      <c r="D11" s="238"/>
      <c r="E11" s="239"/>
      <c r="F11" s="240">
        <v>2017</v>
      </c>
      <c r="G11" s="241"/>
      <c r="H11" s="241"/>
      <c r="I11" s="8" t="s">
        <v>8</v>
      </c>
      <c r="J11" s="9" t="s">
        <v>10</v>
      </c>
      <c r="K11" s="10" t="s">
        <v>11</v>
      </c>
      <c r="M11" s="236"/>
      <c r="O11" s="8" t="s">
        <v>8</v>
      </c>
      <c r="P11" s="8" t="s">
        <v>8</v>
      </c>
      <c r="Q11" s="8" t="s">
        <v>8</v>
      </c>
      <c r="R11" s="6"/>
      <c r="S11" s="8" t="s">
        <v>8</v>
      </c>
    </row>
    <row r="12" spans="1:19" ht="18" customHeight="1" x14ac:dyDescent="0.25">
      <c r="A12" s="237" t="s">
        <v>12</v>
      </c>
      <c r="B12" s="238"/>
      <c r="C12" s="238"/>
      <c r="D12" s="238"/>
      <c r="E12" s="239"/>
      <c r="F12" s="240" t="s">
        <v>391</v>
      </c>
      <c r="G12" s="241"/>
      <c r="H12" s="241"/>
      <c r="J12" s="10" t="s">
        <v>384</v>
      </c>
      <c r="K12" s="11"/>
      <c r="M12" s="10"/>
      <c r="N12" s="8" t="s">
        <v>8</v>
      </c>
      <c r="O12" s="8" t="s">
        <v>8</v>
      </c>
      <c r="P12" s="8" t="s">
        <v>8</v>
      </c>
      <c r="Q12" s="8" t="s">
        <v>8</v>
      </c>
      <c r="R12" s="6"/>
      <c r="S12" s="8" t="s">
        <v>8</v>
      </c>
    </row>
    <row r="13" spans="1:19" ht="18" customHeight="1" x14ac:dyDescent="0.25">
      <c r="A13" s="237" t="s">
        <v>13</v>
      </c>
      <c r="B13" s="238"/>
      <c r="C13" s="238"/>
      <c r="D13" s="238"/>
      <c r="E13" s="239"/>
      <c r="F13" s="240" t="s">
        <v>14</v>
      </c>
      <c r="G13" s="241"/>
      <c r="H13" s="241"/>
      <c r="M13" s="10"/>
    </row>
    <row r="14" spans="1:19" ht="18" customHeight="1" x14ac:dyDescent="0.25">
      <c r="A14" s="237" t="s">
        <v>15</v>
      </c>
      <c r="B14" s="238"/>
      <c r="C14" s="238"/>
      <c r="D14" s="238"/>
      <c r="E14" s="239"/>
      <c r="F14" s="240" t="s">
        <v>16</v>
      </c>
      <c r="G14" s="241"/>
      <c r="H14" s="241"/>
      <c r="M14" s="10"/>
    </row>
    <row r="15" spans="1:19" ht="16.5" customHeight="1" x14ac:dyDescent="0.25">
      <c r="A15" s="237" t="s">
        <v>17</v>
      </c>
      <c r="B15" s="238"/>
      <c r="C15" s="238"/>
      <c r="D15" s="238"/>
      <c r="E15" s="239"/>
      <c r="F15" s="240" t="s">
        <v>18</v>
      </c>
      <c r="G15" s="241"/>
      <c r="H15" s="241"/>
      <c r="J15" s="9" t="s">
        <v>19</v>
      </c>
      <c r="K15" s="10" t="s">
        <v>20</v>
      </c>
      <c r="M15" s="10"/>
      <c r="N15" s="10" t="s">
        <v>8</v>
      </c>
      <c r="O15" s="10" t="s">
        <v>8</v>
      </c>
      <c r="P15" s="12"/>
      <c r="Q15" s="10"/>
      <c r="R15" s="6"/>
      <c r="S15" s="10" t="s">
        <v>8</v>
      </c>
    </row>
    <row r="16" spans="1:19" x14ac:dyDescent="0.25">
      <c r="A16" s="8" t="s">
        <v>8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8" t="s">
        <v>8</v>
      </c>
      <c r="H16" s="8" t="s">
        <v>8</v>
      </c>
      <c r="I16" s="8" t="s">
        <v>8</v>
      </c>
      <c r="J16" s="8" t="s">
        <v>8</v>
      </c>
      <c r="K16" s="8" t="s">
        <v>8</v>
      </c>
      <c r="L16" s="8" t="s">
        <v>8</v>
      </c>
      <c r="M16" s="8" t="s">
        <v>8</v>
      </c>
      <c r="N16" s="13" t="s">
        <v>8</v>
      </c>
      <c r="O16" s="8" t="s">
        <v>8</v>
      </c>
      <c r="P16" s="14"/>
      <c r="Q16" s="15"/>
      <c r="R16" s="16"/>
      <c r="S16" s="8" t="s">
        <v>8</v>
      </c>
    </row>
    <row r="17" spans="1:19" ht="37.700000000000003" customHeight="1" x14ac:dyDescent="0.25">
      <c r="A17" s="17" t="s">
        <v>21</v>
      </c>
      <c r="B17" s="17" t="s">
        <v>22</v>
      </c>
      <c r="C17" s="17" t="s">
        <v>23</v>
      </c>
      <c r="D17" s="17" t="s">
        <v>24</v>
      </c>
      <c r="E17" s="17" t="s">
        <v>25</v>
      </c>
      <c r="F17" s="17" t="s">
        <v>26</v>
      </c>
      <c r="G17" s="18" t="s">
        <v>27</v>
      </c>
      <c r="H17" s="17" t="s">
        <v>28</v>
      </c>
      <c r="I17" s="17" t="s">
        <v>29</v>
      </c>
      <c r="J17" s="17" t="s">
        <v>30</v>
      </c>
      <c r="K17" s="17" t="s">
        <v>31</v>
      </c>
      <c r="L17" s="17" t="s">
        <v>32</v>
      </c>
      <c r="M17" s="17" t="s">
        <v>33</v>
      </c>
      <c r="N17" s="18" t="s">
        <v>34</v>
      </c>
      <c r="O17" s="17" t="s">
        <v>35</v>
      </c>
      <c r="P17" s="18" t="s">
        <v>36</v>
      </c>
      <c r="Q17" s="18" t="s">
        <v>37</v>
      </c>
      <c r="R17" s="17" t="s">
        <v>38</v>
      </c>
      <c r="S17" s="18" t="s">
        <v>39</v>
      </c>
    </row>
    <row r="18" spans="1:19" ht="27" x14ac:dyDescent="0.25">
      <c r="A18" s="219">
        <v>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19" t="s">
        <v>40</v>
      </c>
      <c r="L18" s="221">
        <v>424279092000</v>
      </c>
      <c r="M18" s="222">
        <v>178502000000</v>
      </c>
      <c r="N18" s="221">
        <v>602781092000</v>
      </c>
      <c r="O18" s="222">
        <v>22145187897.220001</v>
      </c>
      <c r="P18" s="221">
        <v>900071190957.14001</v>
      </c>
      <c r="Q18" s="221">
        <v>0</v>
      </c>
      <c r="R18" s="222">
        <v>900071190957.14001</v>
      </c>
      <c r="S18" s="222">
        <v>-297290098957.14001</v>
      </c>
    </row>
    <row r="19" spans="1:19" ht="18" x14ac:dyDescent="0.25">
      <c r="A19" s="219">
        <v>3</v>
      </c>
      <c r="B19" s="219">
        <v>1</v>
      </c>
      <c r="C19" s="220"/>
      <c r="D19" s="220"/>
      <c r="E19" s="220"/>
      <c r="F19" s="220"/>
      <c r="G19" s="220"/>
      <c r="H19" s="220"/>
      <c r="I19" s="220"/>
      <c r="J19" s="220"/>
      <c r="K19" s="219" t="s">
        <v>41</v>
      </c>
      <c r="L19" s="221">
        <v>87246092000</v>
      </c>
      <c r="M19" s="222">
        <v>68502000000</v>
      </c>
      <c r="N19" s="221">
        <v>155748092000</v>
      </c>
      <c r="O19" s="222">
        <v>22076954926.470001</v>
      </c>
      <c r="P19" s="221">
        <v>268408217550.54999</v>
      </c>
      <c r="Q19" s="221">
        <v>0</v>
      </c>
      <c r="R19" s="222">
        <v>268408217550.54999</v>
      </c>
      <c r="S19" s="222">
        <v>-112660125550.55</v>
      </c>
    </row>
    <row r="20" spans="1:19" x14ac:dyDescent="0.25">
      <c r="A20" s="219">
        <v>3</v>
      </c>
      <c r="B20" s="219">
        <v>1</v>
      </c>
      <c r="C20" s="219">
        <v>2</v>
      </c>
      <c r="D20" s="220"/>
      <c r="E20" s="220"/>
      <c r="F20" s="220"/>
      <c r="G20" s="220"/>
      <c r="H20" s="220"/>
      <c r="I20" s="220"/>
      <c r="J20" s="220"/>
      <c r="K20" s="219" t="s">
        <v>42</v>
      </c>
      <c r="L20" s="221">
        <v>87246092000</v>
      </c>
      <c r="M20" s="222">
        <v>68502000000</v>
      </c>
      <c r="N20" s="221">
        <v>155748092000</v>
      </c>
      <c r="O20" s="222">
        <v>22076954926.470001</v>
      </c>
      <c r="P20" s="221">
        <v>268408217550.54999</v>
      </c>
      <c r="Q20" s="221">
        <v>0</v>
      </c>
      <c r="R20" s="222">
        <v>268408217550.54999</v>
      </c>
      <c r="S20" s="222">
        <v>-112660125550.55</v>
      </c>
    </row>
    <row r="21" spans="1:19" ht="18" x14ac:dyDescent="0.25">
      <c r="A21" s="219">
        <v>3</v>
      </c>
      <c r="B21" s="219">
        <v>1</v>
      </c>
      <c r="C21" s="219">
        <v>2</v>
      </c>
      <c r="D21" s="219">
        <v>1</v>
      </c>
      <c r="E21" s="220"/>
      <c r="F21" s="220"/>
      <c r="G21" s="220"/>
      <c r="H21" s="220"/>
      <c r="I21" s="220"/>
      <c r="J21" s="220"/>
      <c r="K21" s="219" t="s">
        <v>328</v>
      </c>
      <c r="L21" s="221">
        <v>0</v>
      </c>
      <c r="M21" s="222">
        <v>0</v>
      </c>
      <c r="N21" s="221">
        <v>0</v>
      </c>
      <c r="O21" s="222">
        <v>0</v>
      </c>
      <c r="P21" s="221">
        <v>2866000</v>
      </c>
      <c r="Q21" s="221">
        <v>0</v>
      </c>
      <c r="R21" s="222">
        <v>2866000</v>
      </c>
      <c r="S21" s="222">
        <v>-2866000</v>
      </c>
    </row>
    <row r="22" spans="1:19" x14ac:dyDescent="0.25">
      <c r="A22" s="219">
        <v>3</v>
      </c>
      <c r="B22" s="219">
        <v>1</v>
      </c>
      <c r="C22" s="219">
        <v>2</v>
      </c>
      <c r="D22" s="219">
        <v>1</v>
      </c>
      <c r="E22" s="219">
        <v>2</v>
      </c>
      <c r="F22" s="220"/>
      <c r="G22" s="220"/>
      <c r="H22" s="220"/>
      <c r="I22" s="220"/>
      <c r="J22" s="220"/>
      <c r="K22" s="219" t="s">
        <v>329</v>
      </c>
      <c r="L22" s="221">
        <v>0</v>
      </c>
      <c r="M22" s="222">
        <v>0</v>
      </c>
      <c r="N22" s="221">
        <v>0</v>
      </c>
      <c r="O22" s="222">
        <v>0</v>
      </c>
      <c r="P22" s="221">
        <v>2866000</v>
      </c>
      <c r="Q22" s="221">
        <v>0</v>
      </c>
      <c r="R22" s="222">
        <v>2866000</v>
      </c>
      <c r="S22" s="222">
        <v>-2866000</v>
      </c>
    </row>
    <row r="23" spans="1:19" x14ac:dyDescent="0.25">
      <c r="A23" s="219">
        <v>3</v>
      </c>
      <c r="B23" s="219">
        <v>1</v>
      </c>
      <c r="C23" s="219">
        <v>2</v>
      </c>
      <c r="D23" s="219">
        <v>1</v>
      </c>
      <c r="E23" s="219">
        <v>2</v>
      </c>
      <c r="F23" s="219">
        <v>8</v>
      </c>
      <c r="G23" s="220"/>
      <c r="H23" s="220"/>
      <c r="I23" s="220"/>
      <c r="J23" s="220"/>
      <c r="K23" s="219" t="s">
        <v>330</v>
      </c>
      <c r="L23" s="221">
        <v>0</v>
      </c>
      <c r="M23" s="222">
        <v>0</v>
      </c>
      <c r="N23" s="221">
        <v>0</v>
      </c>
      <c r="O23" s="222">
        <v>0</v>
      </c>
      <c r="P23" s="221">
        <v>2866000</v>
      </c>
      <c r="Q23" s="221">
        <v>0</v>
      </c>
      <c r="R23" s="222">
        <v>2866000</v>
      </c>
      <c r="S23" s="222">
        <v>-2866000</v>
      </c>
    </row>
    <row r="24" spans="1:19" ht="18" x14ac:dyDescent="0.25">
      <c r="A24" s="219">
        <v>3</v>
      </c>
      <c r="B24" s="219">
        <v>1</v>
      </c>
      <c r="C24" s="219">
        <v>2</v>
      </c>
      <c r="D24" s="219">
        <v>1</v>
      </c>
      <c r="E24" s="219">
        <v>2</v>
      </c>
      <c r="F24" s="219">
        <v>8</v>
      </c>
      <c r="G24" s="219">
        <v>4</v>
      </c>
      <c r="H24" s="220"/>
      <c r="I24" s="220"/>
      <c r="J24" s="220"/>
      <c r="K24" s="219" t="s">
        <v>331</v>
      </c>
      <c r="L24" s="221">
        <v>0</v>
      </c>
      <c r="M24" s="222">
        <v>0</v>
      </c>
      <c r="N24" s="221">
        <v>0</v>
      </c>
      <c r="O24" s="222">
        <v>0</v>
      </c>
      <c r="P24" s="221">
        <v>2866000</v>
      </c>
      <c r="Q24" s="221">
        <v>0</v>
      </c>
      <c r="R24" s="222">
        <v>2866000</v>
      </c>
      <c r="S24" s="222">
        <v>-2866000</v>
      </c>
    </row>
    <row r="25" spans="1:19" ht="18" x14ac:dyDescent="0.25">
      <c r="A25" s="219">
        <v>3</v>
      </c>
      <c r="B25" s="219">
        <v>1</v>
      </c>
      <c r="C25" s="219">
        <v>2</v>
      </c>
      <c r="D25" s="219">
        <v>7</v>
      </c>
      <c r="E25" s="220"/>
      <c r="F25" s="220"/>
      <c r="G25" s="220"/>
      <c r="H25" s="220"/>
      <c r="I25" s="220"/>
      <c r="J25" s="220"/>
      <c r="K25" s="219" t="s">
        <v>43</v>
      </c>
      <c r="L25" s="221">
        <v>87246092000</v>
      </c>
      <c r="M25" s="222">
        <v>68502000000</v>
      </c>
      <c r="N25" s="221">
        <v>155748092000</v>
      </c>
      <c r="O25" s="222">
        <v>19121792887.27</v>
      </c>
      <c r="P25" s="221">
        <v>264115071119.92001</v>
      </c>
      <c r="Q25" s="221">
        <v>0</v>
      </c>
      <c r="R25" s="222">
        <v>264115071119.92001</v>
      </c>
      <c r="S25" s="222">
        <v>-108366979119.92</v>
      </c>
    </row>
    <row r="26" spans="1:19" x14ac:dyDescent="0.25">
      <c r="A26" s="219">
        <v>3</v>
      </c>
      <c r="B26" s="219">
        <v>1</v>
      </c>
      <c r="C26" s="219">
        <v>2</v>
      </c>
      <c r="D26" s="219">
        <v>7</v>
      </c>
      <c r="E26" s="219">
        <v>1</v>
      </c>
      <c r="F26" s="220"/>
      <c r="G26" s="220"/>
      <c r="H26" s="220"/>
      <c r="I26" s="220"/>
      <c r="J26" s="220"/>
      <c r="K26" s="219" t="s">
        <v>44</v>
      </c>
      <c r="L26" s="221">
        <v>87246092000</v>
      </c>
      <c r="M26" s="222">
        <v>0</v>
      </c>
      <c r="N26" s="221">
        <v>87246092000</v>
      </c>
      <c r="O26" s="222">
        <v>19121792887.27</v>
      </c>
      <c r="P26" s="221">
        <v>264115071119.92001</v>
      </c>
      <c r="Q26" s="221">
        <v>0</v>
      </c>
      <c r="R26" s="222">
        <v>264115071119.92001</v>
      </c>
      <c r="S26" s="222">
        <v>-176868979119.92001</v>
      </c>
    </row>
    <row r="27" spans="1:19" ht="18" x14ac:dyDescent="0.25">
      <c r="A27" s="219">
        <v>3</v>
      </c>
      <c r="B27" s="219">
        <v>1</v>
      </c>
      <c r="C27" s="219">
        <v>2</v>
      </c>
      <c r="D27" s="219">
        <v>7</v>
      </c>
      <c r="E27" s="219">
        <v>1</v>
      </c>
      <c r="F27" s="219">
        <v>18</v>
      </c>
      <c r="G27" s="220"/>
      <c r="H27" s="220"/>
      <c r="I27" s="220"/>
      <c r="J27" s="220"/>
      <c r="K27" s="219" t="s">
        <v>45</v>
      </c>
      <c r="L27" s="221">
        <v>87246092000</v>
      </c>
      <c r="M27" s="222">
        <v>0</v>
      </c>
      <c r="N27" s="221">
        <v>87246092000</v>
      </c>
      <c r="O27" s="222">
        <v>19121792887.27</v>
      </c>
      <c r="P27" s="221">
        <v>264115071119.92001</v>
      </c>
      <c r="Q27" s="221">
        <v>0</v>
      </c>
      <c r="R27" s="222">
        <v>264115071119.92001</v>
      </c>
      <c r="S27" s="222">
        <v>-176868979119.92001</v>
      </c>
    </row>
    <row r="28" spans="1:19" x14ac:dyDescent="0.25">
      <c r="A28" s="219">
        <v>3</v>
      </c>
      <c r="B28" s="219">
        <v>1</v>
      </c>
      <c r="C28" s="219">
        <v>2</v>
      </c>
      <c r="D28" s="219">
        <v>8</v>
      </c>
      <c r="E28" s="220"/>
      <c r="F28" s="220"/>
      <c r="G28" s="220"/>
      <c r="H28" s="220"/>
      <c r="I28" s="220"/>
      <c r="J28" s="220"/>
      <c r="K28" s="219" t="s">
        <v>46</v>
      </c>
      <c r="L28" s="221">
        <v>0</v>
      </c>
      <c r="M28" s="222">
        <v>0</v>
      </c>
      <c r="N28" s="221">
        <v>0</v>
      </c>
      <c r="O28" s="222">
        <v>2955162039.1999998</v>
      </c>
      <c r="P28" s="221">
        <v>4290280430.6300001</v>
      </c>
      <c r="Q28" s="221">
        <v>0</v>
      </c>
      <c r="R28" s="222">
        <v>4290280430.6300001</v>
      </c>
      <c r="S28" s="222">
        <v>-4290280430.6300001</v>
      </c>
    </row>
    <row r="29" spans="1:19" x14ac:dyDescent="0.25">
      <c r="A29" s="219">
        <v>3</v>
      </c>
      <c r="B29" s="219">
        <v>1</v>
      </c>
      <c r="C29" s="219">
        <v>2</v>
      </c>
      <c r="D29" s="219">
        <v>8</v>
      </c>
      <c r="E29" s="219">
        <v>2</v>
      </c>
      <c r="F29" s="220"/>
      <c r="G29" s="220"/>
      <c r="H29" s="220"/>
      <c r="I29" s="220"/>
      <c r="J29" s="220"/>
      <c r="K29" s="219" t="s">
        <v>47</v>
      </c>
      <c r="L29" s="221">
        <v>0</v>
      </c>
      <c r="M29" s="222">
        <v>0</v>
      </c>
      <c r="N29" s="221">
        <v>0</v>
      </c>
      <c r="O29" s="222">
        <v>2955162039.1999998</v>
      </c>
      <c r="P29" s="221">
        <v>4290280430.6300001</v>
      </c>
      <c r="Q29" s="221">
        <v>0</v>
      </c>
      <c r="R29" s="222">
        <v>4290280430.6300001</v>
      </c>
      <c r="S29" s="222">
        <v>-4290280430.6300001</v>
      </c>
    </row>
    <row r="30" spans="1:19" x14ac:dyDescent="0.25">
      <c r="A30" s="219">
        <v>3</v>
      </c>
      <c r="B30" s="219">
        <v>1</v>
      </c>
      <c r="C30" s="219">
        <v>2</v>
      </c>
      <c r="D30" s="219">
        <v>8</v>
      </c>
      <c r="E30" s="219">
        <v>2</v>
      </c>
      <c r="F30" s="219">
        <v>1</v>
      </c>
      <c r="G30" s="220"/>
      <c r="H30" s="220"/>
      <c r="I30" s="220"/>
      <c r="J30" s="220"/>
      <c r="K30" s="219" t="s">
        <v>48</v>
      </c>
      <c r="L30" s="221">
        <v>0</v>
      </c>
      <c r="M30" s="222">
        <v>0</v>
      </c>
      <c r="N30" s="221">
        <v>0</v>
      </c>
      <c r="O30" s="222">
        <v>2937364460.8299999</v>
      </c>
      <c r="P30" s="221">
        <v>4050433040.4200001</v>
      </c>
      <c r="Q30" s="221">
        <v>0</v>
      </c>
      <c r="R30" s="222">
        <v>4050433040.4200001</v>
      </c>
      <c r="S30" s="222">
        <v>-4050433040.4200001</v>
      </c>
    </row>
    <row r="31" spans="1:19" x14ac:dyDescent="0.25">
      <c r="A31" s="219">
        <v>3</v>
      </c>
      <c r="B31" s="219">
        <v>1</v>
      </c>
      <c r="C31" s="219">
        <v>2</v>
      </c>
      <c r="D31" s="219">
        <v>8</v>
      </c>
      <c r="E31" s="219">
        <v>2</v>
      </c>
      <c r="F31" s="219">
        <v>2</v>
      </c>
      <c r="G31" s="220"/>
      <c r="H31" s="220"/>
      <c r="I31" s="220"/>
      <c r="J31" s="220"/>
      <c r="K31" s="219" t="s">
        <v>324</v>
      </c>
      <c r="L31" s="221">
        <v>0</v>
      </c>
      <c r="M31" s="222">
        <v>0</v>
      </c>
      <c r="N31" s="221">
        <v>0</v>
      </c>
      <c r="O31" s="222">
        <v>1848.37</v>
      </c>
      <c r="P31" s="221">
        <v>327832.21000000002</v>
      </c>
      <c r="Q31" s="221">
        <v>0</v>
      </c>
      <c r="R31" s="222">
        <v>327832.21000000002</v>
      </c>
      <c r="S31" s="222">
        <v>-327832.21000000002</v>
      </c>
    </row>
    <row r="32" spans="1:19" x14ac:dyDescent="0.25">
      <c r="A32" s="219">
        <v>3</v>
      </c>
      <c r="B32" s="219">
        <v>1</v>
      </c>
      <c r="C32" s="219">
        <v>2</v>
      </c>
      <c r="D32" s="219">
        <v>8</v>
      </c>
      <c r="E32" s="219">
        <v>2</v>
      </c>
      <c r="F32" s="219">
        <v>3</v>
      </c>
      <c r="G32" s="220"/>
      <c r="H32" s="220"/>
      <c r="I32" s="220"/>
      <c r="J32" s="220"/>
      <c r="K32" s="219" t="s">
        <v>325</v>
      </c>
      <c r="L32" s="221">
        <v>0</v>
      </c>
      <c r="M32" s="222">
        <v>0</v>
      </c>
      <c r="N32" s="221">
        <v>0</v>
      </c>
      <c r="O32" s="222">
        <v>17795730</v>
      </c>
      <c r="P32" s="221">
        <v>239519558</v>
      </c>
      <c r="Q32" s="221">
        <v>0</v>
      </c>
      <c r="R32" s="222">
        <v>239519558</v>
      </c>
      <c r="S32" s="222">
        <v>-239519558</v>
      </c>
    </row>
    <row r="33" spans="1:19" ht="18" x14ac:dyDescent="0.25">
      <c r="A33" s="219">
        <v>3</v>
      </c>
      <c r="B33" s="219">
        <v>2</v>
      </c>
      <c r="C33" s="220"/>
      <c r="D33" s="220"/>
      <c r="E33" s="220"/>
      <c r="F33" s="220"/>
      <c r="G33" s="220"/>
      <c r="H33" s="220"/>
      <c r="I33" s="220"/>
      <c r="J33" s="220"/>
      <c r="K33" s="219" t="s">
        <v>49</v>
      </c>
      <c r="L33" s="221">
        <v>337033000000</v>
      </c>
      <c r="M33" s="222">
        <v>110000000000</v>
      </c>
      <c r="N33" s="221">
        <v>447033000000</v>
      </c>
      <c r="O33" s="222">
        <v>68232970.75</v>
      </c>
      <c r="P33" s="221">
        <v>631662973406.58997</v>
      </c>
      <c r="Q33" s="221">
        <v>0</v>
      </c>
      <c r="R33" s="222">
        <v>631662973406.58997</v>
      </c>
      <c r="S33" s="222">
        <v>-184629973406.59</v>
      </c>
    </row>
    <row r="34" spans="1:19" ht="18" x14ac:dyDescent="0.25">
      <c r="A34" s="219">
        <v>3</v>
      </c>
      <c r="B34" s="219">
        <v>2</v>
      </c>
      <c r="C34" s="219">
        <v>3</v>
      </c>
      <c r="D34" s="220"/>
      <c r="E34" s="220"/>
      <c r="F34" s="220"/>
      <c r="G34" s="220"/>
      <c r="H34" s="220"/>
      <c r="I34" s="220"/>
      <c r="J34" s="220"/>
      <c r="K34" s="219" t="s">
        <v>50</v>
      </c>
      <c r="L34" s="221">
        <v>0</v>
      </c>
      <c r="M34" s="222">
        <v>0</v>
      </c>
      <c r="N34" s="221">
        <v>0</v>
      </c>
      <c r="O34" s="222">
        <v>14279535.880000001</v>
      </c>
      <c r="P34" s="221">
        <v>19659987621.560001</v>
      </c>
      <c r="Q34" s="221">
        <v>0</v>
      </c>
      <c r="R34" s="222">
        <v>19659987621.560001</v>
      </c>
      <c r="S34" s="222">
        <v>-19659987621.560001</v>
      </c>
    </row>
    <row r="35" spans="1:19" ht="18" x14ac:dyDescent="0.25">
      <c r="A35" s="219">
        <v>3</v>
      </c>
      <c r="B35" s="219">
        <v>2</v>
      </c>
      <c r="C35" s="219">
        <v>3</v>
      </c>
      <c r="D35" s="219">
        <v>0</v>
      </c>
      <c r="E35" s="220"/>
      <c r="F35" s="220"/>
      <c r="G35" s="220"/>
      <c r="H35" s="220"/>
      <c r="I35" s="220"/>
      <c r="J35" s="220"/>
      <c r="K35" s="219" t="s">
        <v>50</v>
      </c>
      <c r="L35" s="221">
        <v>0</v>
      </c>
      <c r="M35" s="222">
        <v>0</v>
      </c>
      <c r="N35" s="221">
        <v>0</v>
      </c>
      <c r="O35" s="222">
        <v>14279535.880000001</v>
      </c>
      <c r="P35" s="221">
        <v>19659987621.560001</v>
      </c>
      <c r="Q35" s="221">
        <v>0</v>
      </c>
      <c r="R35" s="222">
        <v>19659987621.560001</v>
      </c>
      <c r="S35" s="222">
        <v>-19659987621.560001</v>
      </c>
    </row>
    <row r="36" spans="1:19" ht="27" x14ac:dyDescent="0.25">
      <c r="A36" s="219">
        <v>3</v>
      </c>
      <c r="B36" s="219">
        <v>2</v>
      </c>
      <c r="C36" s="219">
        <v>3</v>
      </c>
      <c r="D36" s="219">
        <v>0</v>
      </c>
      <c r="E36" s="219">
        <v>3</v>
      </c>
      <c r="F36" s="220"/>
      <c r="G36" s="220"/>
      <c r="H36" s="220"/>
      <c r="I36" s="220"/>
      <c r="J36" s="220"/>
      <c r="K36" s="219" t="s">
        <v>51</v>
      </c>
      <c r="L36" s="221">
        <v>0</v>
      </c>
      <c r="M36" s="222">
        <v>0</v>
      </c>
      <c r="N36" s="221">
        <v>0</v>
      </c>
      <c r="O36" s="222">
        <v>12722439.810000001</v>
      </c>
      <c r="P36" s="221">
        <v>224468656.31</v>
      </c>
      <c r="Q36" s="221">
        <v>0</v>
      </c>
      <c r="R36" s="222">
        <v>224468656.31</v>
      </c>
      <c r="S36" s="222">
        <v>-224468656.31</v>
      </c>
    </row>
    <row r="37" spans="1:19" ht="27" x14ac:dyDescent="0.25">
      <c r="A37" s="219">
        <v>3</v>
      </c>
      <c r="B37" s="219">
        <v>2</v>
      </c>
      <c r="C37" s="219">
        <v>3</v>
      </c>
      <c r="D37" s="219">
        <v>0</v>
      </c>
      <c r="E37" s="219">
        <v>4</v>
      </c>
      <c r="F37" s="220"/>
      <c r="G37" s="220"/>
      <c r="H37" s="220"/>
      <c r="I37" s="220"/>
      <c r="J37" s="220"/>
      <c r="K37" s="219" t="s">
        <v>326</v>
      </c>
      <c r="L37" s="221">
        <v>0</v>
      </c>
      <c r="M37" s="222">
        <v>0</v>
      </c>
      <c r="N37" s="221">
        <v>0</v>
      </c>
      <c r="O37" s="222">
        <v>1557096.07</v>
      </c>
      <c r="P37" s="221">
        <v>16151258.25</v>
      </c>
      <c r="Q37" s="221">
        <v>0</v>
      </c>
      <c r="R37" s="222">
        <v>16151258.25</v>
      </c>
      <c r="S37" s="222">
        <v>-16151258.25</v>
      </c>
    </row>
    <row r="38" spans="1:19" ht="27" x14ac:dyDescent="0.25">
      <c r="A38" s="219">
        <v>3</v>
      </c>
      <c r="B38" s="219">
        <v>2</v>
      </c>
      <c r="C38" s="219">
        <v>3</v>
      </c>
      <c r="D38" s="219">
        <v>0</v>
      </c>
      <c r="E38" s="219">
        <v>7</v>
      </c>
      <c r="F38" s="220"/>
      <c r="G38" s="220"/>
      <c r="H38" s="220"/>
      <c r="I38" s="220"/>
      <c r="J38" s="220"/>
      <c r="K38" s="219" t="s">
        <v>332</v>
      </c>
      <c r="L38" s="221">
        <v>0</v>
      </c>
      <c r="M38" s="222">
        <v>0</v>
      </c>
      <c r="N38" s="221">
        <v>0</v>
      </c>
      <c r="O38" s="222">
        <v>0</v>
      </c>
      <c r="P38" s="221">
        <v>94409</v>
      </c>
      <c r="Q38" s="221">
        <v>0</v>
      </c>
      <c r="R38" s="222">
        <v>94409</v>
      </c>
      <c r="S38" s="222">
        <v>-94409</v>
      </c>
    </row>
    <row r="39" spans="1:19" ht="18" x14ac:dyDescent="0.25">
      <c r="A39" s="219">
        <v>3</v>
      </c>
      <c r="B39" s="219">
        <v>2</v>
      </c>
      <c r="C39" s="219">
        <v>3</v>
      </c>
      <c r="D39" s="220">
        <v>0</v>
      </c>
      <c r="E39" s="220">
        <v>8</v>
      </c>
      <c r="F39" s="220"/>
      <c r="G39" s="220"/>
      <c r="H39" s="220"/>
      <c r="I39" s="220"/>
      <c r="J39" s="220"/>
      <c r="K39" s="219" t="s">
        <v>333</v>
      </c>
      <c r="L39" s="221">
        <v>0</v>
      </c>
      <c r="M39" s="222">
        <v>0</v>
      </c>
      <c r="N39" s="221">
        <v>0</v>
      </c>
      <c r="O39" s="222">
        <v>0</v>
      </c>
      <c r="P39" s="221">
        <v>19419273298</v>
      </c>
      <c r="Q39" s="221">
        <v>0</v>
      </c>
      <c r="R39" s="222">
        <v>19419273298</v>
      </c>
      <c r="S39" s="222">
        <v>-19419273298</v>
      </c>
    </row>
    <row r="40" spans="1:19" ht="18" x14ac:dyDescent="0.25">
      <c r="A40" s="219">
        <v>3</v>
      </c>
      <c r="B40" s="219">
        <v>2</v>
      </c>
      <c r="C40" s="219">
        <v>5</v>
      </c>
      <c r="D40" s="219"/>
      <c r="E40" s="220"/>
      <c r="F40" s="220"/>
      <c r="G40" s="220"/>
      <c r="H40" s="220"/>
      <c r="I40" s="220"/>
      <c r="J40" s="220"/>
      <c r="K40" s="219" t="s">
        <v>52</v>
      </c>
      <c r="L40" s="221">
        <v>337033000000</v>
      </c>
      <c r="M40" s="222">
        <v>110000000000</v>
      </c>
      <c r="N40" s="221">
        <v>447033000000</v>
      </c>
      <c r="O40" s="222">
        <v>53953434.869999997</v>
      </c>
      <c r="P40" s="221">
        <v>612002985785.03003</v>
      </c>
      <c r="Q40" s="221">
        <v>0</v>
      </c>
      <c r="R40" s="222">
        <v>612002985785.03003</v>
      </c>
      <c r="S40" s="222">
        <v>-164969985785.03</v>
      </c>
    </row>
    <row r="41" spans="1:19" ht="18" x14ac:dyDescent="0.25">
      <c r="A41" s="219">
        <v>3</v>
      </c>
      <c r="B41" s="219">
        <v>2</v>
      </c>
      <c r="C41" s="219">
        <v>5</v>
      </c>
      <c r="D41" s="219">
        <v>2</v>
      </c>
      <c r="E41" s="219"/>
      <c r="F41" s="220"/>
      <c r="G41" s="220"/>
      <c r="H41" s="220"/>
      <c r="I41" s="220"/>
      <c r="J41" s="220"/>
      <c r="K41" s="219" t="s">
        <v>53</v>
      </c>
      <c r="L41" s="221">
        <v>337033000000</v>
      </c>
      <c r="M41" s="222">
        <v>110000000000</v>
      </c>
      <c r="N41" s="221">
        <v>447033000000</v>
      </c>
      <c r="O41" s="222">
        <v>0</v>
      </c>
      <c r="P41" s="221">
        <v>611420000000</v>
      </c>
      <c r="Q41" s="221">
        <v>0</v>
      </c>
      <c r="R41" s="222">
        <v>611420000000</v>
      </c>
      <c r="S41" s="222">
        <v>-164387000000</v>
      </c>
    </row>
    <row r="42" spans="1:19" ht="18" x14ac:dyDescent="0.25">
      <c r="A42" s="219">
        <v>3</v>
      </c>
      <c r="B42" s="219">
        <v>2</v>
      </c>
      <c r="C42" s="219">
        <v>5</v>
      </c>
      <c r="D42" s="219">
        <v>2</v>
      </c>
      <c r="E42" s="220">
        <v>1</v>
      </c>
      <c r="F42" s="220"/>
      <c r="G42" s="220"/>
      <c r="H42" s="220"/>
      <c r="I42" s="220"/>
      <c r="J42" s="220"/>
      <c r="K42" s="219" t="s">
        <v>53</v>
      </c>
      <c r="L42" s="221">
        <v>337033000000</v>
      </c>
      <c r="M42" s="222">
        <v>0</v>
      </c>
      <c r="N42" s="221">
        <v>337033000000</v>
      </c>
      <c r="O42" s="222">
        <v>0</v>
      </c>
      <c r="P42" s="221">
        <v>611420000000</v>
      </c>
      <c r="Q42" s="221">
        <v>0</v>
      </c>
      <c r="R42" s="222">
        <v>611420000000</v>
      </c>
      <c r="S42" s="222">
        <v>-274387000000</v>
      </c>
    </row>
    <row r="43" spans="1:19" ht="18" x14ac:dyDescent="0.25">
      <c r="A43" s="219">
        <v>3</v>
      </c>
      <c r="B43" s="219">
        <v>2</v>
      </c>
      <c r="C43" s="219">
        <v>5</v>
      </c>
      <c r="D43" s="219">
        <v>5</v>
      </c>
      <c r="E43" s="219"/>
      <c r="F43" s="220"/>
      <c r="G43" s="220"/>
      <c r="H43" s="220"/>
      <c r="I43" s="220"/>
      <c r="J43" s="220"/>
      <c r="K43" s="219" t="s">
        <v>54</v>
      </c>
      <c r="L43" s="221">
        <v>0</v>
      </c>
      <c r="M43" s="222">
        <v>0</v>
      </c>
      <c r="N43" s="221">
        <v>0</v>
      </c>
      <c r="O43" s="222">
        <v>53953434.869999997</v>
      </c>
      <c r="P43" s="221">
        <v>582985785.02999997</v>
      </c>
      <c r="Q43" s="221">
        <v>0</v>
      </c>
      <c r="R43" s="222">
        <v>582985785.02999997</v>
      </c>
      <c r="S43" s="222">
        <v>-582985785.02999997</v>
      </c>
    </row>
    <row r="44" spans="1:19" x14ac:dyDescent="0.25">
      <c r="A44" s="219">
        <v>3</v>
      </c>
      <c r="B44" s="219">
        <v>2</v>
      </c>
      <c r="C44" s="219">
        <v>5</v>
      </c>
      <c r="D44" s="219">
        <v>5</v>
      </c>
      <c r="E44" s="219">
        <v>2</v>
      </c>
      <c r="F44" s="220"/>
      <c r="G44" s="220"/>
      <c r="H44" s="220"/>
      <c r="I44" s="220"/>
      <c r="J44" s="220"/>
      <c r="K44" s="219" t="s">
        <v>55</v>
      </c>
      <c r="L44" s="221">
        <v>0</v>
      </c>
      <c r="M44" s="222">
        <v>0</v>
      </c>
      <c r="N44" s="221">
        <v>0</v>
      </c>
      <c r="O44" s="222">
        <v>53953434.869999997</v>
      </c>
      <c r="P44" s="221">
        <v>582985785.02999997</v>
      </c>
      <c r="Q44" s="221">
        <v>0</v>
      </c>
      <c r="R44" s="222">
        <v>582985785.02999997</v>
      </c>
      <c r="S44" s="222">
        <v>-582985785.02999997</v>
      </c>
    </row>
  </sheetData>
  <mergeCells count="10">
    <mergeCell ref="A14:E14"/>
    <mergeCell ref="F14:H14"/>
    <mergeCell ref="A15:E15"/>
    <mergeCell ref="F15:H15"/>
    <mergeCell ref="A11:E11"/>
    <mergeCell ref="F11:H11"/>
    <mergeCell ref="A12:E12"/>
    <mergeCell ref="F12:H12"/>
    <mergeCell ref="A13:E13"/>
    <mergeCell ref="F13:H13"/>
  </mergeCells>
  <pageMargins left="0.98425196850393704" right="3.9370078740157501E-2" top="0.78740157480314998" bottom="0.74678346456692901" header="0.78740157480314998" footer="0.39370078740157499"/>
  <pageSetup orientation="landscape" horizontalDpi="300" verticalDpi="300" r:id="rId1"/>
  <headerFooter alignWithMargins="0">
    <oddFooter>&amp;R&amp;"Arial,Regular"&amp;8&amp;P 
&amp;"-,Regular"de 
&amp;"-,Regular"&amp;N 
&amp;"-,Regular"Página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showGridLines="0" zoomScaleNormal="100" workbookViewId="0">
      <pane ySplit="12" topLeftCell="A13" activePane="bottomLeft" state="frozen"/>
      <selection activeCell="T54" sqref="T54"/>
      <selection pane="bottomLeft" activeCell="T54" sqref="T54"/>
    </sheetView>
  </sheetViews>
  <sheetFormatPr baseColWidth="10" defaultColWidth="11.42578125" defaultRowHeight="12.75" x14ac:dyDescent="0.2"/>
  <cols>
    <col min="1" max="1" width="9.28515625" style="108" customWidth="1"/>
    <col min="2" max="2" width="37.42578125" style="23" customWidth="1"/>
    <col min="3" max="3" width="20.140625" style="108" customWidth="1"/>
    <col min="4" max="4" width="17.85546875" style="108" customWidth="1"/>
    <col min="5" max="5" width="19.42578125" style="108" bestFit="1" customWidth="1"/>
    <col min="6" max="6" width="18.7109375" style="108" customWidth="1"/>
    <col min="7" max="7" width="20.140625" style="108" bestFit="1" customWidth="1"/>
    <col min="8" max="8" width="16.5703125" style="108" bestFit="1" customWidth="1"/>
    <col min="9" max="9" width="17.5703125" style="108" bestFit="1" customWidth="1"/>
    <col min="10" max="10" width="18.5703125" style="22" bestFit="1" customWidth="1"/>
    <col min="11" max="11" width="11.7109375" style="23" bestFit="1" customWidth="1"/>
    <col min="12" max="16384" width="11.42578125" style="23"/>
  </cols>
  <sheetData>
    <row r="1" spans="1:10" ht="15.75" x14ac:dyDescent="0.25">
      <c r="A1" s="19"/>
      <c r="B1" s="243" t="s">
        <v>0</v>
      </c>
      <c r="C1" s="243"/>
      <c r="D1" s="243"/>
      <c r="E1" s="243"/>
      <c r="F1" s="243"/>
      <c r="G1" s="243"/>
      <c r="H1" s="20"/>
      <c r="I1" s="21"/>
    </row>
    <row r="2" spans="1:10" s="28" customFormat="1" ht="15.75" x14ac:dyDescent="0.25">
      <c r="A2" s="24"/>
      <c r="B2" s="244" t="s">
        <v>6</v>
      </c>
      <c r="C2" s="244"/>
      <c r="D2" s="244"/>
      <c r="E2" s="244"/>
      <c r="F2" s="244"/>
      <c r="G2" s="244"/>
      <c r="H2" s="25"/>
      <c r="I2" s="26"/>
      <c r="J2" s="27"/>
    </row>
    <row r="3" spans="1:10" s="28" customFormat="1" ht="15.75" x14ac:dyDescent="0.25">
      <c r="A3" s="29"/>
      <c r="B3" s="245" t="s">
        <v>56</v>
      </c>
      <c r="C3" s="245"/>
      <c r="D3" s="245"/>
      <c r="E3" s="245"/>
      <c r="F3" s="245"/>
      <c r="G3" s="245"/>
      <c r="H3" s="30"/>
      <c r="I3" s="31"/>
      <c r="J3" s="27"/>
    </row>
    <row r="4" spans="1:10" s="28" customFormat="1" ht="18" x14ac:dyDescent="0.25">
      <c r="A4" s="32"/>
      <c r="B4" s="246"/>
      <c r="C4" s="246"/>
      <c r="D4" s="246"/>
      <c r="E4" s="246"/>
      <c r="F4" s="246"/>
      <c r="G4" s="246"/>
      <c r="H4" s="30"/>
      <c r="I4" s="31"/>
      <c r="J4" s="27"/>
    </row>
    <row r="5" spans="1:10" x14ac:dyDescent="0.2">
      <c r="A5" s="33"/>
      <c r="B5" s="34"/>
      <c r="C5" s="35"/>
      <c r="D5" s="35"/>
      <c r="E5" s="35"/>
      <c r="F5" s="35"/>
      <c r="G5" s="35"/>
      <c r="H5" s="35"/>
      <c r="I5" s="36"/>
    </row>
    <row r="6" spans="1:10" x14ac:dyDescent="0.2">
      <c r="A6" s="33"/>
      <c r="B6" s="247" t="s">
        <v>1</v>
      </c>
      <c r="C6" s="247"/>
      <c r="D6" s="247"/>
      <c r="E6" s="35"/>
      <c r="F6" s="35"/>
      <c r="G6" s="1" t="s">
        <v>57</v>
      </c>
      <c r="H6" s="37" t="s">
        <v>390</v>
      </c>
      <c r="I6" s="36"/>
    </row>
    <row r="7" spans="1:10" x14ac:dyDescent="0.2">
      <c r="A7" s="38"/>
      <c r="B7" s="3" t="s">
        <v>323</v>
      </c>
      <c r="C7" s="39"/>
      <c r="D7" s="39"/>
      <c r="E7" s="35"/>
      <c r="F7" s="40"/>
      <c r="G7" s="1" t="s">
        <v>2</v>
      </c>
      <c r="H7" s="1">
        <v>2017</v>
      </c>
      <c r="I7" s="41"/>
    </row>
    <row r="8" spans="1:10" s="47" customFormat="1" x14ac:dyDescent="0.2">
      <c r="A8" s="42"/>
      <c r="B8" s="43" t="s">
        <v>7</v>
      </c>
      <c r="C8" s="44"/>
      <c r="D8" s="44"/>
      <c r="E8" s="35"/>
      <c r="F8" s="40"/>
      <c r="G8" s="1" t="s">
        <v>3</v>
      </c>
      <c r="H8" s="2">
        <v>43014</v>
      </c>
      <c r="I8" s="45"/>
      <c r="J8" s="46"/>
    </row>
    <row r="9" spans="1:10" ht="13.5" thickBot="1" x14ac:dyDescent="0.25">
      <c r="A9" s="48"/>
      <c r="B9" s="49"/>
      <c r="C9" s="50"/>
      <c r="D9" s="50"/>
      <c r="E9" s="50"/>
      <c r="F9" s="50"/>
      <c r="G9" s="50"/>
      <c r="H9" s="50"/>
      <c r="I9" s="51"/>
    </row>
    <row r="10" spans="1:10" s="56" customFormat="1" x14ac:dyDescent="0.2">
      <c r="A10" s="52" t="s">
        <v>58</v>
      </c>
      <c r="B10" s="248" t="s">
        <v>59</v>
      </c>
      <c r="C10" s="53" t="s">
        <v>60</v>
      </c>
      <c r="D10" s="54" t="s">
        <v>61</v>
      </c>
      <c r="E10" s="54" t="s">
        <v>62</v>
      </c>
      <c r="F10" s="54" t="s">
        <v>63</v>
      </c>
      <c r="G10" s="54" t="s">
        <v>63</v>
      </c>
      <c r="H10" s="54" t="s">
        <v>64</v>
      </c>
      <c r="I10" s="54" t="s">
        <v>65</v>
      </c>
      <c r="J10" s="55"/>
    </row>
    <row r="11" spans="1:10" s="56" customFormat="1" x14ac:dyDescent="0.2">
      <c r="A11" s="57"/>
      <c r="B11" s="249"/>
      <c r="C11" s="58" t="s">
        <v>66</v>
      </c>
      <c r="D11" s="59" t="s">
        <v>67</v>
      </c>
      <c r="E11" s="59" t="s">
        <v>68</v>
      </c>
      <c r="F11" s="59" t="s">
        <v>4</v>
      </c>
      <c r="G11" s="59" t="s">
        <v>69</v>
      </c>
      <c r="H11" s="59" t="s">
        <v>70</v>
      </c>
      <c r="I11" s="58" t="s">
        <v>71</v>
      </c>
      <c r="J11" s="55"/>
    </row>
    <row r="12" spans="1:10" s="28" customFormat="1" ht="12" thickBot="1" x14ac:dyDescent="0.25">
      <c r="A12" s="60">
        <v>1</v>
      </c>
      <c r="B12" s="61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27"/>
    </row>
    <row r="13" spans="1:10" x14ac:dyDescent="0.2">
      <c r="A13" s="63"/>
      <c r="B13" s="64"/>
      <c r="C13" s="65"/>
      <c r="D13" s="65"/>
      <c r="E13" s="65"/>
      <c r="F13" s="65"/>
      <c r="G13" s="65"/>
      <c r="H13" s="65"/>
      <c r="I13" s="65"/>
    </row>
    <row r="14" spans="1:10" x14ac:dyDescent="0.2">
      <c r="A14" s="66">
        <v>3000</v>
      </c>
      <c r="B14" s="67" t="s">
        <v>72</v>
      </c>
      <c r="C14" s="68">
        <f>+C15+C32</f>
        <v>602781092000</v>
      </c>
      <c r="D14" s="68">
        <f t="shared" ref="D14:H14" si="0">+D15+D32</f>
        <v>26032442476.810001</v>
      </c>
      <c r="E14" s="68">
        <f>+E15+E32</f>
        <v>904315879033.57007</v>
      </c>
      <c r="F14" s="68">
        <f t="shared" si="0"/>
        <v>22124150344.649998</v>
      </c>
      <c r="G14" s="68">
        <f t="shared" si="0"/>
        <v>894668699091.96008</v>
      </c>
      <c r="H14" s="68">
        <f t="shared" si="0"/>
        <v>9647179941.6100006</v>
      </c>
      <c r="I14" s="68">
        <f>+I15+I32</f>
        <v>-301534787033.57001</v>
      </c>
    </row>
    <row r="15" spans="1:10" x14ac:dyDescent="0.2">
      <c r="A15" s="66">
        <v>3100</v>
      </c>
      <c r="B15" s="67" t="s">
        <v>73</v>
      </c>
      <c r="C15" s="68">
        <f>+C16</f>
        <v>155748092000</v>
      </c>
      <c r="D15" s="68">
        <f t="shared" ref="D15:I15" si="1">+D16</f>
        <v>25964209506.060001</v>
      </c>
      <c r="E15" s="68">
        <f t="shared" si="1"/>
        <v>272652911267.5</v>
      </c>
      <c r="F15" s="68">
        <f t="shared" si="1"/>
        <v>22055917373.899998</v>
      </c>
      <c r="G15" s="68">
        <f t="shared" si="1"/>
        <v>263005731325.88998</v>
      </c>
      <c r="H15" s="68">
        <f t="shared" si="1"/>
        <v>9647179941.6100006</v>
      </c>
      <c r="I15" s="68">
        <f t="shared" si="1"/>
        <v>-116904819267.5</v>
      </c>
    </row>
    <row r="16" spans="1:10" x14ac:dyDescent="0.2">
      <c r="A16" s="66">
        <v>3120</v>
      </c>
      <c r="B16" s="67" t="s">
        <v>74</v>
      </c>
      <c r="C16" s="68">
        <f>+C17+C20+C31</f>
        <v>155748092000</v>
      </c>
      <c r="D16" s="68">
        <f t="shared" ref="D16:I16" si="2">+D17+D20+D31</f>
        <v>25964209506.060001</v>
      </c>
      <c r="E16" s="68">
        <f t="shared" si="2"/>
        <v>272652911267.5</v>
      </c>
      <c r="F16" s="68">
        <f t="shared" si="2"/>
        <v>22055917373.899998</v>
      </c>
      <c r="G16" s="68">
        <f t="shared" si="2"/>
        <v>263005731325.88998</v>
      </c>
      <c r="H16" s="68">
        <f t="shared" si="2"/>
        <v>9647179941.6100006</v>
      </c>
      <c r="I16" s="68">
        <f t="shared" si="2"/>
        <v>-116904819267.5</v>
      </c>
    </row>
    <row r="17" spans="1:11" x14ac:dyDescent="0.2">
      <c r="A17" s="66">
        <v>3121</v>
      </c>
      <c r="B17" s="67" t="s">
        <v>75</v>
      </c>
      <c r="C17" s="69">
        <f>SUM(C18:C19)</f>
        <v>0</v>
      </c>
      <c r="D17" s="69">
        <f t="shared" ref="D17:I17" si="3">SUM(D18:D19)</f>
        <v>0</v>
      </c>
      <c r="E17" s="69">
        <f t="shared" si="3"/>
        <v>2866000</v>
      </c>
      <c r="F17" s="69">
        <f t="shared" si="3"/>
        <v>0</v>
      </c>
      <c r="G17" s="69">
        <f t="shared" si="3"/>
        <v>2866000</v>
      </c>
      <c r="H17" s="69">
        <f t="shared" si="3"/>
        <v>0</v>
      </c>
      <c r="I17" s="69">
        <f t="shared" si="3"/>
        <v>-2866000</v>
      </c>
    </row>
    <row r="18" spans="1:11" x14ac:dyDescent="0.2">
      <c r="A18" s="66"/>
      <c r="B18" s="70" t="s">
        <v>76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f>+E18-G18</f>
        <v>0</v>
      </c>
      <c r="I18" s="71">
        <f>+C18-E18</f>
        <v>0</v>
      </c>
      <c r="J18" s="72"/>
    </row>
    <row r="19" spans="1:11" x14ac:dyDescent="0.2">
      <c r="A19" s="66"/>
      <c r="B19" s="70" t="s">
        <v>77</v>
      </c>
      <c r="C19" s="71">
        <v>0</v>
      </c>
      <c r="D19" s="71">
        <v>0</v>
      </c>
      <c r="E19" s="71">
        <v>2866000</v>
      </c>
      <c r="F19" s="71">
        <v>0</v>
      </c>
      <c r="G19" s="71">
        <v>2866000</v>
      </c>
      <c r="H19" s="71">
        <f>+E19-G19</f>
        <v>0</v>
      </c>
      <c r="I19" s="71">
        <f>+C19-E19</f>
        <v>-2866000</v>
      </c>
    </row>
    <row r="20" spans="1:11" x14ac:dyDescent="0.2">
      <c r="A20" s="66">
        <v>3127</v>
      </c>
      <c r="B20" s="67" t="s">
        <v>78</v>
      </c>
      <c r="C20" s="69">
        <f>+C21</f>
        <v>155748092000</v>
      </c>
      <c r="D20" s="69">
        <f t="shared" ref="D20:I20" si="4">+D21</f>
        <v>23009047466.860001</v>
      </c>
      <c r="E20" s="69">
        <f t="shared" si="4"/>
        <v>268359764836.87</v>
      </c>
      <c r="F20" s="69">
        <f t="shared" si="4"/>
        <v>19100755334.699997</v>
      </c>
      <c r="G20" s="69">
        <f t="shared" si="4"/>
        <v>258712584895.25998</v>
      </c>
      <c r="H20" s="69">
        <f t="shared" si="4"/>
        <v>9647179941.6100006</v>
      </c>
      <c r="I20" s="69">
        <f t="shared" si="4"/>
        <v>-112611672836.87</v>
      </c>
      <c r="K20" s="73"/>
    </row>
    <row r="21" spans="1:11" x14ac:dyDescent="0.2">
      <c r="A21" s="66"/>
      <c r="B21" s="67" t="s">
        <v>79</v>
      </c>
      <c r="C21" s="69">
        <f>+C22+C25+C27+C28+C29+C30</f>
        <v>155748092000</v>
      </c>
      <c r="D21" s="69">
        <f>+D22+D25+D27+D28+D29+D30</f>
        <v>23009047466.860001</v>
      </c>
      <c r="E21" s="69">
        <f>+E22+E25+E27+E28+E29+E30</f>
        <v>268359764836.87</v>
      </c>
      <c r="F21" s="69">
        <f t="shared" ref="F21:I21" si="5">+F22+F25+F27+F28+F29+F30</f>
        <v>19100755334.699997</v>
      </c>
      <c r="G21" s="69">
        <f t="shared" si="5"/>
        <v>258712584895.25998</v>
      </c>
      <c r="H21" s="69">
        <f t="shared" si="5"/>
        <v>9647179941.6100006</v>
      </c>
      <c r="I21" s="69">
        <f t="shared" si="5"/>
        <v>-112611672836.87</v>
      </c>
      <c r="K21" s="73"/>
    </row>
    <row r="22" spans="1:11" x14ac:dyDescent="0.2">
      <c r="A22" s="66"/>
      <c r="B22" s="67" t="s">
        <v>80</v>
      </c>
      <c r="C22" s="69">
        <f>+C23+C24</f>
        <v>3002646876</v>
      </c>
      <c r="D22" s="69">
        <f>+D23+D24</f>
        <v>354472755.94999999</v>
      </c>
      <c r="E22" s="69">
        <f t="shared" ref="E22:I22" si="6">+E23+E24</f>
        <v>10874699795.889999</v>
      </c>
      <c r="F22" s="69">
        <f t="shared" si="6"/>
        <v>217861710.66999999</v>
      </c>
      <c r="G22" s="69">
        <f t="shared" si="6"/>
        <v>9873132185.2800007</v>
      </c>
      <c r="H22" s="69">
        <f t="shared" si="6"/>
        <v>1001567610.6100001</v>
      </c>
      <c r="I22" s="69">
        <f t="shared" si="6"/>
        <v>-7872052919.8900003</v>
      </c>
      <c r="K22" s="73"/>
    </row>
    <row r="23" spans="1:11" x14ac:dyDescent="0.2">
      <c r="A23" s="66"/>
      <c r="B23" s="70" t="s">
        <v>81</v>
      </c>
      <c r="C23" s="71">
        <v>2022956736</v>
      </c>
      <c r="D23" s="71">
        <v>354472755.94999999</v>
      </c>
      <c r="E23" s="71">
        <v>6064925518.5100002</v>
      </c>
      <c r="F23" s="71">
        <v>217861710.66999999</v>
      </c>
      <c r="G23" s="71">
        <v>5761896570.1000004</v>
      </c>
      <c r="H23" s="71">
        <f>+E23-G23</f>
        <v>303028948.40999985</v>
      </c>
      <c r="I23" s="71">
        <f t="shared" ref="I23:I31" si="7">+C23-E23</f>
        <v>-4041968782.5100002</v>
      </c>
      <c r="K23" s="22"/>
    </row>
    <row r="24" spans="1:11" x14ac:dyDescent="0.2">
      <c r="A24" s="66"/>
      <c r="B24" s="70" t="s">
        <v>82</v>
      </c>
      <c r="C24" s="71">
        <v>979690140</v>
      </c>
      <c r="D24" s="71">
        <v>0</v>
      </c>
      <c r="E24" s="71">
        <v>4809774277.3800001</v>
      </c>
      <c r="F24" s="71">
        <v>0</v>
      </c>
      <c r="G24" s="71">
        <v>4111235615.1799998</v>
      </c>
      <c r="H24" s="71">
        <f>+E24-G24</f>
        <v>698538662.20000029</v>
      </c>
      <c r="I24" s="71">
        <f t="shared" si="7"/>
        <v>-3830084137.3800001</v>
      </c>
      <c r="K24" s="22"/>
    </row>
    <row r="25" spans="1:11" x14ac:dyDescent="0.2">
      <c r="A25" s="66"/>
      <c r="B25" s="67" t="s">
        <v>83</v>
      </c>
      <c r="C25" s="69">
        <f>+C26</f>
        <v>13347848802</v>
      </c>
      <c r="D25" s="69">
        <f t="shared" ref="D25:I25" si="8">+D26</f>
        <v>3741757968.0500002</v>
      </c>
      <c r="E25" s="69">
        <f t="shared" si="8"/>
        <v>10062107732.690001</v>
      </c>
      <c r="F25" s="69">
        <f t="shared" si="8"/>
        <v>3629442704.8499999</v>
      </c>
      <c r="G25" s="69">
        <f t="shared" si="8"/>
        <v>9866827111.25</v>
      </c>
      <c r="H25" s="69">
        <f>+H26</f>
        <v>195280621.44000053</v>
      </c>
      <c r="I25" s="69">
        <f t="shared" si="8"/>
        <v>3285741069.3099995</v>
      </c>
      <c r="K25" s="73"/>
    </row>
    <row r="26" spans="1:11" x14ac:dyDescent="0.2">
      <c r="A26" s="66"/>
      <c r="B26" s="70" t="s">
        <v>84</v>
      </c>
      <c r="C26" s="71">
        <v>13347848802</v>
      </c>
      <c r="D26" s="71">
        <v>3741757968.0500002</v>
      </c>
      <c r="E26" s="71">
        <v>10062107732.690001</v>
      </c>
      <c r="F26" s="71">
        <v>3629442704.8499999</v>
      </c>
      <c r="G26" s="71">
        <v>9866827111.25</v>
      </c>
      <c r="H26" s="71">
        <f>+E26-G26</f>
        <v>195280621.44000053</v>
      </c>
      <c r="I26" s="71">
        <f>+C26-E26</f>
        <v>3285741069.3099995</v>
      </c>
      <c r="K26" s="73"/>
    </row>
    <row r="27" spans="1:11" x14ac:dyDescent="0.2">
      <c r="A27" s="66"/>
      <c r="B27" s="67" t="s">
        <v>85</v>
      </c>
      <c r="C27" s="71">
        <v>21546922345</v>
      </c>
      <c r="D27" s="71">
        <v>6530292919.3299999</v>
      </c>
      <c r="E27" s="71">
        <v>50560179507.839996</v>
      </c>
      <c r="F27" s="71">
        <v>6530292919.3299999</v>
      </c>
      <c r="G27" s="71">
        <v>50560179507.839996</v>
      </c>
      <c r="H27" s="71">
        <f>+E27-G27</f>
        <v>0</v>
      </c>
      <c r="I27" s="71">
        <f>+C27-E27</f>
        <v>-29013257162.839996</v>
      </c>
      <c r="K27" s="73"/>
    </row>
    <row r="28" spans="1:11" x14ac:dyDescent="0.2">
      <c r="A28" s="66"/>
      <c r="B28" s="67" t="s">
        <v>86</v>
      </c>
      <c r="C28" s="71">
        <v>97865721020</v>
      </c>
      <c r="D28" s="71">
        <v>8086971571</v>
      </c>
      <c r="E28" s="71">
        <v>135338443954.39999</v>
      </c>
      <c r="F28" s="71">
        <v>8086971571</v>
      </c>
      <c r="G28" s="71">
        <v>135338443954.39999</v>
      </c>
      <c r="H28" s="71">
        <f t="shared" ref="H28:H37" si="9">+E28-G28</f>
        <v>0</v>
      </c>
      <c r="I28" s="71">
        <f t="shared" si="7"/>
        <v>-37472722934.399994</v>
      </c>
      <c r="K28" s="73"/>
    </row>
    <row r="29" spans="1:11" x14ac:dyDescent="0.2">
      <c r="A29" s="66"/>
      <c r="B29" s="67" t="s">
        <v>87</v>
      </c>
      <c r="C29" s="71">
        <v>1521127906</v>
      </c>
      <c r="D29" s="71">
        <v>3777317970.5300002</v>
      </c>
      <c r="E29" s="71">
        <v>11341741557.59</v>
      </c>
      <c r="F29" s="71">
        <v>117952146.84999999</v>
      </c>
      <c r="G29" s="71">
        <v>2891409848.0300002</v>
      </c>
      <c r="H29" s="71">
        <f t="shared" si="9"/>
        <v>8450331709.5599995</v>
      </c>
      <c r="I29" s="71">
        <f t="shared" si="7"/>
        <v>-9820613651.5900002</v>
      </c>
      <c r="K29" s="73"/>
    </row>
    <row r="30" spans="1:11" x14ac:dyDescent="0.2">
      <c r="A30" s="66"/>
      <c r="B30" s="67" t="s">
        <v>88</v>
      </c>
      <c r="C30" s="71">
        <v>18463825051</v>
      </c>
      <c r="D30" s="71">
        <v>518234282</v>
      </c>
      <c r="E30" s="71">
        <v>50182592288.459999</v>
      </c>
      <c r="F30" s="71">
        <v>518234282</v>
      </c>
      <c r="G30" s="71">
        <v>50182592288.459999</v>
      </c>
      <c r="H30" s="71">
        <f t="shared" si="9"/>
        <v>0</v>
      </c>
      <c r="I30" s="71">
        <f t="shared" si="7"/>
        <v>-31718767237.459999</v>
      </c>
      <c r="K30" s="73"/>
    </row>
    <row r="31" spans="1:11" x14ac:dyDescent="0.2">
      <c r="A31" s="66">
        <v>3128</v>
      </c>
      <c r="B31" s="67" t="s">
        <v>89</v>
      </c>
      <c r="C31" s="69">
        <v>0</v>
      </c>
      <c r="D31" s="69">
        <v>2955162039.1999998</v>
      </c>
      <c r="E31" s="69">
        <v>4290280430.6300001</v>
      </c>
      <c r="F31" s="69">
        <v>2955162039.1999998</v>
      </c>
      <c r="G31" s="69">
        <v>4290280430.6300001</v>
      </c>
      <c r="H31" s="69">
        <f t="shared" si="9"/>
        <v>0</v>
      </c>
      <c r="I31" s="71">
        <f t="shared" si="7"/>
        <v>-4290280430.6300001</v>
      </c>
      <c r="K31" s="73"/>
    </row>
    <row r="32" spans="1:11" x14ac:dyDescent="0.2">
      <c r="A32" s="66">
        <v>3200</v>
      </c>
      <c r="B32" s="67" t="s">
        <v>90</v>
      </c>
      <c r="C32" s="68">
        <f>SUM(C33:C35)</f>
        <v>447033000000</v>
      </c>
      <c r="D32" s="68">
        <f t="shared" ref="D32:I32" si="10">SUM(D33:D35)</f>
        <v>68232970.75</v>
      </c>
      <c r="E32" s="68">
        <f>SUM(E33:E35)</f>
        <v>631662967766.07007</v>
      </c>
      <c r="F32" s="68">
        <f t="shared" si="10"/>
        <v>68232970.75</v>
      </c>
      <c r="G32" s="68">
        <f t="shared" si="10"/>
        <v>631662967766.07007</v>
      </c>
      <c r="H32" s="68">
        <f t="shared" si="10"/>
        <v>0</v>
      </c>
      <c r="I32" s="68">
        <f t="shared" si="10"/>
        <v>-184629967766.07001</v>
      </c>
      <c r="K32" s="73"/>
    </row>
    <row r="33" spans="1:11" x14ac:dyDescent="0.2">
      <c r="A33" s="74">
        <v>3230</v>
      </c>
      <c r="B33" s="70" t="s">
        <v>91</v>
      </c>
      <c r="C33" s="71">
        <v>0</v>
      </c>
      <c r="D33" s="71">
        <v>14279535.880000001</v>
      </c>
      <c r="E33" s="71">
        <v>19659987621.560001</v>
      </c>
      <c r="F33" s="71">
        <v>14279535.880000001</v>
      </c>
      <c r="G33" s="71">
        <v>19659987621.560001</v>
      </c>
      <c r="H33" s="71">
        <f t="shared" si="9"/>
        <v>0</v>
      </c>
      <c r="I33" s="71">
        <f>+C33-E33</f>
        <v>-19659987621.560001</v>
      </c>
      <c r="K33" s="73"/>
    </row>
    <row r="34" spans="1:11" hidden="1" x14ac:dyDescent="0.2">
      <c r="A34" s="74">
        <v>3240</v>
      </c>
      <c r="B34" s="70" t="s">
        <v>92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5">
        <f t="shared" si="9"/>
        <v>0</v>
      </c>
      <c r="I34" s="71">
        <f>+C34-E34</f>
        <v>0</v>
      </c>
      <c r="K34" s="73"/>
    </row>
    <row r="35" spans="1:11" s="77" customFormat="1" x14ac:dyDescent="0.2">
      <c r="A35" s="66">
        <v>3250</v>
      </c>
      <c r="B35" s="67" t="s">
        <v>93</v>
      </c>
      <c r="C35" s="69">
        <f>SUM(C36:C38)</f>
        <v>447033000000</v>
      </c>
      <c r="D35" s="69">
        <f t="shared" ref="D35:I35" si="11">SUM(D36:D38)</f>
        <v>53953434.869999997</v>
      </c>
      <c r="E35" s="69">
        <f t="shared" si="11"/>
        <v>612002980144.51001</v>
      </c>
      <c r="F35" s="69">
        <f t="shared" si="11"/>
        <v>53953434.869999997</v>
      </c>
      <c r="G35" s="69">
        <f t="shared" si="11"/>
        <v>612002980144.51001</v>
      </c>
      <c r="H35" s="69">
        <f t="shared" si="11"/>
        <v>0</v>
      </c>
      <c r="I35" s="69">
        <f t="shared" si="11"/>
        <v>-164969980144.51001</v>
      </c>
      <c r="J35" s="76"/>
    </row>
    <row r="36" spans="1:11" hidden="1" x14ac:dyDescent="0.2">
      <c r="A36" s="74">
        <v>3251</v>
      </c>
      <c r="B36" s="70" t="s">
        <v>94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5">
        <f t="shared" si="9"/>
        <v>0</v>
      </c>
      <c r="I36" s="71">
        <f>+C36-E36</f>
        <v>0</v>
      </c>
    </row>
    <row r="37" spans="1:11" x14ac:dyDescent="0.2">
      <c r="A37" s="74">
        <v>3252</v>
      </c>
      <c r="B37" s="78" t="s">
        <v>95</v>
      </c>
      <c r="C37" s="71">
        <v>447033000000</v>
      </c>
      <c r="D37" s="71">
        <v>0</v>
      </c>
      <c r="E37" s="71">
        <v>611420000000</v>
      </c>
      <c r="F37" s="71">
        <v>0</v>
      </c>
      <c r="G37" s="71">
        <v>611420000000</v>
      </c>
      <c r="H37" s="71">
        <f t="shared" si="9"/>
        <v>0</v>
      </c>
      <c r="I37" s="71">
        <f>+C37-E37</f>
        <v>-164387000000</v>
      </c>
    </row>
    <row r="38" spans="1:11" s="77" customFormat="1" x14ac:dyDescent="0.2">
      <c r="A38" s="66">
        <v>3255</v>
      </c>
      <c r="B38" s="67" t="s">
        <v>96</v>
      </c>
      <c r="C38" s="69">
        <f>+C39</f>
        <v>0</v>
      </c>
      <c r="D38" s="69">
        <f t="shared" ref="D38:I38" si="12">+D39</f>
        <v>53953434.869999997</v>
      </c>
      <c r="E38" s="69">
        <f t="shared" si="12"/>
        <v>582980144.50999999</v>
      </c>
      <c r="F38" s="69">
        <f t="shared" si="12"/>
        <v>53953434.869999997</v>
      </c>
      <c r="G38" s="69">
        <f t="shared" si="12"/>
        <v>582980144.50999999</v>
      </c>
      <c r="H38" s="69">
        <f t="shared" si="12"/>
        <v>0</v>
      </c>
      <c r="I38" s="69">
        <f t="shared" si="12"/>
        <v>-582980144.50999999</v>
      </c>
      <c r="J38" s="76"/>
    </row>
    <row r="39" spans="1:11" x14ac:dyDescent="0.2">
      <c r="A39" s="74">
        <v>32552</v>
      </c>
      <c r="B39" s="70" t="s">
        <v>97</v>
      </c>
      <c r="C39" s="71">
        <v>0</v>
      </c>
      <c r="D39" s="71">
        <v>53953434.869999997</v>
      </c>
      <c r="E39" s="71">
        <v>582980144.50999999</v>
      </c>
      <c r="F39" s="71">
        <v>53953434.869999997</v>
      </c>
      <c r="G39" s="71">
        <v>582980144.50999999</v>
      </c>
      <c r="H39" s="75">
        <f>+E39-G39</f>
        <v>0</v>
      </c>
      <c r="I39" s="79">
        <f t="shared" ref="I39" si="13">+C39-E39</f>
        <v>-582980144.50999999</v>
      </c>
    </row>
    <row r="40" spans="1:11" x14ac:dyDescent="0.2">
      <c r="A40" s="66"/>
      <c r="B40" s="80"/>
      <c r="C40" s="69"/>
      <c r="D40" s="69"/>
      <c r="E40" s="69"/>
      <c r="F40" s="69"/>
      <c r="G40" s="69"/>
      <c r="H40" s="79"/>
      <c r="I40" s="79"/>
    </row>
    <row r="41" spans="1:11" ht="13.5" thickBot="1" x14ac:dyDescent="0.25">
      <c r="A41" s="81"/>
      <c r="B41" s="82"/>
      <c r="C41" s="83"/>
      <c r="D41" s="83"/>
      <c r="E41" s="83"/>
      <c r="F41" s="83"/>
      <c r="G41" s="83"/>
      <c r="H41" s="84"/>
      <c r="I41" s="84"/>
    </row>
    <row r="42" spans="1:11" ht="13.5" thickBot="1" x14ac:dyDescent="0.25">
      <c r="A42" s="85"/>
      <c r="B42" s="80" t="s">
        <v>98</v>
      </c>
      <c r="C42" s="68">
        <f>+C14</f>
        <v>602781092000</v>
      </c>
      <c r="D42" s="68">
        <f t="shared" ref="D42:I42" si="14">+D14</f>
        <v>26032442476.810001</v>
      </c>
      <c r="E42" s="68">
        <f>+E14</f>
        <v>904315879033.57007</v>
      </c>
      <c r="F42" s="68">
        <f t="shared" si="14"/>
        <v>22124150344.649998</v>
      </c>
      <c r="G42" s="68"/>
      <c r="H42" s="68">
        <f t="shared" si="14"/>
        <v>9647179941.6100006</v>
      </c>
      <c r="I42" s="68">
        <f t="shared" si="14"/>
        <v>-301534787033.57001</v>
      </c>
    </row>
    <row r="43" spans="1:11" x14ac:dyDescent="0.2">
      <c r="A43" s="86"/>
      <c r="B43" s="87"/>
      <c r="C43" s="88"/>
      <c r="D43" s="88"/>
      <c r="E43" s="88"/>
      <c r="F43" s="89"/>
      <c r="G43" s="90"/>
      <c r="H43" s="88"/>
      <c r="I43" s="91"/>
    </row>
    <row r="44" spans="1:11" x14ac:dyDescent="0.2">
      <c r="A44" s="42"/>
      <c r="B44" s="34"/>
      <c r="C44" s="40"/>
      <c r="D44" s="46"/>
      <c r="E44" s="46"/>
      <c r="F44" s="46"/>
      <c r="G44" s="46"/>
      <c r="H44" s="46"/>
      <c r="I44" s="46"/>
    </row>
    <row r="45" spans="1:11" x14ac:dyDescent="0.2">
      <c r="A45" s="42"/>
      <c r="B45" s="34"/>
      <c r="C45" s="92"/>
      <c r="D45" s="92"/>
      <c r="E45" s="92"/>
      <c r="F45" s="92"/>
      <c r="G45" s="92"/>
      <c r="H45" s="92"/>
      <c r="I45" s="93"/>
    </row>
    <row r="46" spans="1:11" x14ac:dyDescent="0.2">
      <c r="A46" s="42"/>
      <c r="B46" s="34"/>
      <c r="C46" s="94"/>
      <c r="D46" s="94"/>
      <c r="E46" s="94"/>
      <c r="F46" s="94"/>
      <c r="G46" s="94">
        <v>872544548747.31006</v>
      </c>
      <c r="H46" s="94"/>
      <c r="I46" s="95"/>
    </row>
    <row r="47" spans="1:11" x14ac:dyDescent="0.2">
      <c r="A47" s="42"/>
      <c r="B47" s="96"/>
      <c r="C47" s="96"/>
      <c r="D47" s="97"/>
      <c r="E47" s="96"/>
      <c r="F47" s="96"/>
      <c r="G47" s="96"/>
      <c r="H47" s="98"/>
      <c r="I47" s="95"/>
    </row>
    <row r="48" spans="1:11" x14ac:dyDescent="0.2">
      <c r="A48" s="99"/>
      <c r="B48" s="100"/>
      <c r="C48" s="101"/>
      <c r="D48" s="101"/>
      <c r="E48" s="102"/>
      <c r="F48" s="102"/>
      <c r="G48" s="102"/>
      <c r="H48" s="103"/>
      <c r="I48" s="95" t="s">
        <v>99</v>
      </c>
    </row>
    <row r="49" spans="1:9" ht="15" x14ac:dyDescent="0.25">
      <c r="A49" s="104"/>
      <c r="B49" s="242" t="s">
        <v>5</v>
      </c>
      <c r="C49" s="242"/>
      <c r="D49" s="242"/>
      <c r="E49" s="105"/>
      <c r="F49" s="106"/>
      <c r="G49" s="106"/>
      <c r="H49" s="107"/>
      <c r="I49" s="45"/>
    </row>
    <row r="50" spans="1:9" ht="13.5" thickBot="1" x14ac:dyDescent="0.25">
      <c r="A50" s="48"/>
      <c r="B50" s="49"/>
      <c r="C50" s="50"/>
      <c r="D50" s="50"/>
      <c r="E50" s="50"/>
      <c r="F50" s="50"/>
      <c r="G50" s="50"/>
      <c r="H50" s="50"/>
      <c r="I50" s="51"/>
    </row>
    <row r="61" spans="1:9" x14ac:dyDescent="0.2">
      <c r="E61" s="109"/>
    </row>
  </sheetData>
  <mergeCells count="7">
    <mergeCell ref="B49:D49"/>
    <mergeCell ref="B1:G1"/>
    <mergeCell ref="B2:G2"/>
    <mergeCell ref="B3:G3"/>
    <mergeCell ref="B4:G4"/>
    <mergeCell ref="B6:D6"/>
    <mergeCell ref="B10:B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6"/>
  <sheetViews>
    <sheetView showGridLines="0" tabSelected="1" zoomScaleNormal="100" workbookViewId="0">
      <pane xSplit="8" ySplit="8" topLeftCell="K137" activePane="bottomRight" state="frozen"/>
      <selection activeCell="T54" sqref="T54"/>
      <selection pane="topRight" activeCell="T54" sqref="T54"/>
      <selection pane="bottomLeft" activeCell="T54" sqref="T54"/>
      <selection pane="bottomRight" activeCell="M5" sqref="M5:M8"/>
    </sheetView>
  </sheetViews>
  <sheetFormatPr baseColWidth="10" defaultColWidth="11.42578125" defaultRowHeight="15" x14ac:dyDescent="0.2"/>
  <cols>
    <col min="1" max="6" width="4.7109375" style="206" customWidth="1"/>
    <col min="7" max="7" width="16.28515625" style="206" customWidth="1"/>
    <col min="8" max="8" width="44.140625" style="207" customWidth="1"/>
    <col min="9" max="9" width="23.7109375" style="184" customWidth="1"/>
    <col min="10" max="10" width="23" style="184" hidden="1" customWidth="1"/>
    <col min="11" max="11" width="17.140625" style="184" customWidth="1"/>
    <col min="12" max="12" width="17.28515625" style="184" hidden="1" customWidth="1"/>
    <col min="13" max="13" width="16.42578125" style="184" customWidth="1"/>
    <col min="14" max="14" width="20.140625" style="184" hidden="1" customWidth="1"/>
    <col min="15" max="15" width="16.28515625" style="184" customWidth="1"/>
    <col min="16" max="16" width="15.7109375" style="184" hidden="1" customWidth="1"/>
    <col min="17" max="17" width="16.28515625" style="184" customWidth="1"/>
    <col min="18" max="18" width="12.85546875" style="184" customWidth="1"/>
    <col min="19" max="20" width="12.7109375" style="184" customWidth="1"/>
    <col min="21" max="16384" width="11.42578125" style="184"/>
  </cols>
  <sheetData>
    <row r="1" spans="1:20" s="111" customFormat="1" x14ac:dyDescent="0.2">
      <c r="A1" s="291" t="s">
        <v>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  <c r="T1" s="110"/>
    </row>
    <row r="2" spans="1:20" s="111" customFormat="1" x14ac:dyDescent="0.2">
      <c r="A2" s="294" t="s">
        <v>392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  <c r="T2" s="110"/>
    </row>
    <row r="3" spans="1:20" s="111" customFormat="1" x14ac:dyDescent="0.2">
      <c r="A3" s="297" t="s">
        <v>390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  <c r="T3" s="110"/>
    </row>
    <row r="4" spans="1:20" s="111" customFormat="1" ht="13.5" thickBot="1" x14ac:dyDescent="0.25">
      <c r="A4" s="250"/>
      <c r="B4" s="251"/>
      <c r="C4" s="251"/>
      <c r="D4" s="251"/>
      <c r="E4" s="232"/>
      <c r="F4" s="115"/>
      <c r="G4" s="115"/>
      <c r="H4" s="252"/>
      <c r="I4" s="252"/>
      <c r="J4" s="252"/>
      <c r="K4" s="252"/>
      <c r="L4" s="252"/>
      <c r="M4" s="252"/>
      <c r="N4" s="252"/>
      <c r="O4" s="113"/>
      <c r="P4" s="116"/>
      <c r="Q4" s="114"/>
      <c r="R4" s="110"/>
      <c r="S4" s="112"/>
      <c r="T4" s="110"/>
    </row>
    <row r="5" spans="1:20" s="111" customFormat="1" ht="16.149999999999999" customHeight="1" thickBot="1" x14ac:dyDescent="0.25">
      <c r="A5" s="259" t="s">
        <v>100</v>
      </c>
      <c r="B5" s="260"/>
      <c r="C5" s="260"/>
      <c r="D5" s="260"/>
      <c r="E5" s="260"/>
      <c r="F5" s="260"/>
      <c r="G5" s="260"/>
      <c r="H5" s="261"/>
      <c r="I5" s="262" t="s">
        <v>101</v>
      </c>
      <c r="J5" s="265" t="s">
        <v>102</v>
      </c>
      <c r="K5" s="262" t="s">
        <v>103</v>
      </c>
      <c r="L5" s="262" t="s">
        <v>104</v>
      </c>
      <c r="M5" s="262" t="s">
        <v>105</v>
      </c>
      <c r="N5" s="262" t="s">
        <v>106</v>
      </c>
      <c r="O5" s="262" t="s">
        <v>107</v>
      </c>
      <c r="P5" s="265" t="s">
        <v>108</v>
      </c>
      <c r="Q5" s="253" t="s">
        <v>109</v>
      </c>
      <c r="R5" s="253" t="s">
        <v>110</v>
      </c>
      <c r="S5" s="256" t="s">
        <v>111</v>
      </c>
      <c r="T5" s="210"/>
    </row>
    <row r="6" spans="1:20" s="122" customFormat="1" x14ac:dyDescent="0.2">
      <c r="A6" s="117" t="s">
        <v>112</v>
      </c>
      <c r="B6" s="118" t="s">
        <v>113</v>
      </c>
      <c r="C6" s="117" t="s">
        <v>114</v>
      </c>
      <c r="D6" s="119" t="s">
        <v>115</v>
      </c>
      <c r="E6" s="120" t="s">
        <v>116</v>
      </c>
      <c r="F6" s="121" t="s">
        <v>117</v>
      </c>
      <c r="G6" s="121"/>
      <c r="H6" s="268" t="s">
        <v>118</v>
      </c>
      <c r="I6" s="263"/>
      <c r="J6" s="266"/>
      <c r="K6" s="263"/>
      <c r="L6" s="263"/>
      <c r="M6" s="263"/>
      <c r="N6" s="263"/>
      <c r="O6" s="263"/>
      <c r="P6" s="266"/>
      <c r="Q6" s="254"/>
      <c r="R6" s="254"/>
      <c r="S6" s="257"/>
      <c r="T6" s="210"/>
    </row>
    <row r="7" spans="1:20" s="122" customFormat="1" x14ac:dyDescent="0.2">
      <c r="A7" s="271" t="s">
        <v>119</v>
      </c>
      <c r="B7" s="273" t="s">
        <v>120</v>
      </c>
      <c r="C7" s="271" t="s">
        <v>121</v>
      </c>
      <c r="D7" s="280" t="s">
        <v>122</v>
      </c>
      <c r="E7" s="233"/>
      <c r="F7" s="123" t="s">
        <v>123</v>
      </c>
      <c r="G7" s="123"/>
      <c r="H7" s="269"/>
      <c r="I7" s="263"/>
      <c r="J7" s="266"/>
      <c r="K7" s="263"/>
      <c r="L7" s="263"/>
      <c r="M7" s="263"/>
      <c r="N7" s="263"/>
      <c r="O7" s="263"/>
      <c r="P7" s="266"/>
      <c r="Q7" s="254"/>
      <c r="R7" s="254"/>
      <c r="S7" s="257"/>
      <c r="T7" s="210"/>
    </row>
    <row r="8" spans="1:20" s="122" customFormat="1" ht="15.75" thickBot="1" x14ac:dyDescent="0.25">
      <c r="A8" s="272"/>
      <c r="B8" s="274"/>
      <c r="C8" s="272"/>
      <c r="D8" s="281"/>
      <c r="E8" s="234"/>
      <c r="F8" s="124" t="s">
        <v>124</v>
      </c>
      <c r="G8" s="124"/>
      <c r="H8" s="270"/>
      <c r="I8" s="264"/>
      <c r="J8" s="267"/>
      <c r="K8" s="264"/>
      <c r="L8" s="264"/>
      <c r="M8" s="264"/>
      <c r="N8" s="264"/>
      <c r="O8" s="264"/>
      <c r="P8" s="267"/>
      <c r="Q8" s="255"/>
      <c r="R8" s="255"/>
      <c r="S8" s="258"/>
      <c r="T8" s="210"/>
    </row>
    <row r="9" spans="1:20" s="128" customFormat="1" ht="30" customHeight="1" x14ac:dyDescent="0.2">
      <c r="A9" s="282" t="s">
        <v>125</v>
      </c>
      <c r="B9" s="283"/>
      <c r="C9" s="283"/>
      <c r="D9" s="283"/>
      <c r="E9" s="283"/>
      <c r="F9" s="283"/>
      <c r="G9" s="283"/>
      <c r="H9" s="284"/>
      <c r="I9" s="125">
        <v>457935092000</v>
      </c>
      <c r="J9" s="125">
        <v>350197411</v>
      </c>
      <c r="K9" s="125">
        <v>323880550595.15002</v>
      </c>
      <c r="L9" s="125">
        <v>3702215324</v>
      </c>
      <c r="M9" s="125">
        <v>317279720122.78003</v>
      </c>
      <c r="N9" s="125">
        <v>4665930122.3299999</v>
      </c>
      <c r="O9" s="125">
        <v>296287717612.69</v>
      </c>
      <c r="P9" s="125">
        <v>4762945953.4300003</v>
      </c>
      <c r="Q9" s="125">
        <v>296245621219.78998</v>
      </c>
      <c r="R9" s="126">
        <v>0.69284867149421259</v>
      </c>
      <c r="S9" s="127">
        <v>0.6470081083296626</v>
      </c>
      <c r="T9" s="211"/>
    </row>
    <row r="10" spans="1:20" s="136" customFormat="1" ht="30" customHeight="1" x14ac:dyDescent="0.2">
      <c r="A10" s="129">
        <v>1</v>
      </c>
      <c r="B10" s="130"/>
      <c r="C10" s="130"/>
      <c r="D10" s="131"/>
      <c r="E10" s="131"/>
      <c r="F10" s="131"/>
      <c r="G10" s="223" t="s">
        <v>334</v>
      </c>
      <c r="H10" s="132" t="s">
        <v>126</v>
      </c>
      <c r="I10" s="133">
        <v>24841932000</v>
      </c>
      <c r="J10" s="133">
        <v>-143392000</v>
      </c>
      <c r="K10" s="133">
        <v>19657279025</v>
      </c>
      <c r="L10" s="133">
        <v>1609090936</v>
      </c>
      <c r="M10" s="133">
        <v>15446682558.630001</v>
      </c>
      <c r="N10" s="133">
        <v>1727689039</v>
      </c>
      <c r="O10" s="133">
        <v>14834897482.630001</v>
      </c>
      <c r="P10" s="133">
        <v>1736449008</v>
      </c>
      <c r="Q10" s="133">
        <v>14833657451.630001</v>
      </c>
      <c r="R10" s="134">
        <v>0.62179876181248706</v>
      </c>
      <c r="S10" s="135">
        <v>0.59717164843016235</v>
      </c>
      <c r="T10" s="211"/>
    </row>
    <row r="11" spans="1:20" s="136" customFormat="1" ht="30" customHeight="1" x14ac:dyDescent="0.2">
      <c r="A11" s="129">
        <v>1</v>
      </c>
      <c r="B11" s="130">
        <v>0</v>
      </c>
      <c r="C11" s="130">
        <v>1</v>
      </c>
      <c r="D11" s="131"/>
      <c r="E11" s="131"/>
      <c r="F11" s="131"/>
      <c r="G11" s="223" t="s">
        <v>335</v>
      </c>
      <c r="H11" s="137" t="s">
        <v>127</v>
      </c>
      <c r="I11" s="133">
        <v>18546626000</v>
      </c>
      <c r="J11" s="133">
        <v>-455000000</v>
      </c>
      <c r="K11" s="133">
        <v>13945671803</v>
      </c>
      <c r="L11" s="133">
        <v>1106831532</v>
      </c>
      <c r="M11" s="133">
        <v>10205771628</v>
      </c>
      <c r="N11" s="133">
        <v>1092631080</v>
      </c>
      <c r="O11" s="133">
        <v>10186264181</v>
      </c>
      <c r="P11" s="133">
        <v>1092631080</v>
      </c>
      <c r="Q11" s="133">
        <v>10186264181</v>
      </c>
      <c r="R11" s="134">
        <v>0.55027645610581677</v>
      </c>
      <c r="S11" s="135">
        <v>0.54922465040272017</v>
      </c>
      <c r="T11" s="211"/>
    </row>
    <row r="12" spans="1:20" s="136" customFormat="1" ht="30" customHeight="1" x14ac:dyDescent="0.2">
      <c r="A12" s="129">
        <v>1</v>
      </c>
      <c r="B12" s="130">
        <v>0</v>
      </c>
      <c r="C12" s="130">
        <v>1</v>
      </c>
      <c r="D12" s="131" t="s">
        <v>128</v>
      </c>
      <c r="E12" s="131"/>
      <c r="F12" s="131"/>
      <c r="G12" s="223" t="s">
        <v>336</v>
      </c>
      <c r="H12" s="137" t="s">
        <v>129</v>
      </c>
      <c r="I12" s="133">
        <v>10359111000</v>
      </c>
      <c r="J12" s="133">
        <v>0</v>
      </c>
      <c r="K12" s="133">
        <v>8345576067</v>
      </c>
      <c r="L12" s="133">
        <v>874295137</v>
      </c>
      <c r="M12" s="133">
        <v>7586208918</v>
      </c>
      <c r="N12" s="133">
        <v>863901959</v>
      </c>
      <c r="O12" s="133">
        <v>7570508745</v>
      </c>
      <c r="P12" s="133">
        <v>863901959</v>
      </c>
      <c r="Q12" s="133">
        <v>7570508745</v>
      </c>
      <c r="R12" s="134">
        <v>0.73232238924749427</v>
      </c>
      <c r="S12" s="135">
        <v>0.73080679847913588</v>
      </c>
      <c r="T12" s="211"/>
    </row>
    <row r="13" spans="1:20" s="146" customFormat="1" ht="30" customHeight="1" x14ac:dyDescent="0.2">
      <c r="A13" s="138">
        <v>1</v>
      </c>
      <c r="B13" s="139">
        <v>0</v>
      </c>
      <c r="C13" s="139">
        <v>1</v>
      </c>
      <c r="D13" s="140">
        <v>1</v>
      </c>
      <c r="E13" s="140">
        <v>1</v>
      </c>
      <c r="F13" s="141" t="s">
        <v>130</v>
      </c>
      <c r="G13" s="224" t="s">
        <v>131</v>
      </c>
      <c r="H13" s="142" t="s">
        <v>132</v>
      </c>
      <c r="I13" s="143">
        <v>8962426668</v>
      </c>
      <c r="J13" s="143">
        <v>0</v>
      </c>
      <c r="K13" s="143">
        <v>7209941335</v>
      </c>
      <c r="L13" s="143">
        <v>821300973</v>
      </c>
      <c r="M13" s="143">
        <v>7089787316</v>
      </c>
      <c r="N13" s="143">
        <v>815187619</v>
      </c>
      <c r="O13" s="143">
        <v>7078366967</v>
      </c>
      <c r="P13" s="143">
        <v>815187619</v>
      </c>
      <c r="Q13" s="143">
        <v>7078366967</v>
      </c>
      <c r="R13" s="144">
        <v>0.79105666117345352</v>
      </c>
      <c r="S13" s="145">
        <v>0.78978241375999614</v>
      </c>
      <c r="T13" s="212"/>
    </row>
    <row r="14" spans="1:20" s="146" customFormat="1" ht="30" customHeight="1" x14ac:dyDescent="0.2">
      <c r="A14" s="138">
        <v>1</v>
      </c>
      <c r="B14" s="139">
        <v>0</v>
      </c>
      <c r="C14" s="139">
        <v>1</v>
      </c>
      <c r="D14" s="140">
        <v>1</v>
      </c>
      <c r="E14" s="140">
        <v>2</v>
      </c>
      <c r="F14" s="141" t="s">
        <v>130</v>
      </c>
      <c r="G14" s="224" t="s">
        <v>133</v>
      </c>
      <c r="H14" s="142" t="s">
        <v>134</v>
      </c>
      <c r="I14" s="143">
        <v>1305247999</v>
      </c>
      <c r="J14" s="143">
        <v>0</v>
      </c>
      <c r="K14" s="143">
        <v>1044198399</v>
      </c>
      <c r="L14" s="143">
        <v>45032689</v>
      </c>
      <c r="M14" s="143">
        <v>434562717</v>
      </c>
      <c r="N14" s="143">
        <v>40752865</v>
      </c>
      <c r="O14" s="143">
        <v>430282893</v>
      </c>
      <c r="P14" s="143">
        <v>40752865</v>
      </c>
      <c r="Q14" s="143">
        <v>430282893</v>
      </c>
      <c r="R14" s="144">
        <v>0.33293498042742453</v>
      </c>
      <c r="S14" s="145">
        <v>0.32965604492759693</v>
      </c>
      <c r="T14" s="212"/>
    </row>
    <row r="15" spans="1:20" s="146" customFormat="1" ht="30" customHeight="1" x14ac:dyDescent="0.2">
      <c r="A15" s="138">
        <v>1</v>
      </c>
      <c r="B15" s="139">
        <v>0</v>
      </c>
      <c r="C15" s="139">
        <v>1</v>
      </c>
      <c r="D15" s="140">
        <v>1</v>
      </c>
      <c r="E15" s="140">
        <v>4</v>
      </c>
      <c r="F15" s="141" t="s">
        <v>130</v>
      </c>
      <c r="G15" s="224" t="s">
        <v>135</v>
      </c>
      <c r="H15" s="142" t="s">
        <v>136</v>
      </c>
      <c r="I15" s="143">
        <v>91436333</v>
      </c>
      <c r="J15" s="143">
        <v>0</v>
      </c>
      <c r="K15" s="143">
        <v>91436333</v>
      </c>
      <c r="L15" s="143">
        <v>7961475</v>
      </c>
      <c r="M15" s="143">
        <v>61858885</v>
      </c>
      <c r="N15" s="143">
        <v>7961475</v>
      </c>
      <c r="O15" s="143">
        <v>61858885</v>
      </c>
      <c r="P15" s="143">
        <v>7961475</v>
      </c>
      <c r="Q15" s="143">
        <v>61858885</v>
      </c>
      <c r="R15" s="144">
        <v>0.6765241230747957</v>
      </c>
      <c r="S15" s="145">
        <v>0.6765241230747957</v>
      </c>
      <c r="T15" s="212"/>
    </row>
    <row r="16" spans="1:20" s="136" customFormat="1" ht="30" customHeight="1" x14ac:dyDescent="0.2">
      <c r="A16" s="129">
        <v>1</v>
      </c>
      <c r="B16" s="130">
        <v>0</v>
      </c>
      <c r="C16" s="130">
        <v>1</v>
      </c>
      <c r="D16" s="147">
        <v>4</v>
      </c>
      <c r="E16" s="131"/>
      <c r="F16" s="131"/>
      <c r="G16" s="223" t="s">
        <v>337</v>
      </c>
      <c r="H16" s="137" t="s">
        <v>137</v>
      </c>
      <c r="I16" s="133">
        <v>3367720000</v>
      </c>
      <c r="J16" s="133">
        <v>0</v>
      </c>
      <c r="K16" s="133">
        <f>2874176000+455000000</f>
        <v>3329176000</v>
      </c>
      <c r="L16" s="133">
        <v>149749480</v>
      </c>
      <c r="M16" s="133">
        <v>1325315748</v>
      </c>
      <c r="N16" s="133">
        <v>149749480</v>
      </c>
      <c r="O16" s="133">
        <v>1325315748</v>
      </c>
      <c r="P16" s="133">
        <v>149749480</v>
      </c>
      <c r="Q16" s="133">
        <v>1325315748</v>
      </c>
      <c r="R16" s="148">
        <v>0.39353501716294703</v>
      </c>
      <c r="S16" s="145">
        <v>0.39353501716294703</v>
      </c>
      <c r="T16" s="212"/>
    </row>
    <row r="17" spans="1:20" s="146" customFormat="1" ht="30" customHeight="1" x14ac:dyDescent="0.2">
      <c r="A17" s="138">
        <v>1</v>
      </c>
      <c r="B17" s="139">
        <v>0</v>
      </c>
      <c r="C17" s="139">
        <v>1</v>
      </c>
      <c r="D17" s="140">
        <v>4</v>
      </c>
      <c r="E17" s="140">
        <v>1</v>
      </c>
      <c r="F17" s="141" t="s">
        <v>130</v>
      </c>
      <c r="G17" s="224" t="s">
        <v>138</v>
      </c>
      <c r="H17" s="142" t="s">
        <v>139</v>
      </c>
      <c r="I17" s="143">
        <v>2613593600</v>
      </c>
      <c r="J17" s="143">
        <v>0</v>
      </c>
      <c r="K17" s="143">
        <f>2120874880+455000000</f>
        <v>2575874880</v>
      </c>
      <c r="L17" s="143">
        <v>80990201</v>
      </c>
      <c r="M17" s="143">
        <v>778292245</v>
      </c>
      <c r="N17" s="143">
        <v>80990201</v>
      </c>
      <c r="O17" s="143">
        <v>778292245</v>
      </c>
      <c r="P17" s="143">
        <v>80990201</v>
      </c>
      <c r="Q17" s="143">
        <v>778292245</v>
      </c>
      <c r="R17" s="144">
        <v>0.29778625299664035</v>
      </c>
      <c r="S17" s="145">
        <v>0.29778625299664035</v>
      </c>
      <c r="T17" s="212"/>
    </row>
    <row r="18" spans="1:20" s="146" customFormat="1" ht="30" customHeight="1" x14ac:dyDescent="0.2">
      <c r="A18" s="138">
        <v>1</v>
      </c>
      <c r="B18" s="139">
        <v>0</v>
      </c>
      <c r="C18" s="139">
        <v>1</v>
      </c>
      <c r="D18" s="140">
        <v>4</v>
      </c>
      <c r="E18" s="140">
        <v>2</v>
      </c>
      <c r="F18" s="141" t="s">
        <v>130</v>
      </c>
      <c r="G18" s="224" t="s">
        <v>140</v>
      </c>
      <c r="H18" s="142" t="s">
        <v>141</v>
      </c>
      <c r="I18" s="143">
        <v>754126400</v>
      </c>
      <c r="J18" s="143">
        <v>0</v>
      </c>
      <c r="K18" s="143">
        <v>753301120</v>
      </c>
      <c r="L18" s="143">
        <v>68759279</v>
      </c>
      <c r="M18" s="143">
        <v>547023503</v>
      </c>
      <c r="N18" s="143">
        <v>68759279</v>
      </c>
      <c r="O18" s="143">
        <v>547023503</v>
      </c>
      <c r="P18" s="143">
        <v>68759279</v>
      </c>
      <c r="Q18" s="143">
        <v>547023503</v>
      </c>
      <c r="R18" s="144">
        <v>0.72537376095041894</v>
      </c>
      <c r="S18" s="145">
        <v>0.72537376095041894</v>
      </c>
      <c r="T18" s="212"/>
    </row>
    <row r="19" spans="1:20" s="136" customFormat="1" ht="30" customHeight="1" x14ac:dyDescent="0.2">
      <c r="A19" s="129">
        <v>1</v>
      </c>
      <c r="B19" s="130">
        <v>0</v>
      </c>
      <c r="C19" s="130">
        <v>1</v>
      </c>
      <c r="D19" s="147">
        <v>5</v>
      </c>
      <c r="E19" s="131"/>
      <c r="F19" s="131"/>
      <c r="G19" s="223" t="s">
        <v>338</v>
      </c>
      <c r="H19" s="132" t="s">
        <v>142</v>
      </c>
      <c r="I19" s="133">
        <v>3270950000</v>
      </c>
      <c r="J19" s="133">
        <v>0</v>
      </c>
      <c r="K19" s="133">
        <v>2616760000</v>
      </c>
      <c r="L19" s="133">
        <v>82786915</v>
      </c>
      <c r="M19" s="133">
        <v>1186072084</v>
      </c>
      <c r="N19" s="133">
        <v>78979641</v>
      </c>
      <c r="O19" s="133">
        <v>1182264810</v>
      </c>
      <c r="P19" s="133">
        <v>78979641</v>
      </c>
      <c r="Q19" s="133">
        <v>1182264810</v>
      </c>
      <c r="R19" s="148">
        <v>0.36260783075253367</v>
      </c>
      <c r="S19" s="135">
        <v>0.36144386493220626</v>
      </c>
      <c r="T19" s="213"/>
    </row>
    <row r="20" spans="1:20" s="146" customFormat="1" ht="30" customHeight="1" x14ac:dyDescent="0.2">
      <c r="A20" s="138">
        <v>1</v>
      </c>
      <c r="B20" s="139">
        <v>0</v>
      </c>
      <c r="C20" s="139">
        <v>1</v>
      </c>
      <c r="D20" s="140">
        <v>5</v>
      </c>
      <c r="E20" s="140">
        <v>2</v>
      </c>
      <c r="F20" s="141" t="s">
        <v>130</v>
      </c>
      <c r="G20" s="224" t="s">
        <v>143</v>
      </c>
      <c r="H20" s="149" t="s">
        <v>144</v>
      </c>
      <c r="I20" s="143">
        <v>392514000</v>
      </c>
      <c r="J20" s="143">
        <v>0</v>
      </c>
      <c r="K20" s="143">
        <v>314011200</v>
      </c>
      <c r="L20" s="143">
        <v>12325242</v>
      </c>
      <c r="M20" s="143">
        <v>205545171</v>
      </c>
      <c r="N20" s="143">
        <v>12325242</v>
      </c>
      <c r="O20" s="143">
        <v>205545171</v>
      </c>
      <c r="P20" s="143">
        <v>12325242</v>
      </c>
      <c r="Q20" s="143">
        <v>205545171</v>
      </c>
      <c r="R20" s="144">
        <v>0.5236632858955349</v>
      </c>
      <c r="S20" s="145">
        <v>0.5236632858955349</v>
      </c>
      <c r="T20" s="212"/>
    </row>
    <row r="21" spans="1:20" s="146" customFormat="1" ht="30" customHeight="1" x14ac:dyDescent="0.2">
      <c r="A21" s="138">
        <v>1</v>
      </c>
      <c r="B21" s="139">
        <v>0</v>
      </c>
      <c r="C21" s="139">
        <v>1</v>
      </c>
      <c r="D21" s="140">
        <v>5</v>
      </c>
      <c r="E21" s="140">
        <v>5</v>
      </c>
      <c r="F21" s="141" t="s">
        <v>130</v>
      </c>
      <c r="G21" s="224" t="s">
        <v>145</v>
      </c>
      <c r="H21" s="149" t="s">
        <v>146</v>
      </c>
      <c r="I21" s="143">
        <v>65419000</v>
      </c>
      <c r="J21" s="143">
        <v>0</v>
      </c>
      <c r="K21" s="143">
        <v>52335200</v>
      </c>
      <c r="L21" s="143">
        <v>4943252</v>
      </c>
      <c r="M21" s="143">
        <v>45785262</v>
      </c>
      <c r="N21" s="143">
        <v>4495338</v>
      </c>
      <c r="O21" s="143">
        <v>45337348</v>
      </c>
      <c r="P21" s="143">
        <v>4495338</v>
      </c>
      <c r="Q21" s="143">
        <v>45337348</v>
      </c>
      <c r="R21" s="144">
        <v>0.69987713049725619</v>
      </c>
      <c r="S21" s="145">
        <v>0.69303028172243542</v>
      </c>
      <c r="T21" s="212"/>
    </row>
    <row r="22" spans="1:20" s="146" customFormat="1" ht="30" customHeight="1" x14ac:dyDescent="0.2">
      <c r="A22" s="138">
        <v>1</v>
      </c>
      <c r="B22" s="139">
        <v>0</v>
      </c>
      <c r="C22" s="139">
        <v>1</v>
      </c>
      <c r="D22" s="140">
        <v>5</v>
      </c>
      <c r="E22" s="140">
        <v>14</v>
      </c>
      <c r="F22" s="141" t="s">
        <v>130</v>
      </c>
      <c r="G22" s="224" t="s">
        <v>147</v>
      </c>
      <c r="H22" s="149" t="s">
        <v>148</v>
      </c>
      <c r="I22" s="143">
        <v>588771000</v>
      </c>
      <c r="J22" s="143">
        <v>0</v>
      </c>
      <c r="K22" s="143">
        <v>471016800</v>
      </c>
      <c r="L22" s="143">
        <v>0</v>
      </c>
      <c r="M22" s="143">
        <v>418296632</v>
      </c>
      <c r="N22" s="143">
        <v>0</v>
      </c>
      <c r="O22" s="143">
        <v>418296632</v>
      </c>
      <c r="P22" s="143">
        <v>0</v>
      </c>
      <c r="Q22" s="143">
        <v>418296632</v>
      </c>
      <c r="R22" s="144">
        <v>0.71045726097243245</v>
      </c>
      <c r="S22" s="145">
        <v>0.71045726097243245</v>
      </c>
      <c r="T22" s="212"/>
    </row>
    <row r="23" spans="1:20" s="146" customFormat="1" ht="30" customHeight="1" x14ac:dyDescent="0.2">
      <c r="A23" s="138">
        <v>1</v>
      </c>
      <c r="B23" s="139">
        <v>0</v>
      </c>
      <c r="C23" s="139">
        <v>1</v>
      </c>
      <c r="D23" s="140">
        <v>5</v>
      </c>
      <c r="E23" s="140">
        <v>15</v>
      </c>
      <c r="F23" s="141" t="s">
        <v>130</v>
      </c>
      <c r="G23" s="224" t="s">
        <v>149</v>
      </c>
      <c r="H23" s="149" t="s">
        <v>150</v>
      </c>
      <c r="I23" s="143">
        <v>621480500</v>
      </c>
      <c r="J23" s="143">
        <v>0</v>
      </c>
      <c r="K23" s="143">
        <v>497184400</v>
      </c>
      <c r="L23" s="143">
        <v>44192080</v>
      </c>
      <c r="M23" s="143">
        <v>395493362</v>
      </c>
      <c r="N23" s="143">
        <v>40832720</v>
      </c>
      <c r="O23" s="143">
        <v>392134002</v>
      </c>
      <c r="P23" s="143">
        <v>40832720</v>
      </c>
      <c r="Q23" s="143">
        <v>392134002</v>
      </c>
      <c r="R23" s="144">
        <v>0.63637292240062238</v>
      </c>
      <c r="S23" s="145">
        <v>0.63096750742782759</v>
      </c>
      <c r="T23" s="212"/>
    </row>
    <row r="24" spans="1:20" s="146" customFormat="1" ht="30" customHeight="1" x14ac:dyDescent="0.2">
      <c r="A24" s="138">
        <v>1</v>
      </c>
      <c r="B24" s="139">
        <v>0</v>
      </c>
      <c r="C24" s="139">
        <v>1</v>
      </c>
      <c r="D24" s="140">
        <v>5</v>
      </c>
      <c r="E24" s="140">
        <v>16</v>
      </c>
      <c r="F24" s="141" t="s">
        <v>130</v>
      </c>
      <c r="G24" s="224" t="s">
        <v>151</v>
      </c>
      <c r="H24" s="149" t="s">
        <v>152</v>
      </c>
      <c r="I24" s="143">
        <v>1308380000</v>
      </c>
      <c r="J24" s="143">
        <v>0</v>
      </c>
      <c r="K24" s="143">
        <v>1046704000</v>
      </c>
      <c r="L24" s="143">
        <v>21326341</v>
      </c>
      <c r="M24" s="143">
        <v>80593847</v>
      </c>
      <c r="N24" s="143">
        <v>21326341</v>
      </c>
      <c r="O24" s="143">
        <v>80593847</v>
      </c>
      <c r="P24" s="143">
        <v>21326341</v>
      </c>
      <c r="Q24" s="143">
        <v>80593847</v>
      </c>
      <c r="R24" s="144">
        <v>6.1598195478377839E-2</v>
      </c>
      <c r="S24" s="145">
        <v>6.1598195478377839E-2</v>
      </c>
      <c r="T24" s="212"/>
    </row>
    <row r="25" spans="1:20" s="146" customFormat="1" ht="30" customHeight="1" x14ac:dyDescent="0.2">
      <c r="A25" s="138">
        <v>1</v>
      </c>
      <c r="B25" s="139">
        <v>0</v>
      </c>
      <c r="C25" s="139">
        <v>1</v>
      </c>
      <c r="D25" s="140">
        <v>5</v>
      </c>
      <c r="E25" s="140">
        <v>47</v>
      </c>
      <c r="F25" s="141" t="s">
        <v>130</v>
      </c>
      <c r="G25" s="224" t="s">
        <v>153</v>
      </c>
      <c r="H25" s="149" t="s">
        <v>154</v>
      </c>
      <c r="I25" s="143">
        <v>228966500</v>
      </c>
      <c r="J25" s="143">
        <v>0</v>
      </c>
      <c r="K25" s="143">
        <v>183173200</v>
      </c>
      <c r="L25" s="143">
        <v>0</v>
      </c>
      <c r="M25" s="143">
        <v>3336828</v>
      </c>
      <c r="N25" s="143">
        <v>0</v>
      </c>
      <c r="O25" s="143">
        <v>3336828</v>
      </c>
      <c r="P25" s="143">
        <v>0</v>
      </c>
      <c r="Q25" s="143">
        <v>3336828</v>
      </c>
      <c r="R25" s="144">
        <v>1.4573433231498931E-2</v>
      </c>
      <c r="S25" s="145">
        <v>1.4573433231498931E-2</v>
      </c>
      <c r="T25" s="212"/>
    </row>
    <row r="26" spans="1:20" s="146" customFormat="1" ht="30" customHeight="1" x14ac:dyDescent="0.2">
      <c r="A26" s="138">
        <v>1</v>
      </c>
      <c r="B26" s="139">
        <v>0</v>
      </c>
      <c r="C26" s="139">
        <v>1</v>
      </c>
      <c r="D26" s="140">
        <v>5</v>
      </c>
      <c r="E26" s="140">
        <v>92</v>
      </c>
      <c r="F26" s="141" t="s">
        <v>130</v>
      </c>
      <c r="G26" s="224" t="s">
        <v>155</v>
      </c>
      <c r="H26" s="149" t="s">
        <v>156</v>
      </c>
      <c r="I26" s="143">
        <v>65419000</v>
      </c>
      <c r="J26" s="143">
        <v>0</v>
      </c>
      <c r="K26" s="143">
        <v>52335200</v>
      </c>
      <c r="L26" s="143">
        <v>0</v>
      </c>
      <c r="M26" s="143">
        <v>37020982</v>
      </c>
      <c r="N26" s="143">
        <v>0</v>
      </c>
      <c r="O26" s="143">
        <v>37020982</v>
      </c>
      <c r="P26" s="143">
        <v>0</v>
      </c>
      <c r="Q26" s="143">
        <v>37020982</v>
      </c>
      <c r="R26" s="144">
        <v>0.56590565432061024</v>
      </c>
      <c r="S26" s="145">
        <v>0.56590565432061024</v>
      </c>
      <c r="T26" s="212"/>
    </row>
    <row r="27" spans="1:20" s="151" customFormat="1" ht="30" customHeight="1" x14ac:dyDescent="0.25">
      <c r="A27" s="129">
        <v>1</v>
      </c>
      <c r="B27" s="130">
        <v>0</v>
      </c>
      <c r="C27" s="130">
        <v>1</v>
      </c>
      <c r="D27" s="147">
        <v>0</v>
      </c>
      <c r="E27" s="131"/>
      <c r="F27" s="131"/>
      <c r="G27" s="223" t="s">
        <v>157</v>
      </c>
      <c r="H27" s="132" t="s">
        <v>158</v>
      </c>
      <c r="I27" s="133">
        <v>1439651000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48">
        <v>0</v>
      </c>
      <c r="S27" s="150">
        <v>0</v>
      </c>
      <c r="T27" s="214"/>
    </row>
    <row r="28" spans="1:20" s="146" customFormat="1" ht="30" customHeight="1" x14ac:dyDescent="0.2">
      <c r="A28" s="138">
        <v>1</v>
      </c>
      <c r="B28" s="139">
        <v>0</v>
      </c>
      <c r="C28" s="139">
        <v>1</v>
      </c>
      <c r="D28" s="140">
        <v>0</v>
      </c>
      <c r="E28" s="140"/>
      <c r="F28" s="141" t="s">
        <v>130</v>
      </c>
      <c r="G28" s="224" t="s">
        <v>157</v>
      </c>
      <c r="H28" s="149" t="s">
        <v>159</v>
      </c>
      <c r="I28" s="143">
        <v>1439651000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4">
        <v>0</v>
      </c>
      <c r="S28" s="152">
        <v>0</v>
      </c>
      <c r="T28" s="212"/>
    </row>
    <row r="29" spans="1:20" s="151" customFormat="1" ht="30" customHeight="1" x14ac:dyDescent="0.25">
      <c r="A29" s="129">
        <v>1</v>
      </c>
      <c r="B29" s="130">
        <v>0</v>
      </c>
      <c r="C29" s="130">
        <v>1</v>
      </c>
      <c r="D29" s="147">
        <v>9</v>
      </c>
      <c r="E29" s="131"/>
      <c r="F29" s="131"/>
      <c r="G29" s="223" t="s">
        <v>339</v>
      </c>
      <c r="H29" s="132" t="s">
        <v>160</v>
      </c>
      <c r="I29" s="133">
        <v>109194000</v>
      </c>
      <c r="J29" s="133">
        <v>0</v>
      </c>
      <c r="K29" s="133">
        <v>109159736</v>
      </c>
      <c r="L29" s="133">
        <v>0</v>
      </c>
      <c r="M29" s="133">
        <v>108174878</v>
      </c>
      <c r="N29" s="133">
        <v>0</v>
      </c>
      <c r="O29" s="133">
        <v>108174878</v>
      </c>
      <c r="P29" s="133">
        <v>0</v>
      </c>
      <c r="Q29" s="133">
        <v>108174878</v>
      </c>
      <c r="R29" s="148">
        <v>0.99066686814293825</v>
      </c>
      <c r="S29" s="135">
        <v>0.99066686814293825</v>
      </c>
      <c r="T29" s="215"/>
    </row>
    <row r="30" spans="1:20" s="146" customFormat="1" ht="30" customHeight="1" x14ac:dyDescent="0.2">
      <c r="A30" s="138">
        <v>1</v>
      </c>
      <c r="B30" s="139">
        <v>0</v>
      </c>
      <c r="C30" s="139">
        <v>1</v>
      </c>
      <c r="D30" s="140">
        <v>9</v>
      </c>
      <c r="E30" s="140">
        <v>1</v>
      </c>
      <c r="F30" s="141" t="s">
        <v>130</v>
      </c>
      <c r="G30" s="224" t="s">
        <v>161</v>
      </c>
      <c r="H30" s="142" t="s">
        <v>162</v>
      </c>
      <c r="I30" s="143">
        <v>32022680</v>
      </c>
      <c r="J30" s="143">
        <v>0</v>
      </c>
      <c r="K30" s="143">
        <v>32022680</v>
      </c>
      <c r="L30" s="143">
        <v>0</v>
      </c>
      <c r="M30" s="143">
        <v>31520647</v>
      </c>
      <c r="N30" s="143">
        <v>0</v>
      </c>
      <c r="O30" s="143">
        <v>31520647</v>
      </c>
      <c r="P30" s="143">
        <v>0</v>
      </c>
      <c r="Q30" s="143">
        <v>31520647</v>
      </c>
      <c r="R30" s="144">
        <v>0.984322580121339</v>
      </c>
      <c r="S30" s="145">
        <v>0.984322580121339</v>
      </c>
      <c r="T30" s="212"/>
    </row>
    <row r="31" spans="1:20" s="146" customFormat="1" ht="30" customHeight="1" x14ac:dyDescent="0.2">
      <c r="A31" s="138">
        <v>1</v>
      </c>
      <c r="B31" s="139">
        <v>0</v>
      </c>
      <c r="C31" s="139">
        <v>1</v>
      </c>
      <c r="D31" s="140">
        <v>9</v>
      </c>
      <c r="E31" s="140">
        <v>3</v>
      </c>
      <c r="F31" s="141" t="s">
        <v>130</v>
      </c>
      <c r="G31" s="224" t="s">
        <v>163</v>
      </c>
      <c r="H31" s="142" t="s">
        <v>164</v>
      </c>
      <c r="I31" s="143">
        <v>77171320</v>
      </c>
      <c r="J31" s="143">
        <v>0</v>
      </c>
      <c r="K31" s="143">
        <v>77137056</v>
      </c>
      <c r="L31" s="143">
        <v>0</v>
      </c>
      <c r="M31" s="143">
        <v>76654231</v>
      </c>
      <c r="N31" s="143">
        <v>0</v>
      </c>
      <c r="O31" s="143">
        <v>76654231</v>
      </c>
      <c r="P31" s="143">
        <v>0</v>
      </c>
      <c r="Q31" s="143">
        <v>76654231</v>
      </c>
      <c r="R31" s="144">
        <v>0.99329946669306679</v>
      </c>
      <c r="S31" s="145">
        <v>0.99329946669306679</v>
      </c>
      <c r="T31" s="212"/>
    </row>
    <row r="32" spans="1:20" s="136" customFormat="1" ht="30" customHeight="1" x14ac:dyDescent="0.2">
      <c r="A32" s="129">
        <v>1</v>
      </c>
      <c r="B32" s="130">
        <v>0</v>
      </c>
      <c r="C32" s="130">
        <v>2</v>
      </c>
      <c r="D32" s="131"/>
      <c r="E32" s="131"/>
      <c r="F32" s="147">
        <v>20</v>
      </c>
      <c r="G32" s="225" t="s">
        <v>340</v>
      </c>
      <c r="H32" s="137" t="s">
        <v>165</v>
      </c>
      <c r="I32" s="133">
        <v>1573836000</v>
      </c>
      <c r="J32" s="133">
        <v>0</v>
      </c>
      <c r="K32" s="133">
        <v>1537836762</v>
      </c>
      <c r="L32" s="133">
        <v>4007406</v>
      </c>
      <c r="M32" s="133">
        <v>1518958278</v>
      </c>
      <c r="N32" s="133">
        <v>136805961</v>
      </c>
      <c r="O32" s="133">
        <v>926680649</v>
      </c>
      <c r="P32" s="133">
        <v>146139360</v>
      </c>
      <c r="Q32" s="133">
        <v>926014048</v>
      </c>
      <c r="R32" s="148">
        <v>0.96513123222495867</v>
      </c>
      <c r="S32" s="135">
        <v>0.58880382009307197</v>
      </c>
      <c r="T32" s="213"/>
    </row>
    <row r="33" spans="1:20" s="146" customFormat="1" ht="30" customHeight="1" x14ac:dyDescent="0.2">
      <c r="A33" s="138">
        <v>1</v>
      </c>
      <c r="B33" s="139">
        <v>0</v>
      </c>
      <c r="C33" s="139">
        <v>2</v>
      </c>
      <c r="D33" s="140">
        <v>12</v>
      </c>
      <c r="E33" s="141"/>
      <c r="F33" s="140">
        <v>20</v>
      </c>
      <c r="G33" s="226" t="s">
        <v>166</v>
      </c>
      <c r="H33" s="142" t="s">
        <v>167</v>
      </c>
      <c r="I33" s="143">
        <v>1480606368</v>
      </c>
      <c r="J33" s="143">
        <v>0</v>
      </c>
      <c r="K33" s="143">
        <v>1444660885</v>
      </c>
      <c r="L33" s="143">
        <v>3999606</v>
      </c>
      <c r="M33" s="143">
        <v>1427912846</v>
      </c>
      <c r="N33" s="143">
        <v>126413382</v>
      </c>
      <c r="O33" s="143">
        <v>886358880</v>
      </c>
      <c r="P33" s="143">
        <v>135746781</v>
      </c>
      <c r="Q33" s="143">
        <v>885692279</v>
      </c>
      <c r="R33" s="144">
        <v>0.96441085008220095</v>
      </c>
      <c r="S33" s="145">
        <v>0.59864586507033046</v>
      </c>
      <c r="T33" s="212"/>
    </row>
    <row r="34" spans="1:20" s="146" customFormat="1" ht="30" customHeight="1" x14ac:dyDescent="0.2">
      <c r="A34" s="138">
        <v>1</v>
      </c>
      <c r="B34" s="139">
        <v>0</v>
      </c>
      <c r="C34" s="139">
        <v>2</v>
      </c>
      <c r="D34" s="140">
        <v>14</v>
      </c>
      <c r="E34" s="141"/>
      <c r="F34" s="140">
        <v>20</v>
      </c>
      <c r="G34" s="226" t="s">
        <v>168</v>
      </c>
      <c r="H34" s="142" t="s">
        <v>169</v>
      </c>
      <c r="I34" s="143">
        <v>92229632</v>
      </c>
      <c r="J34" s="143">
        <v>0</v>
      </c>
      <c r="K34" s="143">
        <v>92175877</v>
      </c>
      <c r="L34" s="143">
        <v>0</v>
      </c>
      <c r="M34" s="143">
        <v>91014232</v>
      </c>
      <c r="N34" s="143">
        <v>10384779</v>
      </c>
      <c r="O34" s="143">
        <v>40290569</v>
      </c>
      <c r="P34" s="143">
        <v>10384779</v>
      </c>
      <c r="Q34" s="143">
        <v>40290569</v>
      </c>
      <c r="R34" s="144">
        <v>0.98682202266620778</v>
      </c>
      <c r="S34" s="145">
        <v>0.43685058832285051</v>
      </c>
      <c r="T34" s="212"/>
    </row>
    <row r="35" spans="1:20" s="146" customFormat="1" ht="30" customHeight="1" x14ac:dyDescent="0.2">
      <c r="A35" s="138">
        <v>1</v>
      </c>
      <c r="B35" s="139">
        <v>0</v>
      </c>
      <c r="C35" s="139">
        <v>2</v>
      </c>
      <c r="D35" s="140">
        <v>100</v>
      </c>
      <c r="E35" s="141"/>
      <c r="F35" s="140">
        <v>20</v>
      </c>
      <c r="G35" s="226" t="s">
        <v>170</v>
      </c>
      <c r="H35" s="142" t="s">
        <v>171</v>
      </c>
      <c r="I35" s="143">
        <v>1000000</v>
      </c>
      <c r="J35" s="143">
        <v>0</v>
      </c>
      <c r="K35" s="143">
        <v>1000000</v>
      </c>
      <c r="L35" s="143">
        <v>7800</v>
      </c>
      <c r="M35" s="143">
        <v>31200</v>
      </c>
      <c r="N35" s="143">
        <v>7800</v>
      </c>
      <c r="O35" s="143">
        <v>31200</v>
      </c>
      <c r="P35" s="143">
        <v>7800</v>
      </c>
      <c r="Q35" s="143">
        <v>31200</v>
      </c>
      <c r="R35" s="144">
        <v>3.1199999999999999E-2</v>
      </c>
      <c r="S35" s="145">
        <v>3.1199999999999999E-2</v>
      </c>
      <c r="T35" s="212"/>
    </row>
    <row r="36" spans="1:20" s="151" customFormat="1" ht="30" customHeight="1" x14ac:dyDescent="0.25">
      <c r="A36" s="129">
        <v>1</v>
      </c>
      <c r="B36" s="130">
        <v>0</v>
      </c>
      <c r="C36" s="130">
        <v>5</v>
      </c>
      <c r="D36" s="131"/>
      <c r="E36" s="131"/>
      <c r="F36" s="131"/>
      <c r="G36" s="225" t="s">
        <v>341</v>
      </c>
      <c r="H36" s="137" t="s">
        <v>172</v>
      </c>
      <c r="I36" s="133">
        <v>4721470000</v>
      </c>
      <c r="J36" s="133">
        <v>311608000</v>
      </c>
      <c r="K36" s="133">
        <v>4173770460</v>
      </c>
      <c r="L36" s="133">
        <v>498251998</v>
      </c>
      <c r="M36" s="133">
        <v>3721952652.6300001</v>
      </c>
      <c r="N36" s="133">
        <v>498251998</v>
      </c>
      <c r="O36" s="133">
        <v>3721952652.6300001</v>
      </c>
      <c r="P36" s="133">
        <v>497678568</v>
      </c>
      <c r="Q36" s="133">
        <v>3721379222.6300001</v>
      </c>
      <c r="R36" s="148">
        <v>0.78830378094745923</v>
      </c>
      <c r="S36" s="135">
        <v>0.78830378094745923</v>
      </c>
      <c r="T36" s="215"/>
    </row>
    <row r="37" spans="1:20" s="136" customFormat="1" ht="30" customHeight="1" x14ac:dyDescent="0.2">
      <c r="A37" s="129">
        <v>1</v>
      </c>
      <c r="B37" s="130">
        <v>0</v>
      </c>
      <c r="C37" s="130">
        <v>5</v>
      </c>
      <c r="D37" s="147">
        <v>1</v>
      </c>
      <c r="E37" s="131"/>
      <c r="F37" s="131"/>
      <c r="G37" s="225" t="s">
        <v>342</v>
      </c>
      <c r="H37" s="137" t="s">
        <v>173</v>
      </c>
      <c r="I37" s="133">
        <v>2360735000</v>
      </c>
      <c r="J37" s="133">
        <v>188858000</v>
      </c>
      <c r="K37" s="133">
        <v>2162432460</v>
      </c>
      <c r="L37" s="133">
        <v>269793694</v>
      </c>
      <c r="M37" s="133">
        <v>1811530081.6300001</v>
      </c>
      <c r="N37" s="133">
        <v>269793694</v>
      </c>
      <c r="O37" s="133">
        <v>1811530081.6300001</v>
      </c>
      <c r="P37" s="133">
        <v>269450027</v>
      </c>
      <c r="Q37" s="133">
        <v>1811186414.6300001</v>
      </c>
      <c r="R37" s="148">
        <v>0.76735850556288621</v>
      </c>
      <c r="S37" s="135">
        <v>0.76735850556288621</v>
      </c>
      <c r="T37" s="213"/>
    </row>
    <row r="38" spans="1:20" s="146" customFormat="1" ht="30" customHeight="1" x14ac:dyDescent="0.2">
      <c r="A38" s="138">
        <v>1</v>
      </c>
      <c r="B38" s="139">
        <v>0</v>
      </c>
      <c r="C38" s="139">
        <v>5</v>
      </c>
      <c r="D38" s="140">
        <v>1</v>
      </c>
      <c r="E38" s="140">
        <v>1</v>
      </c>
      <c r="F38" s="140">
        <v>20</v>
      </c>
      <c r="G38" s="226" t="s">
        <v>174</v>
      </c>
      <c r="H38" s="142" t="s">
        <v>175</v>
      </c>
      <c r="I38" s="143">
        <v>424932300</v>
      </c>
      <c r="J38" s="143">
        <v>0</v>
      </c>
      <c r="K38" s="143">
        <v>424932300</v>
      </c>
      <c r="L38" s="143">
        <v>49721900</v>
      </c>
      <c r="M38" s="143">
        <v>401228795</v>
      </c>
      <c r="N38" s="143">
        <v>49721900</v>
      </c>
      <c r="O38" s="143">
        <v>401228795</v>
      </c>
      <c r="P38" s="143">
        <v>49645500</v>
      </c>
      <c r="Q38" s="143">
        <v>401152395</v>
      </c>
      <c r="R38" s="144">
        <v>0.94421816134005343</v>
      </c>
      <c r="S38" s="145">
        <v>0.94421816134005343</v>
      </c>
      <c r="T38" s="212"/>
    </row>
    <row r="39" spans="1:20" s="146" customFormat="1" ht="30" customHeight="1" x14ac:dyDescent="0.2">
      <c r="A39" s="138">
        <v>1</v>
      </c>
      <c r="B39" s="139">
        <v>0</v>
      </c>
      <c r="C39" s="139">
        <v>5</v>
      </c>
      <c r="D39" s="140">
        <v>1</v>
      </c>
      <c r="E39" s="140">
        <v>3</v>
      </c>
      <c r="F39" s="140">
        <v>20</v>
      </c>
      <c r="G39" s="226" t="s">
        <v>176</v>
      </c>
      <c r="H39" s="142" t="s">
        <v>177</v>
      </c>
      <c r="I39" s="143">
        <v>755435200</v>
      </c>
      <c r="J39" s="143">
        <v>0</v>
      </c>
      <c r="K39" s="143">
        <v>604348160</v>
      </c>
      <c r="L39" s="143">
        <v>75978982</v>
      </c>
      <c r="M39" s="143">
        <v>522394731.63</v>
      </c>
      <c r="N39" s="143">
        <v>75978982</v>
      </c>
      <c r="O39" s="143">
        <v>522394731.63</v>
      </c>
      <c r="P39" s="143">
        <v>75884180</v>
      </c>
      <c r="Q39" s="143">
        <v>522299929.63</v>
      </c>
      <c r="R39" s="144">
        <v>0.69151494612641828</v>
      </c>
      <c r="S39" s="145">
        <v>0.69151494612641828</v>
      </c>
      <c r="T39" s="212"/>
    </row>
    <row r="40" spans="1:20" s="146" customFormat="1" ht="30" customHeight="1" x14ac:dyDescent="0.2">
      <c r="A40" s="138">
        <v>1</v>
      </c>
      <c r="B40" s="139">
        <v>0</v>
      </c>
      <c r="C40" s="139">
        <v>5</v>
      </c>
      <c r="D40" s="140">
        <v>1</v>
      </c>
      <c r="E40" s="140">
        <v>4</v>
      </c>
      <c r="F40" s="140">
        <v>20</v>
      </c>
      <c r="G40" s="226" t="s">
        <v>178</v>
      </c>
      <c r="H40" s="142" t="s">
        <v>179</v>
      </c>
      <c r="I40" s="143">
        <v>944294000</v>
      </c>
      <c r="J40" s="143">
        <v>188858000</v>
      </c>
      <c r="K40" s="143">
        <v>944293200</v>
      </c>
      <c r="L40" s="143">
        <v>113040312</v>
      </c>
      <c r="M40" s="143">
        <v>762585739</v>
      </c>
      <c r="N40" s="143">
        <v>113040312</v>
      </c>
      <c r="O40" s="143">
        <v>762585739</v>
      </c>
      <c r="P40" s="143">
        <v>112877947</v>
      </c>
      <c r="Q40" s="143">
        <v>762423374</v>
      </c>
      <c r="R40" s="144">
        <v>0.80757236517440545</v>
      </c>
      <c r="S40" s="145">
        <v>0.80757236517440545</v>
      </c>
      <c r="T40" s="212"/>
    </row>
    <row r="41" spans="1:20" s="146" customFormat="1" ht="30" customHeight="1" x14ac:dyDescent="0.2">
      <c r="A41" s="138">
        <v>1</v>
      </c>
      <c r="B41" s="139">
        <v>0</v>
      </c>
      <c r="C41" s="139">
        <v>5</v>
      </c>
      <c r="D41" s="140">
        <v>1</v>
      </c>
      <c r="E41" s="140">
        <v>5</v>
      </c>
      <c r="F41" s="140">
        <v>20</v>
      </c>
      <c r="G41" s="226" t="s">
        <v>180</v>
      </c>
      <c r="H41" s="142" t="s">
        <v>181</v>
      </c>
      <c r="I41" s="143">
        <v>236073500</v>
      </c>
      <c r="J41" s="143">
        <v>0</v>
      </c>
      <c r="K41" s="143">
        <v>188858800</v>
      </c>
      <c r="L41" s="143">
        <v>31052500</v>
      </c>
      <c r="M41" s="143">
        <v>125320816</v>
      </c>
      <c r="N41" s="143">
        <v>31052500</v>
      </c>
      <c r="O41" s="143">
        <v>125320816</v>
      </c>
      <c r="P41" s="143">
        <v>31042400</v>
      </c>
      <c r="Q41" s="143">
        <v>125310716</v>
      </c>
      <c r="R41" s="144">
        <v>0.53085507691460498</v>
      </c>
      <c r="S41" s="145">
        <v>0.53085507691460498</v>
      </c>
      <c r="T41" s="212"/>
    </row>
    <row r="42" spans="1:20" s="136" customFormat="1" ht="30" customHeight="1" x14ac:dyDescent="0.2">
      <c r="A42" s="129">
        <v>1</v>
      </c>
      <c r="B42" s="130">
        <v>0</v>
      </c>
      <c r="C42" s="130">
        <v>5</v>
      </c>
      <c r="D42" s="147">
        <v>2</v>
      </c>
      <c r="E42" s="131"/>
      <c r="F42" s="131"/>
      <c r="G42" s="225" t="s">
        <v>343</v>
      </c>
      <c r="H42" s="137" t="s">
        <v>182</v>
      </c>
      <c r="I42" s="133">
        <v>1746943900</v>
      </c>
      <c r="J42" s="133">
        <v>122750000</v>
      </c>
      <c r="K42" s="133">
        <v>1520305120</v>
      </c>
      <c r="L42" s="133">
        <v>166298604</v>
      </c>
      <c r="M42" s="133">
        <v>1444817251</v>
      </c>
      <c r="N42" s="133">
        <v>166298604</v>
      </c>
      <c r="O42" s="133">
        <v>1444817251</v>
      </c>
      <c r="P42" s="133">
        <v>166164341</v>
      </c>
      <c r="Q42" s="133">
        <v>1444682988</v>
      </c>
      <c r="R42" s="148">
        <v>0.82705417787027968</v>
      </c>
      <c r="S42" s="135">
        <v>0.82705417787027968</v>
      </c>
      <c r="T42" s="213"/>
    </row>
    <row r="43" spans="1:20" s="146" customFormat="1" ht="30" customHeight="1" x14ac:dyDescent="0.2">
      <c r="A43" s="138">
        <v>1</v>
      </c>
      <c r="B43" s="139">
        <v>0</v>
      </c>
      <c r="C43" s="139">
        <v>5</v>
      </c>
      <c r="D43" s="140">
        <v>2</v>
      </c>
      <c r="E43" s="140">
        <v>2</v>
      </c>
      <c r="F43" s="140">
        <v>20</v>
      </c>
      <c r="G43" s="226" t="s">
        <v>183</v>
      </c>
      <c r="H43" s="142" t="s">
        <v>184</v>
      </c>
      <c r="I43" s="143">
        <v>1133152800</v>
      </c>
      <c r="J43" s="143">
        <v>0</v>
      </c>
      <c r="K43" s="143">
        <v>906522240</v>
      </c>
      <c r="L43" s="143">
        <v>82319048</v>
      </c>
      <c r="M43" s="143">
        <v>891811110</v>
      </c>
      <c r="N43" s="143">
        <v>82319048</v>
      </c>
      <c r="O43" s="143">
        <v>891811110</v>
      </c>
      <c r="P43" s="143">
        <v>82319048</v>
      </c>
      <c r="Q43" s="143">
        <v>891811110</v>
      </c>
      <c r="R43" s="144">
        <v>0.78701752314427498</v>
      </c>
      <c r="S43" s="145">
        <v>0.78701752314427498</v>
      </c>
      <c r="T43" s="212"/>
    </row>
    <row r="44" spans="1:20" s="146" customFormat="1" ht="30" customHeight="1" x14ac:dyDescent="0.2">
      <c r="A44" s="138">
        <v>1</v>
      </c>
      <c r="B44" s="139">
        <v>0</v>
      </c>
      <c r="C44" s="139">
        <v>5</v>
      </c>
      <c r="D44" s="140">
        <v>2</v>
      </c>
      <c r="E44" s="140">
        <v>3</v>
      </c>
      <c r="F44" s="140">
        <v>20</v>
      </c>
      <c r="G44" s="226" t="s">
        <v>185</v>
      </c>
      <c r="H44" s="142" t="s">
        <v>186</v>
      </c>
      <c r="I44" s="143">
        <v>613791100</v>
      </c>
      <c r="J44" s="143">
        <v>122750000</v>
      </c>
      <c r="K44" s="143">
        <v>613782880</v>
      </c>
      <c r="L44" s="143">
        <v>83979556</v>
      </c>
      <c r="M44" s="143">
        <v>553006141</v>
      </c>
      <c r="N44" s="143">
        <v>83979556</v>
      </c>
      <c r="O44" s="143">
        <v>553006141</v>
      </c>
      <c r="P44" s="143">
        <v>83845293</v>
      </c>
      <c r="Q44" s="143">
        <v>552871878</v>
      </c>
      <c r="R44" s="144">
        <v>0.90096800197982674</v>
      </c>
      <c r="S44" s="145">
        <v>0.90096800197982674</v>
      </c>
      <c r="T44" s="212"/>
    </row>
    <row r="45" spans="1:20" s="136" customFormat="1" ht="30" customHeight="1" x14ac:dyDescent="0.2">
      <c r="A45" s="129">
        <v>1</v>
      </c>
      <c r="B45" s="130">
        <v>0</v>
      </c>
      <c r="C45" s="130">
        <v>5</v>
      </c>
      <c r="D45" s="147">
        <v>6</v>
      </c>
      <c r="E45" s="131"/>
      <c r="F45" s="147">
        <v>20</v>
      </c>
      <c r="G45" s="225" t="s">
        <v>187</v>
      </c>
      <c r="H45" s="137" t="s">
        <v>188</v>
      </c>
      <c r="I45" s="133">
        <v>377717600</v>
      </c>
      <c r="J45" s="133">
        <v>0</v>
      </c>
      <c r="K45" s="133">
        <v>302174080</v>
      </c>
      <c r="L45" s="133">
        <v>37291700</v>
      </c>
      <c r="M45" s="133">
        <v>278402220</v>
      </c>
      <c r="N45" s="133">
        <v>37291700</v>
      </c>
      <c r="O45" s="133">
        <v>278402220</v>
      </c>
      <c r="P45" s="133">
        <v>37234400</v>
      </c>
      <c r="Q45" s="133">
        <v>278344920</v>
      </c>
      <c r="R45" s="148">
        <v>0.73706446297445494</v>
      </c>
      <c r="S45" s="135">
        <v>0.73706446297445494</v>
      </c>
      <c r="T45" s="211"/>
    </row>
    <row r="46" spans="1:20" s="136" customFormat="1" ht="30" customHeight="1" x14ac:dyDescent="0.2">
      <c r="A46" s="129">
        <v>1</v>
      </c>
      <c r="B46" s="130">
        <v>0</v>
      </c>
      <c r="C46" s="130">
        <v>5</v>
      </c>
      <c r="D46" s="147">
        <v>7</v>
      </c>
      <c r="E46" s="131"/>
      <c r="F46" s="147">
        <v>20</v>
      </c>
      <c r="G46" s="225" t="s">
        <v>189</v>
      </c>
      <c r="H46" s="137" t="s">
        <v>190</v>
      </c>
      <c r="I46" s="133">
        <v>236073500</v>
      </c>
      <c r="J46" s="133">
        <v>0</v>
      </c>
      <c r="K46" s="133">
        <v>188858800</v>
      </c>
      <c r="L46" s="133">
        <v>24868000</v>
      </c>
      <c r="M46" s="133">
        <v>187203100</v>
      </c>
      <c r="N46" s="133">
        <v>24868000</v>
      </c>
      <c r="O46" s="133">
        <v>187203100</v>
      </c>
      <c r="P46" s="133">
        <v>24829800</v>
      </c>
      <c r="Q46" s="133">
        <v>187164900</v>
      </c>
      <c r="R46" s="148">
        <v>0.79298650632112455</v>
      </c>
      <c r="S46" s="135">
        <v>0.79298650632112455</v>
      </c>
      <c r="T46" s="211"/>
    </row>
    <row r="47" spans="1:20" s="136" customFormat="1" ht="30" customHeight="1" x14ac:dyDescent="0.2">
      <c r="A47" s="129">
        <v>2</v>
      </c>
      <c r="B47" s="130"/>
      <c r="C47" s="130"/>
      <c r="D47" s="131"/>
      <c r="E47" s="131"/>
      <c r="F47" s="131"/>
      <c r="G47" s="225" t="s">
        <v>344</v>
      </c>
      <c r="H47" s="137" t="s">
        <v>191</v>
      </c>
      <c r="I47" s="133">
        <v>8304732000</v>
      </c>
      <c r="J47" s="133">
        <v>-8224148</v>
      </c>
      <c r="K47" s="133">
        <v>7266021024.0200005</v>
      </c>
      <c r="L47" s="133">
        <v>383598085</v>
      </c>
      <c r="M47" s="133">
        <v>6969712779.0200005</v>
      </c>
      <c r="N47" s="133">
        <v>532581323</v>
      </c>
      <c r="O47" s="133">
        <v>3366417738</v>
      </c>
      <c r="P47" s="133">
        <v>635137538</v>
      </c>
      <c r="Q47" s="133">
        <v>3366210475</v>
      </c>
      <c r="R47" s="134">
        <v>0.83924595989611717</v>
      </c>
      <c r="S47" s="135">
        <v>0.40536139372107372</v>
      </c>
      <c r="T47" s="213"/>
    </row>
    <row r="48" spans="1:20" s="136" customFormat="1" ht="30" customHeight="1" x14ac:dyDescent="0.2">
      <c r="A48" s="129">
        <v>2</v>
      </c>
      <c r="B48" s="130">
        <v>0</v>
      </c>
      <c r="C48" s="130">
        <v>3</v>
      </c>
      <c r="D48" s="131"/>
      <c r="E48" s="131"/>
      <c r="F48" s="131"/>
      <c r="G48" s="225" t="s">
        <v>345</v>
      </c>
      <c r="H48" s="137" t="s">
        <v>192</v>
      </c>
      <c r="I48" s="133">
        <v>886066000</v>
      </c>
      <c r="J48" s="133">
        <v>563000</v>
      </c>
      <c r="K48" s="133">
        <v>375919000</v>
      </c>
      <c r="L48" s="133">
        <v>608956</v>
      </c>
      <c r="M48" s="133">
        <v>373686375</v>
      </c>
      <c r="N48" s="133">
        <v>12920369</v>
      </c>
      <c r="O48" s="133">
        <v>316636255</v>
      </c>
      <c r="P48" s="133">
        <v>12920369</v>
      </c>
      <c r="Q48" s="133">
        <v>316636255</v>
      </c>
      <c r="R48" s="134">
        <v>0.42173650156986048</v>
      </c>
      <c r="S48" s="135">
        <v>0.35735064318007914</v>
      </c>
      <c r="T48" s="213"/>
    </row>
    <row r="49" spans="1:20" s="136" customFormat="1" ht="30" customHeight="1" x14ac:dyDescent="0.2">
      <c r="A49" s="129">
        <v>2</v>
      </c>
      <c r="B49" s="130">
        <v>0</v>
      </c>
      <c r="C49" s="130">
        <v>3</v>
      </c>
      <c r="D49" s="147">
        <v>50</v>
      </c>
      <c r="E49" s="131"/>
      <c r="F49" s="131"/>
      <c r="G49" s="225" t="s">
        <v>346</v>
      </c>
      <c r="H49" s="137" t="s">
        <v>193</v>
      </c>
      <c r="I49" s="133">
        <v>877205340</v>
      </c>
      <c r="J49" s="133">
        <v>563000</v>
      </c>
      <c r="K49" s="133">
        <v>375919000</v>
      </c>
      <c r="L49" s="133">
        <v>608956</v>
      </c>
      <c r="M49" s="133">
        <v>373686375</v>
      </c>
      <c r="N49" s="133">
        <v>12920369</v>
      </c>
      <c r="O49" s="133">
        <v>316636255</v>
      </c>
      <c r="P49" s="133">
        <v>12920369</v>
      </c>
      <c r="Q49" s="133">
        <v>316636255</v>
      </c>
      <c r="R49" s="134">
        <v>0.42599646623218229</v>
      </c>
      <c r="S49" s="135">
        <v>0.36096024563644358</v>
      </c>
      <c r="T49" s="213"/>
    </row>
    <row r="50" spans="1:20" s="146" customFormat="1" ht="30" customHeight="1" x14ac:dyDescent="0.2">
      <c r="A50" s="138">
        <v>2</v>
      </c>
      <c r="B50" s="139">
        <v>0</v>
      </c>
      <c r="C50" s="139">
        <v>3</v>
      </c>
      <c r="D50" s="140">
        <v>50</v>
      </c>
      <c r="E50" s="140">
        <v>2</v>
      </c>
      <c r="F50" s="140">
        <v>20</v>
      </c>
      <c r="G50" s="226" t="s">
        <v>194</v>
      </c>
      <c r="H50" s="142" t="s">
        <v>195</v>
      </c>
      <c r="I50" s="143">
        <v>8860660</v>
      </c>
      <c r="J50" s="143">
        <v>0</v>
      </c>
      <c r="K50" s="143">
        <v>343000</v>
      </c>
      <c r="L50" s="143">
        <v>0</v>
      </c>
      <c r="M50" s="143">
        <v>343000</v>
      </c>
      <c r="N50" s="143">
        <v>0</v>
      </c>
      <c r="O50" s="143">
        <v>343000</v>
      </c>
      <c r="P50" s="143">
        <v>0</v>
      </c>
      <c r="Q50" s="143">
        <v>343000</v>
      </c>
      <c r="R50" s="144">
        <v>3.8710434662880641E-2</v>
      </c>
      <c r="S50" s="145">
        <v>3.8710434662880641E-2</v>
      </c>
      <c r="T50" s="212"/>
    </row>
    <row r="51" spans="1:20" s="146" customFormat="1" ht="30" customHeight="1" x14ac:dyDescent="0.2">
      <c r="A51" s="138">
        <v>2</v>
      </c>
      <c r="B51" s="139">
        <v>0</v>
      </c>
      <c r="C51" s="139">
        <v>3</v>
      </c>
      <c r="D51" s="140">
        <v>50</v>
      </c>
      <c r="E51" s="140">
        <v>3</v>
      </c>
      <c r="F51" s="140">
        <v>20</v>
      </c>
      <c r="G51" s="226" t="s">
        <v>196</v>
      </c>
      <c r="H51" s="142" t="s">
        <v>197</v>
      </c>
      <c r="I51" s="143">
        <v>407590360</v>
      </c>
      <c r="J51" s="143">
        <v>0</v>
      </c>
      <c r="K51" s="143">
        <v>259895000</v>
      </c>
      <c r="L51" s="143">
        <v>0</v>
      </c>
      <c r="M51" s="143">
        <v>259895000</v>
      </c>
      <c r="N51" s="143">
        <v>0</v>
      </c>
      <c r="O51" s="143">
        <v>259895000</v>
      </c>
      <c r="P51" s="143">
        <v>0</v>
      </c>
      <c r="Q51" s="143">
        <v>259895000</v>
      </c>
      <c r="R51" s="144">
        <v>0.63763774982313126</v>
      </c>
      <c r="S51" s="145">
        <v>0.63763774982313126</v>
      </c>
      <c r="T51" s="212"/>
    </row>
    <row r="52" spans="1:20" s="146" customFormat="1" ht="30" customHeight="1" x14ac:dyDescent="0.2">
      <c r="A52" s="138">
        <v>2</v>
      </c>
      <c r="B52" s="139">
        <v>0</v>
      </c>
      <c r="C52" s="139">
        <v>3</v>
      </c>
      <c r="D52" s="140">
        <v>50</v>
      </c>
      <c r="E52" s="140">
        <v>8</v>
      </c>
      <c r="F52" s="140">
        <v>20</v>
      </c>
      <c r="G52" s="226" t="s">
        <v>198</v>
      </c>
      <c r="H52" s="142" t="s">
        <v>199</v>
      </c>
      <c r="I52" s="143">
        <v>8860660</v>
      </c>
      <c r="J52" s="143">
        <v>0</v>
      </c>
      <c r="K52" s="143">
        <v>1200000</v>
      </c>
      <c r="L52" s="143">
        <v>23062</v>
      </c>
      <c r="M52" s="143">
        <v>239821</v>
      </c>
      <c r="N52" s="143">
        <v>23062</v>
      </c>
      <c r="O52" s="143">
        <v>239821</v>
      </c>
      <c r="P52" s="143">
        <v>23062</v>
      </c>
      <c r="Q52" s="143">
        <v>239821</v>
      </c>
      <c r="R52" s="144">
        <v>2.7065816767599706E-2</v>
      </c>
      <c r="S52" s="145">
        <v>2.7065816767599706E-2</v>
      </c>
      <c r="T52" s="212"/>
    </row>
    <row r="53" spans="1:20" s="146" customFormat="1" ht="30" customHeight="1" x14ac:dyDescent="0.2">
      <c r="A53" s="138">
        <v>2</v>
      </c>
      <c r="B53" s="139">
        <v>0</v>
      </c>
      <c r="C53" s="139">
        <v>3</v>
      </c>
      <c r="D53" s="140">
        <v>50</v>
      </c>
      <c r="E53" s="140">
        <v>90</v>
      </c>
      <c r="F53" s="140">
        <v>20</v>
      </c>
      <c r="G53" s="226" t="s">
        <v>200</v>
      </c>
      <c r="H53" s="142" t="s">
        <v>327</v>
      </c>
      <c r="I53" s="143">
        <v>451893660</v>
      </c>
      <c r="J53" s="143">
        <v>563000</v>
      </c>
      <c r="K53" s="143">
        <v>114481000</v>
      </c>
      <c r="L53" s="143">
        <v>585894</v>
      </c>
      <c r="M53" s="143">
        <v>113208554</v>
      </c>
      <c r="N53" s="143">
        <v>12897307</v>
      </c>
      <c r="O53" s="143">
        <v>56158434</v>
      </c>
      <c r="P53" s="143">
        <v>12897307</v>
      </c>
      <c r="Q53" s="143">
        <v>56158434</v>
      </c>
      <c r="R53" s="144">
        <v>0.25052034144493196</v>
      </c>
      <c r="S53" s="145">
        <v>0.12427356028849797</v>
      </c>
      <c r="T53" s="212"/>
    </row>
    <row r="54" spans="1:20" s="136" customFormat="1" ht="30" customHeight="1" x14ac:dyDescent="0.2">
      <c r="A54" s="129">
        <v>2</v>
      </c>
      <c r="B54" s="130">
        <v>0</v>
      </c>
      <c r="C54" s="130">
        <v>3</v>
      </c>
      <c r="D54" s="147">
        <v>51</v>
      </c>
      <c r="E54" s="131"/>
      <c r="F54" s="131"/>
      <c r="G54" s="225" t="s">
        <v>347</v>
      </c>
      <c r="H54" s="137" t="s">
        <v>201</v>
      </c>
      <c r="I54" s="133">
        <v>8860660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4">
        <v>0</v>
      </c>
      <c r="S54" s="135">
        <v>0</v>
      </c>
      <c r="T54" s="213"/>
    </row>
    <row r="55" spans="1:20" s="146" customFormat="1" ht="30" customHeight="1" x14ac:dyDescent="0.2">
      <c r="A55" s="138">
        <v>2</v>
      </c>
      <c r="B55" s="139">
        <v>0</v>
      </c>
      <c r="C55" s="139">
        <v>3</v>
      </c>
      <c r="D55" s="140">
        <v>51</v>
      </c>
      <c r="E55" s="140">
        <v>1</v>
      </c>
      <c r="F55" s="140">
        <v>20</v>
      </c>
      <c r="G55" s="226" t="s">
        <v>202</v>
      </c>
      <c r="H55" s="142" t="s">
        <v>203</v>
      </c>
      <c r="I55" s="143">
        <v>8860660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4">
        <v>0</v>
      </c>
      <c r="S55" s="145">
        <v>0</v>
      </c>
      <c r="T55" s="212"/>
    </row>
    <row r="56" spans="1:20" s="136" customFormat="1" ht="30" customHeight="1" x14ac:dyDescent="0.2">
      <c r="A56" s="129">
        <v>2</v>
      </c>
      <c r="B56" s="130">
        <v>0</v>
      </c>
      <c r="C56" s="130">
        <v>4</v>
      </c>
      <c r="D56" s="131"/>
      <c r="E56" s="131"/>
      <c r="F56" s="131"/>
      <c r="G56" s="225" t="s">
        <v>348</v>
      </c>
      <c r="H56" s="137" t="s">
        <v>204</v>
      </c>
      <c r="I56" s="133">
        <v>7418666000</v>
      </c>
      <c r="J56" s="133">
        <v>-8787148</v>
      </c>
      <c r="K56" s="133">
        <v>6890102024.0200005</v>
      </c>
      <c r="L56" s="133">
        <v>382989129</v>
      </c>
      <c r="M56" s="133">
        <v>6596026404.0200005</v>
      </c>
      <c r="N56" s="133">
        <v>519660954</v>
      </c>
      <c r="O56" s="133">
        <v>3049781483</v>
      </c>
      <c r="P56" s="133">
        <v>622217169</v>
      </c>
      <c r="Q56" s="133">
        <v>3049574220</v>
      </c>
      <c r="R56" s="134">
        <v>0.88911219402787511</v>
      </c>
      <c r="S56" s="135">
        <v>0.41109567178250106</v>
      </c>
      <c r="T56" s="213"/>
    </row>
    <row r="57" spans="1:20" s="136" customFormat="1" ht="30" customHeight="1" x14ac:dyDescent="0.2">
      <c r="A57" s="129">
        <v>2</v>
      </c>
      <c r="B57" s="130">
        <v>0</v>
      </c>
      <c r="C57" s="130">
        <v>4</v>
      </c>
      <c r="D57" s="147">
        <v>1</v>
      </c>
      <c r="E57" s="131"/>
      <c r="F57" s="131"/>
      <c r="G57" s="225" t="s">
        <v>349</v>
      </c>
      <c r="H57" s="137" t="s">
        <v>205</v>
      </c>
      <c r="I57" s="133">
        <v>31832754</v>
      </c>
      <c r="J57" s="133">
        <v>0</v>
      </c>
      <c r="K57" s="133">
        <v>31320758</v>
      </c>
      <c r="L57" s="133">
        <v>204900</v>
      </c>
      <c r="M57" s="133">
        <v>1513800</v>
      </c>
      <c r="N57" s="133">
        <v>204900</v>
      </c>
      <c r="O57" s="133">
        <v>1513800</v>
      </c>
      <c r="P57" s="133">
        <v>204900</v>
      </c>
      <c r="Q57" s="133">
        <v>1513800</v>
      </c>
      <c r="R57" s="134">
        <v>4.7554792148992199E-2</v>
      </c>
      <c r="S57" s="135">
        <v>4.7554792148992199E-2</v>
      </c>
      <c r="T57" s="213"/>
    </row>
    <row r="58" spans="1:20" s="146" customFormat="1" ht="30" customHeight="1" x14ac:dyDescent="0.2">
      <c r="A58" s="138">
        <v>2</v>
      </c>
      <c r="B58" s="139">
        <v>0</v>
      </c>
      <c r="C58" s="139">
        <v>4</v>
      </c>
      <c r="D58" s="140">
        <v>1</v>
      </c>
      <c r="E58" s="140">
        <v>25</v>
      </c>
      <c r="F58" s="140">
        <v>20</v>
      </c>
      <c r="G58" s="226" t="s">
        <v>206</v>
      </c>
      <c r="H58" s="142" t="s">
        <v>207</v>
      </c>
      <c r="I58" s="143">
        <v>4511996</v>
      </c>
      <c r="J58" s="143">
        <v>0</v>
      </c>
      <c r="K58" s="143">
        <v>4000000</v>
      </c>
      <c r="L58" s="143">
        <v>204900</v>
      </c>
      <c r="M58" s="143">
        <v>1513800</v>
      </c>
      <c r="N58" s="143">
        <v>204900</v>
      </c>
      <c r="O58" s="143">
        <v>1513800</v>
      </c>
      <c r="P58" s="143">
        <v>204900</v>
      </c>
      <c r="Q58" s="143">
        <v>1513800</v>
      </c>
      <c r="R58" s="144">
        <v>0.33550561658299344</v>
      </c>
      <c r="S58" s="152">
        <v>0.33550561658299344</v>
      </c>
      <c r="T58" s="212"/>
    </row>
    <row r="59" spans="1:20" s="146" customFormat="1" ht="30" customHeight="1" x14ac:dyDescent="0.2">
      <c r="A59" s="138">
        <v>2</v>
      </c>
      <c r="B59" s="139">
        <v>0</v>
      </c>
      <c r="C59" s="139">
        <v>4</v>
      </c>
      <c r="D59" s="140">
        <v>1</v>
      </c>
      <c r="E59" s="140">
        <v>26</v>
      </c>
      <c r="F59" s="140">
        <v>20</v>
      </c>
      <c r="G59" s="226" t="s">
        <v>385</v>
      </c>
      <c r="H59" s="142" t="s">
        <v>386</v>
      </c>
      <c r="I59" s="143">
        <v>27320758</v>
      </c>
      <c r="J59" s="143">
        <v>0</v>
      </c>
      <c r="K59" s="143">
        <v>27320758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4">
        <v>0</v>
      </c>
      <c r="S59" s="152">
        <v>0</v>
      </c>
      <c r="T59" s="212"/>
    </row>
    <row r="60" spans="1:20" s="136" customFormat="1" ht="30" customHeight="1" x14ac:dyDescent="0.2">
      <c r="A60" s="129">
        <v>2</v>
      </c>
      <c r="B60" s="130">
        <v>0</v>
      </c>
      <c r="C60" s="130">
        <v>4</v>
      </c>
      <c r="D60" s="147">
        <v>2</v>
      </c>
      <c r="E60" s="131"/>
      <c r="F60" s="131"/>
      <c r="G60" s="225" t="s">
        <v>350</v>
      </c>
      <c r="H60" s="137" t="s">
        <v>208</v>
      </c>
      <c r="I60" s="133">
        <v>27516574</v>
      </c>
      <c r="J60" s="133">
        <v>0</v>
      </c>
      <c r="K60" s="133">
        <v>26000000</v>
      </c>
      <c r="L60" s="133">
        <v>0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4">
        <v>0</v>
      </c>
      <c r="S60" s="135">
        <v>0</v>
      </c>
      <c r="T60" s="213"/>
    </row>
    <row r="61" spans="1:20" s="146" customFormat="1" ht="30" customHeight="1" x14ac:dyDescent="0.2">
      <c r="A61" s="138">
        <v>2</v>
      </c>
      <c r="B61" s="139">
        <v>0</v>
      </c>
      <c r="C61" s="139">
        <v>4</v>
      </c>
      <c r="D61" s="140">
        <v>2</v>
      </c>
      <c r="E61" s="140">
        <v>2</v>
      </c>
      <c r="F61" s="140">
        <v>20</v>
      </c>
      <c r="G61" s="226" t="s">
        <v>209</v>
      </c>
      <c r="H61" s="142" t="s">
        <v>210</v>
      </c>
      <c r="I61" s="143">
        <v>27516574</v>
      </c>
      <c r="J61" s="143">
        <v>0</v>
      </c>
      <c r="K61" s="143">
        <v>26000000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43">
        <v>0</v>
      </c>
      <c r="R61" s="144">
        <v>0</v>
      </c>
      <c r="S61" s="145">
        <v>0</v>
      </c>
      <c r="T61" s="212"/>
    </row>
    <row r="62" spans="1:20" s="136" customFormat="1" ht="30" customHeight="1" x14ac:dyDescent="0.2">
      <c r="A62" s="129">
        <v>2</v>
      </c>
      <c r="B62" s="130">
        <v>0</v>
      </c>
      <c r="C62" s="130">
        <v>4</v>
      </c>
      <c r="D62" s="147">
        <v>4</v>
      </c>
      <c r="E62" s="131"/>
      <c r="F62" s="131"/>
      <c r="G62" s="225" t="s">
        <v>351</v>
      </c>
      <c r="H62" s="137" t="s">
        <v>211</v>
      </c>
      <c r="I62" s="133">
        <v>229859757</v>
      </c>
      <c r="J62" s="133">
        <v>0</v>
      </c>
      <c r="K62" s="133">
        <v>128558174.02</v>
      </c>
      <c r="L62" s="133">
        <v>1153230</v>
      </c>
      <c r="M62" s="133">
        <v>118609714.02</v>
      </c>
      <c r="N62" s="133">
        <v>11492801</v>
      </c>
      <c r="O62" s="133">
        <v>37553503</v>
      </c>
      <c r="P62" s="133">
        <v>11492801</v>
      </c>
      <c r="Q62" s="133">
        <v>37553503</v>
      </c>
      <c r="R62" s="134">
        <v>0.51600904642042233</v>
      </c>
      <c r="S62" s="135">
        <v>0.16337571869964171</v>
      </c>
      <c r="T62" s="213"/>
    </row>
    <row r="63" spans="1:20" s="146" customFormat="1" ht="30" customHeight="1" x14ac:dyDescent="0.2">
      <c r="A63" s="138">
        <v>2</v>
      </c>
      <c r="B63" s="139">
        <v>0</v>
      </c>
      <c r="C63" s="139">
        <v>4</v>
      </c>
      <c r="D63" s="140">
        <v>4</v>
      </c>
      <c r="E63" s="140">
        <v>1</v>
      </c>
      <c r="F63" s="140">
        <v>20</v>
      </c>
      <c r="G63" s="226" t="s">
        <v>212</v>
      </c>
      <c r="H63" s="142" t="s">
        <v>213</v>
      </c>
      <c r="I63" s="143">
        <v>44511996</v>
      </c>
      <c r="J63" s="143">
        <v>0</v>
      </c>
      <c r="K63" s="143">
        <v>37230063</v>
      </c>
      <c r="L63" s="143">
        <v>40000</v>
      </c>
      <c r="M63" s="143">
        <v>36103079</v>
      </c>
      <c r="N63" s="143">
        <v>1266192</v>
      </c>
      <c r="O63" s="143">
        <v>18212244</v>
      </c>
      <c r="P63" s="143">
        <v>1266192</v>
      </c>
      <c r="Q63" s="143">
        <v>18212244</v>
      </c>
      <c r="R63" s="144">
        <v>0.81108649901927565</v>
      </c>
      <c r="S63" s="145">
        <v>0.40915361333156125</v>
      </c>
      <c r="T63" s="212"/>
    </row>
    <row r="64" spans="1:20" s="146" customFormat="1" ht="30" customHeight="1" x14ac:dyDescent="0.2">
      <c r="A64" s="138">
        <v>2</v>
      </c>
      <c r="B64" s="139">
        <v>0</v>
      </c>
      <c r="C64" s="139">
        <v>4</v>
      </c>
      <c r="D64" s="140">
        <v>4</v>
      </c>
      <c r="E64" s="140">
        <v>15</v>
      </c>
      <c r="F64" s="140">
        <v>20</v>
      </c>
      <c r="G64" s="226" t="s">
        <v>214</v>
      </c>
      <c r="H64" s="142" t="s">
        <v>215</v>
      </c>
      <c r="I64" s="143">
        <v>54718443</v>
      </c>
      <c r="J64" s="143">
        <v>0</v>
      </c>
      <c r="K64" s="143">
        <v>30059276.02</v>
      </c>
      <c r="L64" s="143">
        <v>4850</v>
      </c>
      <c r="M64" s="143">
        <v>27901276.02</v>
      </c>
      <c r="N64" s="143">
        <v>9118229</v>
      </c>
      <c r="O64" s="143">
        <v>10155379</v>
      </c>
      <c r="P64" s="143">
        <v>9118229</v>
      </c>
      <c r="Q64" s="143">
        <v>10155379</v>
      </c>
      <c r="R64" s="144">
        <v>0.5099062489771502</v>
      </c>
      <c r="S64" s="145">
        <v>0.18559334738380623</v>
      </c>
      <c r="T64" s="212"/>
    </row>
    <row r="65" spans="1:20" s="146" customFormat="1" ht="30" customHeight="1" x14ac:dyDescent="0.2">
      <c r="A65" s="138">
        <v>2</v>
      </c>
      <c r="B65" s="139">
        <v>0</v>
      </c>
      <c r="C65" s="139">
        <v>4</v>
      </c>
      <c r="D65" s="140">
        <v>4</v>
      </c>
      <c r="E65" s="140">
        <v>17</v>
      </c>
      <c r="F65" s="140">
        <v>20</v>
      </c>
      <c r="G65" s="226" t="s">
        <v>216</v>
      </c>
      <c r="H65" s="142" t="s">
        <v>217</v>
      </c>
      <c r="I65" s="143">
        <v>54186660</v>
      </c>
      <c r="J65" s="143">
        <v>0</v>
      </c>
      <c r="K65" s="143">
        <v>22722190</v>
      </c>
      <c r="L65" s="143">
        <v>20000</v>
      </c>
      <c r="M65" s="143">
        <v>21542524</v>
      </c>
      <c r="N65" s="143">
        <v>20000</v>
      </c>
      <c r="O65" s="143">
        <v>450460</v>
      </c>
      <c r="P65" s="143">
        <v>20000</v>
      </c>
      <c r="Q65" s="143">
        <v>450460</v>
      </c>
      <c r="R65" s="144">
        <v>0.3975613924165099</v>
      </c>
      <c r="S65" s="145">
        <v>8.3131161802554362E-3</v>
      </c>
      <c r="T65" s="212"/>
    </row>
    <row r="66" spans="1:20" s="146" customFormat="1" ht="30" customHeight="1" x14ac:dyDescent="0.2">
      <c r="A66" s="138">
        <v>2</v>
      </c>
      <c r="B66" s="139">
        <v>0</v>
      </c>
      <c r="C66" s="139">
        <v>4</v>
      </c>
      <c r="D66" s="140">
        <v>4</v>
      </c>
      <c r="E66" s="140">
        <v>18</v>
      </c>
      <c r="F66" s="140">
        <v>20</v>
      </c>
      <c r="G66" s="226" t="s">
        <v>218</v>
      </c>
      <c r="H66" s="142" t="s">
        <v>219</v>
      </c>
      <c r="I66" s="143">
        <v>54186660</v>
      </c>
      <c r="J66" s="143">
        <v>0</v>
      </c>
      <c r="K66" s="143">
        <v>26546645</v>
      </c>
      <c r="L66" s="143">
        <v>0</v>
      </c>
      <c r="M66" s="143">
        <v>24619815</v>
      </c>
      <c r="N66" s="143">
        <v>0</v>
      </c>
      <c r="O66" s="143">
        <v>292400</v>
      </c>
      <c r="P66" s="143">
        <v>0</v>
      </c>
      <c r="Q66" s="143">
        <v>292400</v>
      </c>
      <c r="R66" s="144">
        <v>0.45435195673621515</v>
      </c>
      <c r="S66" s="145">
        <v>5.3961620812207284E-3</v>
      </c>
      <c r="T66" s="212"/>
    </row>
    <row r="67" spans="1:20" s="146" customFormat="1" ht="30" customHeight="1" x14ac:dyDescent="0.2">
      <c r="A67" s="138">
        <v>2</v>
      </c>
      <c r="B67" s="139">
        <v>0</v>
      </c>
      <c r="C67" s="139">
        <v>4</v>
      </c>
      <c r="D67" s="140">
        <v>4</v>
      </c>
      <c r="E67" s="140">
        <v>23</v>
      </c>
      <c r="F67" s="140">
        <v>20</v>
      </c>
      <c r="G67" s="226" t="s">
        <v>220</v>
      </c>
      <c r="H67" s="142" t="s">
        <v>221</v>
      </c>
      <c r="I67" s="143">
        <v>22255998</v>
      </c>
      <c r="J67" s="143">
        <v>0</v>
      </c>
      <c r="K67" s="143">
        <v>12000000</v>
      </c>
      <c r="L67" s="143">
        <v>1088380</v>
      </c>
      <c r="M67" s="143">
        <v>8443020</v>
      </c>
      <c r="N67" s="143">
        <v>1088380</v>
      </c>
      <c r="O67" s="143">
        <v>8443020</v>
      </c>
      <c r="P67" s="143">
        <v>1088380</v>
      </c>
      <c r="Q67" s="143">
        <v>8443020</v>
      </c>
      <c r="R67" s="144">
        <v>0.37935930799418655</v>
      </c>
      <c r="S67" s="145">
        <v>0.37935930799418655</v>
      </c>
      <c r="T67" s="212"/>
    </row>
    <row r="68" spans="1:20" s="136" customFormat="1" ht="30" customHeight="1" x14ac:dyDescent="0.2">
      <c r="A68" s="129">
        <v>2</v>
      </c>
      <c r="B68" s="130">
        <v>0</v>
      </c>
      <c r="C68" s="130">
        <v>4</v>
      </c>
      <c r="D68" s="147">
        <v>5</v>
      </c>
      <c r="E68" s="131"/>
      <c r="F68" s="131"/>
      <c r="G68" s="225" t="s">
        <v>352</v>
      </c>
      <c r="H68" s="137" t="s">
        <v>222</v>
      </c>
      <c r="I68" s="133">
        <v>1316757888</v>
      </c>
      <c r="J68" s="133">
        <v>-10787148</v>
      </c>
      <c r="K68" s="133">
        <v>1104939623</v>
      </c>
      <c r="L68" s="133">
        <v>30801204</v>
      </c>
      <c r="M68" s="133">
        <v>1075299156</v>
      </c>
      <c r="N68" s="133">
        <v>25714318</v>
      </c>
      <c r="O68" s="133">
        <v>715072150</v>
      </c>
      <c r="P68" s="133">
        <v>40364746</v>
      </c>
      <c r="Q68" s="133">
        <v>715072150</v>
      </c>
      <c r="R68" s="134">
        <v>0.81662632576536343</v>
      </c>
      <c r="S68" s="135">
        <v>0.54305514819137346</v>
      </c>
      <c r="T68" s="213"/>
    </row>
    <row r="69" spans="1:20" s="146" customFormat="1" ht="30" customHeight="1" x14ac:dyDescent="0.2">
      <c r="A69" s="138">
        <v>2</v>
      </c>
      <c r="B69" s="139">
        <v>0</v>
      </c>
      <c r="C69" s="139">
        <v>4</v>
      </c>
      <c r="D69" s="140">
        <v>5</v>
      </c>
      <c r="E69" s="140">
        <v>1</v>
      </c>
      <c r="F69" s="140">
        <v>20</v>
      </c>
      <c r="G69" s="226" t="s">
        <v>223</v>
      </c>
      <c r="H69" s="153" t="s">
        <v>224</v>
      </c>
      <c r="I69" s="143">
        <v>529143952</v>
      </c>
      <c r="J69" s="143">
        <v>-25287148</v>
      </c>
      <c r="K69" s="143">
        <v>494994472</v>
      </c>
      <c r="L69" s="143">
        <v>-25287148</v>
      </c>
      <c r="M69" s="143">
        <v>493594472</v>
      </c>
      <c r="N69" s="143">
        <v>0</v>
      </c>
      <c r="O69" s="143">
        <v>471786343</v>
      </c>
      <c r="P69" s="143">
        <v>0</v>
      </c>
      <c r="Q69" s="143">
        <v>471786343</v>
      </c>
      <c r="R69" s="144">
        <v>0.93281699646072869</v>
      </c>
      <c r="S69" s="145">
        <v>0.89160301505250883</v>
      </c>
      <c r="T69" s="212"/>
    </row>
    <row r="70" spans="1:20" s="146" customFormat="1" ht="30" customHeight="1" x14ac:dyDescent="0.2">
      <c r="A70" s="138">
        <v>2</v>
      </c>
      <c r="B70" s="139">
        <v>0</v>
      </c>
      <c r="C70" s="139">
        <v>4</v>
      </c>
      <c r="D70" s="140">
        <v>5</v>
      </c>
      <c r="E70" s="140">
        <v>2</v>
      </c>
      <c r="F70" s="140">
        <v>20</v>
      </c>
      <c r="G70" s="226" t="s">
        <v>225</v>
      </c>
      <c r="H70" s="153" t="s">
        <v>226</v>
      </c>
      <c r="I70" s="143">
        <v>146366650</v>
      </c>
      <c r="J70" s="143">
        <v>0</v>
      </c>
      <c r="K70" s="143">
        <v>17853231</v>
      </c>
      <c r="L70" s="143">
        <v>5826000</v>
      </c>
      <c r="M70" s="143">
        <v>15949231</v>
      </c>
      <c r="N70" s="143">
        <v>0</v>
      </c>
      <c r="O70" s="143">
        <v>1326006</v>
      </c>
      <c r="P70" s="143">
        <v>0</v>
      </c>
      <c r="Q70" s="143">
        <v>1326006</v>
      </c>
      <c r="R70" s="144">
        <v>0.10896765759139804</v>
      </c>
      <c r="S70" s="145">
        <v>9.0594817876886568E-3</v>
      </c>
      <c r="T70" s="212"/>
    </row>
    <row r="71" spans="1:20" s="146" customFormat="1" ht="30" customHeight="1" x14ac:dyDescent="0.2">
      <c r="A71" s="138">
        <v>2</v>
      </c>
      <c r="B71" s="139">
        <v>0</v>
      </c>
      <c r="C71" s="139">
        <v>4</v>
      </c>
      <c r="D71" s="140">
        <v>5</v>
      </c>
      <c r="E71" s="140">
        <v>6</v>
      </c>
      <c r="F71" s="140">
        <v>20</v>
      </c>
      <c r="G71" s="226" t="s">
        <v>227</v>
      </c>
      <c r="H71" s="153" t="s">
        <v>228</v>
      </c>
      <c r="I71" s="143">
        <v>51100000</v>
      </c>
      <c r="J71" s="143">
        <v>14500000</v>
      </c>
      <c r="K71" s="143">
        <v>51100000</v>
      </c>
      <c r="L71" s="143">
        <v>0</v>
      </c>
      <c r="M71" s="143">
        <v>35200000</v>
      </c>
      <c r="N71" s="143">
        <v>163982</v>
      </c>
      <c r="O71" s="143">
        <v>31967640</v>
      </c>
      <c r="P71" s="143">
        <v>14814410</v>
      </c>
      <c r="Q71" s="143">
        <v>31967640</v>
      </c>
      <c r="R71" s="144">
        <v>0.68884540117416826</v>
      </c>
      <c r="S71" s="145">
        <v>0.62558982387475537</v>
      </c>
      <c r="T71" s="212"/>
    </row>
    <row r="72" spans="1:20" s="146" customFormat="1" ht="30" customHeight="1" x14ac:dyDescent="0.2">
      <c r="A72" s="138">
        <v>2</v>
      </c>
      <c r="B72" s="139">
        <v>0</v>
      </c>
      <c r="C72" s="139">
        <v>4</v>
      </c>
      <c r="D72" s="140">
        <v>5</v>
      </c>
      <c r="E72" s="140">
        <v>8</v>
      </c>
      <c r="F72" s="140">
        <v>20</v>
      </c>
      <c r="G72" s="226" t="s">
        <v>229</v>
      </c>
      <c r="H72" s="153" t="s">
        <v>230</v>
      </c>
      <c r="I72" s="143">
        <v>141373320</v>
      </c>
      <c r="J72" s="143">
        <v>0</v>
      </c>
      <c r="K72" s="143">
        <v>123781928</v>
      </c>
      <c r="L72" s="143">
        <v>0</v>
      </c>
      <c r="M72" s="143">
        <v>123781928</v>
      </c>
      <c r="N72" s="143">
        <v>0</v>
      </c>
      <c r="O72" s="143">
        <v>66966288</v>
      </c>
      <c r="P72" s="143">
        <v>0</v>
      </c>
      <c r="Q72" s="143">
        <v>66966288</v>
      </c>
      <c r="R72" s="144">
        <v>0.87556780869261608</v>
      </c>
      <c r="S72" s="145">
        <v>0.4736840586328453</v>
      </c>
      <c r="T72" s="212"/>
    </row>
    <row r="73" spans="1:20" s="146" customFormat="1" ht="30" customHeight="1" x14ac:dyDescent="0.2">
      <c r="A73" s="138">
        <v>2</v>
      </c>
      <c r="B73" s="139">
        <v>0</v>
      </c>
      <c r="C73" s="139">
        <v>4</v>
      </c>
      <c r="D73" s="140">
        <v>5</v>
      </c>
      <c r="E73" s="140">
        <v>9</v>
      </c>
      <c r="F73" s="140">
        <v>20</v>
      </c>
      <c r="G73" s="226" t="s">
        <v>231</v>
      </c>
      <c r="H73" s="153" t="s">
        <v>232</v>
      </c>
      <c r="I73" s="143">
        <v>81349328</v>
      </c>
      <c r="J73" s="143">
        <v>0</v>
      </c>
      <c r="K73" s="143">
        <v>64740086</v>
      </c>
      <c r="L73" s="143">
        <v>4840352</v>
      </c>
      <c r="M73" s="143">
        <v>56003620</v>
      </c>
      <c r="N73" s="143">
        <v>4840352</v>
      </c>
      <c r="O73" s="143">
        <v>38936322</v>
      </c>
      <c r="P73" s="143">
        <v>4840352</v>
      </c>
      <c r="Q73" s="143">
        <v>38936322</v>
      </c>
      <c r="R73" s="144">
        <v>0.68843371392078367</v>
      </c>
      <c r="S73" s="145">
        <v>0.47863114493090836</v>
      </c>
      <c r="T73" s="212"/>
    </row>
    <row r="74" spans="1:20" s="146" customFormat="1" ht="30" customHeight="1" x14ac:dyDescent="0.2">
      <c r="A74" s="138">
        <v>2</v>
      </c>
      <c r="B74" s="139">
        <v>0</v>
      </c>
      <c r="C74" s="139">
        <v>4</v>
      </c>
      <c r="D74" s="140">
        <v>5</v>
      </c>
      <c r="E74" s="140">
        <v>10</v>
      </c>
      <c r="F74" s="140">
        <v>20</v>
      </c>
      <c r="G74" s="226" t="s">
        <v>233</v>
      </c>
      <c r="H74" s="153" t="s">
        <v>234</v>
      </c>
      <c r="I74" s="143">
        <v>309746640</v>
      </c>
      <c r="J74" s="143">
        <v>0</v>
      </c>
      <c r="K74" s="143">
        <v>305047906</v>
      </c>
      <c r="L74" s="143">
        <v>0</v>
      </c>
      <c r="M74" s="143">
        <v>305047906</v>
      </c>
      <c r="N74" s="143">
        <v>20709984</v>
      </c>
      <c r="O74" s="143">
        <v>103789552</v>
      </c>
      <c r="P74" s="143">
        <v>20709984</v>
      </c>
      <c r="Q74" s="143">
        <v>103789552</v>
      </c>
      <c r="R74" s="144">
        <v>0.98483039557749519</v>
      </c>
      <c r="S74" s="145">
        <v>0.335078863163778</v>
      </c>
      <c r="T74" s="212"/>
    </row>
    <row r="75" spans="1:20" s="146" customFormat="1" ht="30" customHeight="1" x14ac:dyDescent="0.2">
      <c r="A75" s="138">
        <v>2</v>
      </c>
      <c r="B75" s="139">
        <v>0</v>
      </c>
      <c r="C75" s="139">
        <v>4</v>
      </c>
      <c r="D75" s="140">
        <v>5</v>
      </c>
      <c r="E75" s="140">
        <v>12</v>
      </c>
      <c r="F75" s="140">
        <v>20</v>
      </c>
      <c r="G75" s="226" t="s">
        <v>235</v>
      </c>
      <c r="H75" s="153" t="s">
        <v>236</v>
      </c>
      <c r="I75" s="143">
        <v>12255998</v>
      </c>
      <c r="J75" s="143">
        <v>0</v>
      </c>
      <c r="K75" s="143">
        <v>2000000</v>
      </c>
      <c r="L75" s="143">
        <v>0</v>
      </c>
      <c r="M75" s="143">
        <v>299999</v>
      </c>
      <c r="N75" s="143">
        <v>0</v>
      </c>
      <c r="O75" s="143">
        <v>299999</v>
      </c>
      <c r="P75" s="143">
        <v>0</v>
      </c>
      <c r="Q75" s="143">
        <v>299999</v>
      </c>
      <c r="R75" s="144">
        <v>2.447772919022996E-2</v>
      </c>
      <c r="S75" s="145">
        <v>2.447772919022996E-2</v>
      </c>
      <c r="T75" s="212"/>
    </row>
    <row r="76" spans="1:20" s="146" customFormat="1" ht="30" customHeight="1" x14ac:dyDescent="0.2">
      <c r="A76" s="138">
        <v>2</v>
      </c>
      <c r="B76" s="139">
        <v>0</v>
      </c>
      <c r="C76" s="139">
        <v>4</v>
      </c>
      <c r="D76" s="140">
        <v>5</v>
      </c>
      <c r="E76" s="140">
        <v>13</v>
      </c>
      <c r="F76" s="140">
        <v>20</v>
      </c>
      <c r="G76" s="226" t="s">
        <v>387</v>
      </c>
      <c r="H76" s="153" t="s">
        <v>388</v>
      </c>
      <c r="I76" s="143">
        <v>45422000</v>
      </c>
      <c r="J76" s="143">
        <v>0</v>
      </c>
      <c r="K76" s="143">
        <v>45422000</v>
      </c>
      <c r="L76" s="143">
        <v>45422000</v>
      </c>
      <c r="M76" s="143">
        <v>45422000</v>
      </c>
      <c r="N76" s="143">
        <v>0</v>
      </c>
      <c r="O76" s="143">
        <v>0</v>
      </c>
      <c r="P76" s="143">
        <v>0</v>
      </c>
      <c r="Q76" s="143">
        <v>0</v>
      </c>
      <c r="R76" s="144">
        <v>1</v>
      </c>
      <c r="S76" s="145">
        <v>0</v>
      </c>
      <c r="T76" s="212"/>
    </row>
    <row r="77" spans="1:20" s="136" customFormat="1" ht="30" customHeight="1" x14ac:dyDescent="0.2">
      <c r="A77" s="129">
        <v>2</v>
      </c>
      <c r="B77" s="130">
        <v>0</v>
      </c>
      <c r="C77" s="130">
        <v>4</v>
      </c>
      <c r="D77" s="147">
        <v>6</v>
      </c>
      <c r="E77" s="131"/>
      <c r="F77" s="131"/>
      <c r="G77" s="225" t="s">
        <v>353</v>
      </c>
      <c r="H77" s="137" t="s">
        <v>237</v>
      </c>
      <c r="I77" s="133">
        <v>301421304</v>
      </c>
      <c r="J77" s="133">
        <v>0</v>
      </c>
      <c r="K77" s="133">
        <v>269070097</v>
      </c>
      <c r="L77" s="133">
        <v>769550</v>
      </c>
      <c r="M77" s="133">
        <v>267341089</v>
      </c>
      <c r="N77" s="133">
        <v>113028357</v>
      </c>
      <c r="O77" s="133">
        <v>139336830</v>
      </c>
      <c r="P77" s="133">
        <v>134935388</v>
      </c>
      <c r="Q77" s="133">
        <v>139336830</v>
      </c>
      <c r="R77" s="134">
        <v>0.88693494936243789</v>
      </c>
      <c r="S77" s="135">
        <v>0.46226603146803452</v>
      </c>
      <c r="T77" s="213"/>
    </row>
    <row r="78" spans="1:20" s="146" customFormat="1" ht="30" customHeight="1" x14ac:dyDescent="0.2">
      <c r="A78" s="138">
        <v>2</v>
      </c>
      <c r="B78" s="139">
        <v>0</v>
      </c>
      <c r="C78" s="139">
        <v>4</v>
      </c>
      <c r="D78" s="140">
        <v>6</v>
      </c>
      <c r="E78" s="140">
        <v>2</v>
      </c>
      <c r="F78" s="140">
        <v>20</v>
      </c>
      <c r="G78" s="226" t="s">
        <v>238</v>
      </c>
      <c r="H78" s="142" t="s">
        <v>239</v>
      </c>
      <c r="I78" s="143">
        <v>271746640</v>
      </c>
      <c r="J78" s="143">
        <v>0</v>
      </c>
      <c r="K78" s="143">
        <v>262970097</v>
      </c>
      <c r="L78" s="143">
        <v>123400</v>
      </c>
      <c r="M78" s="143">
        <v>262597897</v>
      </c>
      <c r="N78" s="143">
        <v>112382207</v>
      </c>
      <c r="O78" s="143">
        <v>134593638</v>
      </c>
      <c r="P78" s="143">
        <v>134289238</v>
      </c>
      <c r="Q78" s="143">
        <v>134593638</v>
      </c>
      <c r="R78" s="144">
        <v>0.96633355613890937</v>
      </c>
      <c r="S78" s="145">
        <v>0.49529090037690993</v>
      </c>
      <c r="T78" s="212"/>
    </row>
    <row r="79" spans="1:20" s="146" customFormat="1" ht="30" customHeight="1" x14ac:dyDescent="0.2">
      <c r="A79" s="138">
        <v>2</v>
      </c>
      <c r="B79" s="139">
        <v>0</v>
      </c>
      <c r="C79" s="139">
        <v>4</v>
      </c>
      <c r="D79" s="140">
        <v>6</v>
      </c>
      <c r="E79" s="140">
        <v>3</v>
      </c>
      <c r="F79" s="140">
        <v>20</v>
      </c>
      <c r="G79" s="226" t="s">
        <v>240</v>
      </c>
      <c r="H79" s="142" t="s">
        <v>241</v>
      </c>
      <c r="I79" s="143">
        <v>7418666</v>
      </c>
      <c r="J79" s="143">
        <v>0</v>
      </c>
      <c r="K79" s="143">
        <v>2100000</v>
      </c>
      <c r="L79" s="143">
        <v>0</v>
      </c>
      <c r="M79" s="143">
        <v>2100000</v>
      </c>
      <c r="N79" s="143">
        <v>0</v>
      </c>
      <c r="O79" s="143">
        <v>2100000</v>
      </c>
      <c r="P79" s="143">
        <v>0</v>
      </c>
      <c r="Q79" s="143">
        <v>2100000</v>
      </c>
      <c r="R79" s="144">
        <v>0.28306975944192664</v>
      </c>
      <c r="S79" s="145">
        <v>0.28306975944192664</v>
      </c>
      <c r="T79" s="212"/>
    </row>
    <row r="80" spans="1:20" s="146" customFormat="1" ht="30" customHeight="1" x14ac:dyDescent="0.2">
      <c r="A80" s="138">
        <v>2</v>
      </c>
      <c r="B80" s="139">
        <v>0</v>
      </c>
      <c r="C80" s="139">
        <v>4</v>
      </c>
      <c r="D80" s="140">
        <v>6</v>
      </c>
      <c r="E80" s="140">
        <v>5</v>
      </c>
      <c r="F80" s="140">
        <v>20</v>
      </c>
      <c r="G80" s="226" t="s">
        <v>242</v>
      </c>
      <c r="H80" s="142" t="s">
        <v>243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4">
        <v>0</v>
      </c>
      <c r="S80" s="145">
        <v>0</v>
      </c>
      <c r="T80" s="212"/>
    </row>
    <row r="81" spans="1:20" s="146" customFormat="1" ht="30" customHeight="1" x14ac:dyDescent="0.2">
      <c r="A81" s="138">
        <v>2</v>
      </c>
      <c r="B81" s="139">
        <v>0</v>
      </c>
      <c r="C81" s="139">
        <v>4</v>
      </c>
      <c r="D81" s="140">
        <v>6</v>
      </c>
      <c r="E81" s="140">
        <v>7</v>
      </c>
      <c r="F81" s="140">
        <v>20</v>
      </c>
      <c r="G81" s="226" t="s">
        <v>244</v>
      </c>
      <c r="H81" s="142" t="s">
        <v>245</v>
      </c>
      <c r="I81" s="143">
        <v>22255998</v>
      </c>
      <c r="J81" s="143">
        <v>0</v>
      </c>
      <c r="K81" s="143">
        <v>4000000</v>
      </c>
      <c r="L81" s="143">
        <v>646150</v>
      </c>
      <c r="M81" s="143">
        <v>2643192</v>
      </c>
      <c r="N81" s="143">
        <v>646150</v>
      </c>
      <c r="O81" s="143">
        <v>2643192</v>
      </c>
      <c r="P81" s="143">
        <v>646150</v>
      </c>
      <c r="Q81" s="143">
        <v>2643192</v>
      </c>
      <c r="R81" s="144">
        <v>0.1187631307299722</v>
      </c>
      <c r="S81" s="145">
        <v>0.1187631307299722</v>
      </c>
      <c r="T81" s="212"/>
    </row>
    <row r="82" spans="1:20" s="146" customFormat="1" ht="30" customHeight="1" x14ac:dyDescent="0.2">
      <c r="A82" s="138">
        <v>2</v>
      </c>
      <c r="B82" s="139">
        <v>0</v>
      </c>
      <c r="C82" s="139">
        <v>4</v>
      </c>
      <c r="D82" s="140">
        <v>6</v>
      </c>
      <c r="E82" s="140">
        <v>8</v>
      </c>
      <c r="F82" s="140">
        <v>20</v>
      </c>
      <c r="G82" s="226" t="s">
        <v>246</v>
      </c>
      <c r="H82" s="142" t="s">
        <v>247</v>
      </c>
      <c r="I82" s="143">
        <v>0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44">
        <v>0</v>
      </c>
      <c r="S82" s="145">
        <v>0</v>
      </c>
      <c r="T82" s="212"/>
    </row>
    <row r="83" spans="1:20" s="136" customFormat="1" ht="30" customHeight="1" x14ac:dyDescent="0.2">
      <c r="A83" s="129">
        <v>2</v>
      </c>
      <c r="B83" s="130">
        <v>0</v>
      </c>
      <c r="C83" s="130">
        <v>4</v>
      </c>
      <c r="D83" s="147">
        <v>7</v>
      </c>
      <c r="E83" s="131"/>
      <c r="F83" s="131"/>
      <c r="G83" s="225" t="s">
        <v>354</v>
      </c>
      <c r="H83" s="137" t="s">
        <v>248</v>
      </c>
      <c r="I83" s="133">
        <v>44511996</v>
      </c>
      <c r="J83" s="133">
        <v>2000000</v>
      </c>
      <c r="K83" s="133">
        <v>13128666</v>
      </c>
      <c r="L83" s="133">
        <v>2000000</v>
      </c>
      <c r="M83" s="133">
        <v>13127999</v>
      </c>
      <c r="N83" s="133">
        <v>11127999</v>
      </c>
      <c r="O83" s="133">
        <v>11127999</v>
      </c>
      <c r="P83" s="133">
        <v>11127999</v>
      </c>
      <c r="Q83" s="133">
        <v>11127999</v>
      </c>
      <c r="R83" s="134">
        <v>0.29493170784792488</v>
      </c>
      <c r="S83" s="135">
        <v>0.25</v>
      </c>
      <c r="T83" s="213"/>
    </row>
    <row r="84" spans="1:20" s="146" customFormat="1" ht="30" customHeight="1" x14ac:dyDescent="0.2">
      <c r="A84" s="138">
        <v>2</v>
      </c>
      <c r="B84" s="139">
        <v>0</v>
      </c>
      <c r="C84" s="139">
        <v>4</v>
      </c>
      <c r="D84" s="140">
        <v>7</v>
      </c>
      <c r="E84" s="140">
        <v>5</v>
      </c>
      <c r="F84" s="140">
        <v>20</v>
      </c>
      <c r="G84" s="226" t="s">
        <v>249</v>
      </c>
      <c r="H84" s="142" t="s">
        <v>250</v>
      </c>
      <c r="I84" s="143">
        <v>16545998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4">
        <v>0</v>
      </c>
      <c r="S84" s="145">
        <v>0</v>
      </c>
      <c r="T84" s="212"/>
    </row>
    <row r="85" spans="1:20" s="146" customFormat="1" ht="30" customHeight="1" x14ac:dyDescent="0.2">
      <c r="A85" s="138">
        <v>2</v>
      </c>
      <c r="B85" s="139">
        <v>0</v>
      </c>
      <c r="C85" s="139">
        <v>4</v>
      </c>
      <c r="D85" s="140">
        <v>7</v>
      </c>
      <c r="E85" s="140">
        <v>6</v>
      </c>
      <c r="F85" s="140">
        <v>20</v>
      </c>
      <c r="G85" s="226" t="s">
        <v>251</v>
      </c>
      <c r="H85" s="142" t="s">
        <v>252</v>
      </c>
      <c r="I85" s="143">
        <v>27965998</v>
      </c>
      <c r="J85" s="143">
        <v>2000000</v>
      </c>
      <c r="K85" s="143">
        <v>13128666</v>
      </c>
      <c r="L85" s="143">
        <v>2000000</v>
      </c>
      <c r="M85" s="143">
        <v>13127999</v>
      </c>
      <c r="N85" s="143">
        <v>11127999</v>
      </c>
      <c r="O85" s="143">
        <v>11127999</v>
      </c>
      <c r="P85" s="143">
        <v>11127999</v>
      </c>
      <c r="Q85" s="143">
        <v>11127999</v>
      </c>
      <c r="R85" s="144">
        <v>0.46942715936688545</v>
      </c>
      <c r="S85" s="145">
        <v>0.39791174268123741</v>
      </c>
      <c r="T85" s="212"/>
    </row>
    <row r="86" spans="1:20" s="136" customFormat="1" ht="30" customHeight="1" x14ac:dyDescent="0.2">
      <c r="A86" s="129">
        <v>2</v>
      </c>
      <c r="B86" s="130">
        <v>0</v>
      </c>
      <c r="C86" s="130">
        <v>4</v>
      </c>
      <c r="D86" s="147">
        <v>8</v>
      </c>
      <c r="E86" s="131"/>
      <c r="F86" s="131"/>
      <c r="G86" s="225" t="s">
        <v>355</v>
      </c>
      <c r="H86" s="137" t="s">
        <v>253</v>
      </c>
      <c r="I86" s="133">
        <v>408026630</v>
      </c>
      <c r="J86" s="133">
        <v>0</v>
      </c>
      <c r="K86" s="133">
        <v>378246640</v>
      </c>
      <c r="L86" s="133">
        <v>0</v>
      </c>
      <c r="M86" s="133">
        <v>378246640</v>
      </c>
      <c r="N86" s="133">
        <v>31703838</v>
      </c>
      <c r="O86" s="133">
        <v>293459892</v>
      </c>
      <c r="P86" s="133">
        <v>31703838</v>
      </c>
      <c r="Q86" s="133">
        <v>293459892</v>
      </c>
      <c r="R86" s="134">
        <v>0.92701459216032056</v>
      </c>
      <c r="S86" s="135">
        <v>0.71921749813241354</v>
      </c>
      <c r="T86" s="213"/>
    </row>
    <row r="87" spans="1:20" s="146" customFormat="1" ht="30" customHeight="1" x14ac:dyDescent="0.2">
      <c r="A87" s="138">
        <v>2</v>
      </c>
      <c r="B87" s="139">
        <v>0</v>
      </c>
      <c r="C87" s="139">
        <v>4</v>
      </c>
      <c r="D87" s="140">
        <v>8</v>
      </c>
      <c r="E87" s="140">
        <v>1</v>
      </c>
      <c r="F87" s="140">
        <v>20</v>
      </c>
      <c r="G87" s="226" t="s">
        <v>254</v>
      </c>
      <c r="H87" s="142" t="s">
        <v>255</v>
      </c>
      <c r="I87" s="143">
        <v>29674664</v>
      </c>
      <c r="J87" s="143">
        <v>0</v>
      </c>
      <c r="K87" s="143">
        <v>25000000</v>
      </c>
      <c r="L87" s="143">
        <v>0</v>
      </c>
      <c r="M87" s="143">
        <v>25000000</v>
      </c>
      <c r="N87" s="143">
        <v>1294756</v>
      </c>
      <c r="O87" s="143">
        <v>13194968</v>
      </c>
      <c r="P87" s="143">
        <v>1294756</v>
      </c>
      <c r="Q87" s="143">
        <v>13194968</v>
      </c>
      <c r="R87" s="144">
        <v>0.84246952214859117</v>
      </c>
      <c r="S87" s="145">
        <v>0.44465433542903804</v>
      </c>
      <c r="T87" s="212"/>
    </row>
    <row r="88" spans="1:20" s="146" customFormat="1" ht="30" customHeight="1" x14ac:dyDescent="0.2">
      <c r="A88" s="138">
        <v>2</v>
      </c>
      <c r="B88" s="139">
        <v>0</v>
      </c>
      <c r="C88" s="139">
        <v>4</v>
      </c>
      <c r="D88" s="140">
        <v>8</v>
      </c>
      <c r="E88" s="140">
        <v>2</v>
      </c>
      <c r="F88" s="140">
        <v>20</v>
      </c>
      <c r="G88" s="226" t="s">
        <v>256</v>
      </c>
      <c r="H88" s="142" t="s">
        <v>257</v>
      </c>
      <c r="I88" s="143">
        <v>296746640</v>
      </c>
      <c r="J88" s="143">
        <v>0</v>
      </c>
      <c r="K88" s="143">
        <v>296746640</v>
      </c>
      <c r="L88" s="143">
        <v>0</v>
      </c>
      <c r="M88" s="143">
        <v>296746640</v>
      </c>
      <c r="N88" s="143">
        <v>25191890</v>
      </c>
      <c r="O88" s="143">
        <v>234016720</v>
      </c>
      <c r="P88" s="143">
        <v>25191890</v>
      </c>
      <c r="Q88" s="143">
        <v>234016720</v>
      </c>
      <c r="R88" s="144">
        <v>1</v>
      </c>
      <c r="S88" s="145">
        <v>0.78860781709272265</v>
      </c>
      <c r="T88" s="212"/>
    </row>
    <row r="89" spans="1:20" s="146" customFormat="1" ht="30" customHeight="1" x14ac:dyDescent="0.2">
      <c r="A89" s="138">
        <v>2</v>
      </c>
      <c r="B89" s="139">
        <v>0</v>
      </c>
      <c r="C89" s="139">
        <v>4</v>
      </c>
      <c r="D89" s="140">
        <v>8</v>
      </c>
      <c r="E89" s="140">
        <v>5</v>
      </c>
      <c r="F89" s="140">
        <v>20</v>
      </c>
      <c r="G89" s="226" t="s">
        <v>258</v>
      </c>
      <c r="H89" s="142" t="s">
        <v>259</v>
      </c>
      <c r="I89" s="143">
        <v>37093330</v>
      </c>
      <c r="J89" s="143">
        <v>0</v>
      </c>
      <c r="K89" s="143">
        <v>16500000</v>
      </c>
      <c r="L89" s="143">
        <v>0</v>
      </c>
      <c r="M89" s="143">
        <v>16500000</v>
      </c>
      <c r="N89" s="143">
        <v>1540734</v>
      </c>
      <c r="O89" s="143">
        <v>14721976</v>
      </c>
      <c r="P89" s="143">
        <v>1540734</v>
      </c>
      <c r="Q89" s="143">
        <v>14721976</v>
      </c>
      <c r="R89" s="144">
        <v>0.44482390769445612</v>
      </c>
      <c r="S89" s="145">
        <v>0.39689011474569685</v>
      </c>
      <c r="T89" s="212"/>
    </row>
    <row r="90" spans="1:20" s="146" customFormat="1" ht="30" customHeight="1" x14ac:dyDescent="0.2">
      <c r="A90" s="138">
        <v>2</v>
      </c>
      <c r="B90" s="139">
        <v>0</v>
      </c>
      <c r="C90" s="139">
        <v>4</v>
      </c>
      <c r="D90" s="140">
        <v>8</v>
      </c>
      <c r="E90" s="140">
        <v>6</v>
      </c>
      <c r="F90" s="140">
        <v>20</v>
      </c>
      <c r="G90" s="226" t="s">
        <v>260</v>
      </c>
      <c r="H90" s="142" t="s">
        <v>261</v>
      </c>
      <c r="I90" s="143">
        <v>44511996</v>
      </c>
      <c r="J90" s="143">
        <v>0</v>
      </c>
      <c r="K90" s="143">
        <v>40000000</v>
      </c>
      <c r="L90" s="143">
        <v>0</v>
      </c>
      <c r="M90" s="143">
        <v>40000000</v>
      </c>
      <c r="N90" s="143">
        <v>3676458</v>
      </c>
      <c r="O90" s="143">
        <v>31526228</v>
      </c>
      <c r="P90" s="143">
        <v>3676458</v>
      </c>
      <c r="Q90" s="143">
        <v>31526228</v>
      </c>
      <c r="R90" s="144">
        <v>0.89863415695849724</v>
      </c>
      <c r="S90" s="145">
        <v>0.70826363302153428</v>
      </c>
      <c r="T90" s="212"/>
    </row>
    <row r="91" spans="1:20" s="136" customFormat="1" ht="30" customHeight="1" x14ac:dyDescent="0.2">
      <c r="A91" s="129">
        <v>2</v>
      </c>
      <c r="B91" s="130">
        <v>0</v>
      </c>
      <c r="C91" s="130">
        <v>4</v>
      </c>
      <c r="D91" s="147">
        <v>9</v>
      </c>
      <c r="E91" s="131"/>
      <c r="F91" s="131"/>
      <c r="G91" s="225" t="s">
        <v>356</v>
      </c>
      <c r="H91" s="137" t="s">
        <v>262</v>
      </c>
      <c r="I91" s="133">
        <v>1251999920</v>
      </c>
      <c r="J91" s="133">
        <v>0</v>
      </c>
      <c r="K91" s="133">
        <v>1251854862</v>
      </c>
      <c r="L91" s="133">
        <v>0</v>
      </c>
      <c r="M91" s="133">
        <v>1251854862</v>
      </c>
      <c r="N91" s="133">
        <v>0</v>
      </c>
      <c r="O91" s="133">
        <v>0</v>
      </c>
      <c r="P91" s="133">
        <v>0</v>
      </c>
      <c r="Q91" s="133">
        <v>0</v>
      </c>
      <c r="R91" s="134">
        <v>0.99988413897023254</v>
      </c>
      <c r="S91" s="135">
        <v>0</v>
      </c>
      <c r="T91" s="212"/>
    </row>
    <row r="92" spans="1:20" s="146" customFormat="1" ht="30" customHeight="1" x14ac:dyDescent="0.2">
      <c r="A92" s="138">
        <v>2</v>
      </c>
      <c r="B92" s="139">
        <v>0</v>
      </c>
      <c r="C92" s="139">
        <v>4</v>
      </c>
      <c r="D92" s="140">
        <v>9</v>
      </c>
      <c r="E92" s="140">
        <v>5</v>
      </c>
      <c r="F92" s="140">
        <v>20</v>
      </c>
      <c r="G92" s="226" t="s">
        <v>263</v>
      </c>
      <c r="H92" s="142" t="s">
        <v>264</v>
      </c>
      <c r="I92" s="143">
        <v>285600779</v>
      </c>
      <c r="J92" s="143">
        <v>0</v>
      </c>
      <c r="K92" s="143">
        <v>285600000</v>
      </c>
      <c r="L92" s="143">
        <v>0</v>
      </c>
      <c r="M92" s="143">
        <v>285600000</v>
      </c>
      <c r="N92" s="143">
        <v>0</v>
      </c>
      <c r="O92" s="143">
        <v>0</v>
      </c>
      <c r="P92" s="143">
        <v>0</v>
      </c>
      <c r="Q92" s="143">
        <v>0</v>
      </c>
      <c r="R92" s="144">
        <v>0.99999727241640335</v>
      </c>
      <c r="S92" s="145">
        <v>0</v>
      </c>
      <c r="T92" s="212"/>
    </row>
    <row r="93" spans="1:20" s="146" customFormat="1" ht="30" customHeight="1" x14ac:dyDescent="0.2">
      <c r="A93" s="138">
        <v>2</v>
      </c>
      <c r="B93" s="139">
        <v>0</v>
      </c>
      <c r="C93" s="139">
        <v>4</v>
      </c>
      <c r="D93" s="140">
        <v>9</v>
      </c>
      <c r="E93" s="140">
        <v>13</v>
      </c>
      <c r="F93" s="140">
        <v>20</v>
      </c>
      <c r="G93" s="226" t="s">
        <v>265</v>
      </c>
      <c r="H93" s="142" t="s">
        <v>266</v>
      </c>
      <c r="I93" s="143">
        <v>966399141</v>
      </c>
      <c r="J93" s="143">
        <v>0</v>
      </c>
      <c r="K93" s="143">
        <v>966254862</v>
      </c>
      <c r="L93" s="143">
        <v>0</v>
      </c>
      <c r="M93" s="143">
        <v>966254862</v>
      </c>
      <c r="N93" s="143">
        <v>0</v>
      </c>
      <c r="O93" s="143">
        <v>0</v>
      </c>
      <c r="P93" s="143">
        <v>0</v>
      </c>
      <c r="Q93" s="143">
        <v>0</v>
      </c>
      <c r="R93" s="144">
        <v>0.99985070454444869</v>
      </c>
      <c r="S93" s="145">
        <v>0</v>
      </c>
      <c r="T93" s="212"/>
    </row>
    <row r="94" spans="1:20" s="136" customFormat="1" ht="30" customHeight="1" x14ac:dyDescent="0.2">
      <c r="A94" s="129">
        <v>2</v>
      </c>
      <c r="B94" s="130">
        <v>0</v>
      </c>
      <c r="C94" s="130">
        <v>4</v>
      </c>
      <c r="D94" s="147">
        <v>10</v>
      </c>
      <c r="E94" s="131"/>
      <c r="F94" s="131"/>
      <c r="G94" s="226" t="s">
        <v>357</v>
      </c>
      <c r="H94" s="137" t="s">
        <v>267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4">
        <v>0</v>
      </c>
      <c r="S94" s="135">
        <v>0</v>
      </c>
      <c r="T94" s="213"/>
    </row>
    <row r="95" spans="1:20" s="146" customFormat="1" ht="30" customHeight="1" x14ac:dyDescent="0.2">
      <c r="A95" s="138">
        <v>2</v>
      </c>
      <c r="B95" s="139">
        <v>0</v>
      </c>
      <c r="C95" s="139">
        <v>4</v>
      </c>
      <c r="D95" s="140">
        <v>10</v>
      </c>
      <c r="E95" s="140">
        <v>1</v>
      </c>
      <c r="F95" s="140">
        <v>20</v>
      </c>
      <c r="G95" s="226" t="s">
        <v>268</v>
      </c>
      <c r="H95" s="142" t="s">
        <v>269</v>
      </c>
      <c r="I95" s="143">
        <v>0</v>
      </c>
      <c r="J95" s="143">
        <v>0</v>
      </c>
      <c r="K95" s="143">
        <v>0</v>
      </c>
      <c r="L95" s="143">
        <v>0</v>
      </c>
      <c r="M95" s="143">
        <v>0</v>
      </c>
      <c r="N95" s="143">
        <v>0</v>
      </c>
      <c r="O95" s="143">
        <v>0</v>
      </c>
      <c r="P95" s="143">
        <v>0</v>
      </c>
      <c r="Q95" s="143">
        <v>0</v>
      </c>
      <c r="R95" s="144">
        <v>0</v>
      </c>
      <c r="S95" s="145">
        <v>0</v>
      </c>
      <c r="T95" s="212"/>
    </row>
    <row r="96" spans="1:20" s="146" customFormat="1" ht="30" customHeight="1" x14ac:dyDescent="0.2">
      <c r="A96" s="138">
        <v>2</v>
      </c>
      <c r="B96" s="139">
        <v>0</v>
      </c>
      <c r="C96" s="139">
        <v>4</v>
      </c>
      <c r="D96" s="140">
        <v>10</v>
      </c>
      <c r="E96" s="140">
        <v>2</v>
      </c>
      <c r="F96" s="140">
        <v>20</v>
      </c>
      <c r="G96" s="226" t="s">
        <v>270</v>
      </c>
      <c r="H96" s="142" t="s">
        <v>271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4">
        <v>0</v>
      </c>
      <c r="S96" s="145">
        <v>0</v>
      </c>
      <c r="T96" s="212"/>
    </row>
    <row r="97" spans="1:20" s="136" customFormat="1" ht="30" customHeight="1" x14ac:dyDescent="0.2">
      <c r="A97" s="129">
        <v>2</v>
      </c>
      <c r="B97" s="130">
        <v>0</v>
      </c>
      <c r="C97" s="130">
        <v>4</v>
      </c>
      <c r="D97" s="147">
        <v>11</v>
      </c>
      <c r="E97" s="131"/>
      <c r="F97" s="131"/>
      <c r="G97" s="225" t="s">
        <v>358</v>
      </c>
      <c r="H97" s="137" t="s">
        <v>272</v>
      </c>
      <c r="I97" s="133">
        <v>128698656</v>
      </c>
      <c r="J97" s="133">
        <v>0</v>
      </c>
      <c r="K97" s="133">
        <v>125284656</v>
      </c>
      <c r="L97" s="133">
        <v>6410245</v>
      </c>
      <c r="M97" s="133">
        <v>124613746</v>
      </c>
      <c r="N97" s="133">
        <v>9806813</v>
      </c>
      <c r="O97" s="133">
        <v>97768918</v>
      </c>
      <c r="P97" s="133">
        <v>10699066</v>
      </c>
      <c r="Q97" s="133">
        <v>97561655</v>
      </c>
      <c r="R97" s="134">
        <v>0.96825988610168545</v>
      </c>
      <c r="S97" s="135">
        <v>0.75967318570910325</v>
      </c>
      <c r="T97" s="213"/>
    </row>
    <row r="98" spans="1:20" s="136" customFormat="1" ht="30" customHeight="1" x14ac:dyDescent="0.2">
      <c r="A98" s="138">
        <v>2</v>
      </c>
      <c r="B98" s="139">
        <v>0</v>
      </c>
      <c r="C98" s="139">
        <v>4</v>
      </c>
      <c r="D98" s="140">
        <v>11</v>
      </c>
      <c r="E98" s="140">
        <v>1</v>
      </c>
      <c r="F98" s="140">
        <v>20</v>
      </c>
      <c r="G98" s="226" t="s">
        <v>273</v>
      </c>
      <c r="H98" s="142" t="s">
        <v>274</v>
      </c>
      <c r="I98" s="143">
        <v>74158745</v>
      </c>
      <c r="J98" s="143">
        <v>0</v>
      </c>
      <c r="K98" s="143">
        <v>70744745</v>
      </c>
      <c r="L98" s="143">
        <v>0</v>
      </c>
      <c r="M98" s="143">
        <v>70744745</v>
      </c>
      <c r="N98" s="143">
        <v>0</v>
      </c>
      <c r="O98" s="143">
        <v>46703107</v>
      </c>
      <c r="P98" s="143">
        <v>0</v>
      </c>
      <c r="Q98" s="143">
        <v>46703107</v>
      </c>
      <c r="R98" s="144">
        <v>0.95396362222688635</v>
      </c>
      <c r="S98" s="145">
        <v>0.62977207880203478</v>
      </c>
      <c r="T98" s="213"/>
    </row>
    <row r="99" spans="1:20" s="146" customFormat="1" ht="30" customHeight="1" x14ac:dyDescent="0.2">
      <c r="A99" s="138">
        <v>2</v>
      </c>
      <c r="B99" s="139">
        <v>0</v>
      </c>
      <c r="C99" s="139">
        <v>4</v>
      </c>
      <c r="D99" s="140">
        <v>11</v>
      </c>
      <c r="E99" s="140">
        <v>2</v>
      </c>
      <c r="F99" s="140">
        <v>20</v>
      </c>
      <c r="G99" s="226" t="s">
        <v>275</v>
      </c>
      <c r="H99" s="142" t="s">
        <v>276</v>
      </c>
      <c r="I99" s="143">
        <v>54539911</v>
      </c>
      <c r="J99" s="143">
        <v>0</v>
      </c>
      <c r="K99" s="143">
        <v>54539911</v>
      </c>
      <c r="L99" s="143">
        <v>6410245</v>
      </c>
      <c r="M99" s="143">
        <v>53869001</v>
      </c>
      <c r="N99" s="143">
        <v>9806813</v>
      </c>
      <c r="O99" s="143">
        <v>51065811</v>
      </c>
      <c r="P99" s="143">
        <v>10699066</v>
      </c>
      <c r="Q99" s="143">
        <v>50858548</v>
      </c>
      <c r="R99" s="144">
        <v>0.98769873313507972</v>
      </c>
      <c r="S99" s="145">
        <v>0.93630169290155241</v>
      </c>
      <c r="T99" s="212"/>
    </row>
    <row r="100" spans="1:20" s="136" customFormat="1" ht="30" customHeight="1" x14ac:dyDescent="0.2">
      <c r="A100" s="129">
        <v>2</v>
      </c>
      <c r="B100" s="130">
        <v>0</v>
      </c>
      <c r="C100" s="130">
        <v>4</v>
      </c>
      <c r="D100" s="147">
        <v>17</v>
      </c>
      <c r="E100" s="131"/>
      <c r="F100" s="131"/>
      <c r="G100" s="225" t="s">
        <v>359</v>
      </c>
      <c r="H100" s="137" t="s">
        <v>277</v>
      </c>
      <c r="I100" s="133">
        <v>14837332</v>
      </c>
      <c r="J100" s="133">
        <v>0</v>
      </c>
      <c r="K100" s="133">
        <v>0</v>
      </c>
      <c r="L100" s="133">
        <v>0</v>
      </c>
      <c r="M100" s="133">
        <v>0</v>
      </c>
      <c r="N100" s="133">
        <v>0</v>
      </c>
      <c r="O100" s="133">
        <v>0</v>
      </c>
      <c r="P100" s="133">
        <v>0</v>
      </c>
      <c r="Q100" s="133">
        <v>0</v>
      </c>
      <c r="R100" s="154">
        <v>0</v>
      </c>
      <c r="S100" s="154">
        <v>0</v>
      </c>
      <c r="T100" s="212"/>
    </row>
    <row r="101" spans="1:20" s="146" customFormat="1" ht="30" customHeight="1" x14ac:dyDescent="0.2">
      <c r="A101" s="138">
        <v>2</v>
      </c>
      <c r="B101" s="139">
        <v>0</v>
      </c>
      <c r="C101" s="139">
        <v>4</v>
      </c>
      <c r="D101" s="140">
        <v>17</v>
      </c>
      <c r="E101" s="140">
        <v>1</v>
      </c>
      <c r="F101" s="140">
        <v>20</v>
      </c>
      <c r="G101" s="226" t="s">
        <v>278</v>
      </c>
      <c r="H101" s="142" t="s">
        <v>279</v>
      </c>
      <c r="I101" s="143">
        <v>7418666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4">
        <v>0</v>
      </c>
      <c r="S101" s="145">
        <v>0</v>
      </c>
      <c r="T101" s="212"/>
    </row>
    <row r="102" spans="1:20" s="146" customFormat="1" ht="30" customHeight="1" x14ac:dyDescent="0.2">
      <c r="A102" s="138">
        <v>2</v>
      </c>
      <c r="B102" s="139">
        <v>0</v>
      </c>
      <c r="C102" s="139">
        <v>4</v>
      </c>
      <c r="D102" s="140">
        <v>17</v>
      </c>
      <c r="E102" s="140">
        <v>2</v>
      </c>
      <c r="F102" s="140">
        <v>20</v>
      </c>
      <c r="G102" s="226" t="s">
        <v>280</v>
      </c>
      <c r="H102" s="142" t="s">
        <v>281</v>
      </c>
      <c r="I102" s="143">
        <v>7418666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3">
        <v>0</v>
      </c>
      <c r="Q102" s="143">
        <v>0</v>
      </c>
      <c r="R102" s="144">
        <v>0</v>
      </c>
      <c r="S102" s="145">
        <v>0</v>
      </c>
      <c r="T102" s="212"/>
    </row>
    <row r="103" spans="1:20" s="136" customFormat="1" ht="30" customHeight="1" x14ac:dyDescent="0.2">
      <c r="A103" s="129">
        <v>2</v>
      </c>
      <c r="B103" s="130">
        <v>0</v>
      </c>
      <c r="C103" s="130">
        <v>4</v>
      </c>
      <c r="D103" s="147">
        <v>21</v>
      </c>
      <c r="E103" s="131"/>
      <c r="F103" s="131"/>
      <c r="G103" s="225" t="s">
        <v>360</v>
      </c>
      <c r="H103" s="137" t="s">
        <v>282</v>
      </c>
      <c r="I103" s="133">
        <v>581912609</v>
      </c>
      <c r="J103" s="133">
        <v>0</v>
      </c>
      <c r="K103" s="133">
        <v>493645300</v>
      </c>
      <c r="L103" s="133">
        <v>341500000</v>
      </c>
      <c r="M103" s="133">
        <v>344053000</v>
      </c>
      <c r="N103" s="133">
        <v>0</v>
      </c>
      <c r="O103" s="133">
        <v>0</v>
      </c>
      <c r="P103" s="133">
        <v>0</v>
      </c>
      <c r="Q103" s="133">
        <v>0</v>
      </c>
      <c r="R103" s="134">
        <v>0.59124513660435218</v>
      </c>
      <c r="S103" s="135">
        <v>0</v>
      </c>
      <c r="T103" s="213"/>
    </row>
    <row r="104" spans="1:20" s="146" customFormat="1" ht="30" customHeight="1" x14ac:dyDescent="0.2">
      <c r="A104" s="138">
        <v>2</v>
      </c>
      <c r="B104" s="139">
        <v>0</v>
      </c>
      <c r="C104" s="139">
        <v>4</v>
      </c>
      <c r="D104" s="140">
        <v>21</v>
      </c>
      <c r="E104" s="140">
        <v>1</v>
      </c>
      <c r="F104" s="140">
        <v>20</v>
      </c>
      <c r="G104" s="226" t="s">
        <v>283</v>
      </c>
      <c r="H104" s="142" t="s">
        <v>284</v>
      </c>
      <c r="I104" s="143">
        <v>29674664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4">
        <v>0</v>
      </c>
      <c r="S104" s="145">
        <v>0</v>
      </c>
      <c r="T104" s="212"/>
    </row>
    <row r="105" spans="1:20" s="146" customFormat="1" ht="30" customHeight="1" x14ac:dyDescent="0.2">
      <c r="A105" s="138">
        <v>2</v>
      </c>
      <c r="B105" s="139">
        <v>0</v>
      </c>
      <c r="C105" s="139">
        <v>4</v>
      </c>
      <c r="D105" s="140">
        <v>21</v>
      </c>
      <c r="E105" s="140">
        <v>4</v>
      </c>
      <c r="F105" s="140">
        <v>20</v>
      </c>
      <c r="G105" s="226" t="s">
        <v>285</v>
      </c>
      <c r="H105" s="142" t="s">
        <v>286</v>
      </c>
      <c r="I105" s="143">
        <v>494092303</v>
      </c>
      <c r="J105" s="143">
        <v>0</v>
      </c>
      <c r="K105" s="143">
        <v>493645300</v>
      </c>
      <c r="L105" s="143">
        <v>341500000</v>
      </c>
      <c r="M105" s="143">
        <v>344053000</v>
      </c>
      <c r="N105" s="143">
        <v>0</v>
      </c>
      <c r="O105" s="143">
        <v>0</v>
      </c>
      <c r="P105" s="143">
        <v>0</v>
      </c>
      <c r="Q105" s="143">
        <v>0</v>
      </c>
      <c r="R105" s="144">
        <v>0.69633345411575864</v>
      </c>
      <c r="S105" s="145">
        <v>0</v>
      </c>
      <c r="T105" s="212"/>
    </row>
    <row r="106" spans="1:20" s="146" customFormat="1" ht="30" customHeight="1" x14ac:dyDescent="0.2">
      <c r="A106" s="138">
        <v>2</v>
      </c>
      <c r="B106" s="139">
        <v>0</v>
      </c>
      <c r="C106" s="139">
        <v>4</v>
      </c>
      <c r="D106" s="140">
        <v>21</v>
      </c>
      <c r="E106" s="140">
        <v>5</v>
      </c>
      <c r="F106" s="140">
        <v>20</v>
      </c>
      <c r="G106" s="226" t="s">
        <v>287</v>
      </c>
      <c r="H106" s="142" t="s">
        <v>288</v>
      </c>
      <c r="I106" s="143">
        <v>58145642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3">
        <v>0</v>
      </c>
      <c r="Q106" s="143">
        <v>0</v>
      </c>
      <c r="R106" s="144">
        <v>0</v>
      </c>
      <c r="S106" s="145">
        <v>0</v>
      </c>
      <c r="T106" s="212"/>
    </row>
    <row r="107" spans="1:20" s="136" customFormat="1" ht="30" customHeight="1" x14ac:dyDescent="0.2">
      <c r="A107" s="129">
        <v>2</v>
      </c>
      <c r="B107" s="130">
        <v>0</v>
      </c>
      <c r="C107" s="130">
        <v>4</v>
      </c>
      <c r="D107" s="147">
        <v>40</v>
      </c>
      <c r="E107" s="131"/>
      <c r="F107" s="147">
        <v>20</v>
      </c>
      <c r="G107" s="225" t="s">
        <v>289</v>
      </c>
      <c r="H107" s="137" t="s">
        <v>290</v>
      </c>
      <c r="I107" s="155">
        <v>14837332</v>
      </c>
      <c r="J107" s="155">
        <v>0</v>
      </c>
      <c r="K107" s="155">
        <v>1600000</v>
      </c>
      <c r="L107" s="155">
        <v>0</v>
      </c>
      <c r="M107" s="155">
        <v>200000</v>
      </c>
      <c r="N107" s="155">
        <v>0</v>
      </c>
      <c r="O107" s="155">
        <v>200000</v>
      </c>
      <c r="P107" s="155">
        <v>0</v>
      </c>
      <c r="Q107" s="155">
        <v>200000</v>
      </c>
      <c r="R107" s="144">
        <v>1.3479512354377459E-2</v>
      </c>
      <c r="S107" s="150">
        <v>1.3479512354377459E-2</v>
      </c>
      <c r="T107" s="216"/>
    </row>
    <row r="108" spans="1:20" s="146" customFormat="1" ht="30" customHeight="1" x14ac:dyDescent="0.2">
      <c r="A108" s="138">
        <v>2</v>
      </c>
      <c r="B108" s="139">
        <v>0</v>
      </c>
      <c r="C108" s="139">
        <v>4</v>
      </c>
      <c r="D108" s="140">
        <v>40</v>
      </c>
      <c r="E108" s="141" t="s">
        <v>291</v>
      </c>
      <c r="F108" s="140">
        <v>20</v>
      </c>
      <c r="G108" s="226" t="s">
        <v>292</v>
      </c>
      <c r="H108" s="142" t="s">
        <v>290</v>
      </c>
      <c r="I108" s="143">
        <v>14837332</v>
      </c>
      <c r="J108" s="143">
        <v>0</v>
      </c>
      <c r="K108" s="143">
        <v>1600000</v>
      </c>
      <c r="L108" s="143">
        <v>0</v>
      </c>
      <c r="M108" s="143">
        <v>200000</v>
      </c>
      <c r="N108" s="143">
        <v>0</v>
      </c>
      <c r="O108" s="143">
        <v>200000</v>
      </c>
      <c r="P108" s="143">
        <v>0</v>
      </c>
      <c r="Q108" s="143">
        <v>200000</v>
      </c>
      <c r="R108" s="144">
        <v>1.3479512354377459E-2</v>
      </c>
      <c r="S108" s="152">
        <v>1.3479512354377459E-2</v>
      </c>
      <c r="T108" s="212"/>
    </row>
    <row r="109" spans="1:20" s="136" customFormat="1" ht="30" customHeight="1" x14ac:dyDescent="0.2">
      <c r="A109" s="129">
        <v>2</v>
      </c>
      <c r="B109" s="130">
        <v>0</v>
      </c>
      <c r="C109" s="130">
        <v>4</v>
      </c>
      <c r="D109" s="147">
        <v>41</v>
      </c>
      <c r="E109" s="131"/>
      <c r="F109" s="131"/>
      <c r="G109" s="225" t="s">
        <v>361</v>
      </c>
      <c r="H109" s="137" t="s">
        <v>293</v>
      </c>
      <c r="I109" s="133">
        <v>3066453248</v>
      </c>
      <c r="J109" s="133">
        <v>0</v>
      </c>
      <c r="K109" s="133">
        <v>3066453248</v>
      </c>
      <c r="L109" s="133">
        <v>150000</v>
      </c>
      <c r="M109" s="133">
        <v>3021166398</v>
      </c>
      <c r="N109" s="133">
        <v>316581928</v>
      </c>
      <c r="O109" s="133">
        <v>1753748391</v>
      </c>
      <c r="P109" s="133">
        <v>381688431</v>
      </c>
      <c r="Q109" s="133">
        <v>1753748391</v>
      </c>
      <c r="R109" s="134">
        <v>0.9852315211296514</v>
      </c>
      <c r="S109" s="135">
        <v>0.57191427658120286</v>
      </c>
      <c r="T109" s="213"/>
    </row>
    <row r="110" spans="1:20" s="146" customFormat="1" ht="30" customHeight="1" x14ac:dyDescent="0.2">
      <c r="A110" s="138">
        <v>2</v>
      </c>
      <c r="B110" s="139">
        <v>0</v>
      </c>
      <c r="C110" s="139">
        <v>4</v>
      </c>
      <c r="D110" s="140">
        <v>41</v>
      </c>
      <c r="E110" s="140">
        <v>13</v>
      </c>
      <c r="F110" s="140">
        <v>20</v>
      </c>
      <c r="G110" s="226" t="s">
        <v>294</v>
      </c>
      <c r="H110" s="142" t="s">
        <v>293</v>
      </c>
      <c r="I110" s="143">
        <v>3066453248</v>
      </c>
      <c r="J110" s="143">
        <v>0</v>
      </c>
      <c r="K110" s="143">
        <v>3066453248</v>
      </c>
      <c r="L110" s="143">
        <v>150000</v>
      </c>
      <c r="M110" s="143">
        <v>3021166398</v>
      </c>
      <c r="N110" s="143">
        <v>316581928</v>
      </c>
      <c r="O110" s="143">
        <v>1753748391</v>
      </c>
      <c r="P110" s="143">
        <v>381688431</v>
      </c>
      <c r="Q110" s="143">
        <v>1753748391</v>
      </c>
      <c r="R110" s="144">
        <v>0.9852315211296514</v>
      </c>
      <c r="S110" s="152">
        <v>0.57191427658120286</v>
      </c>
      <c r="T110" s="212"/>
    </row>
    <row r="111" spans="1:20" s="136" customFormat="1" ht="30" customHeight="1" x14ac:dyDescent="0.2">
      <c r="A111" s="129">
        <v>3</v>
      </c>
      <c r="B111" s="130"/>
      <c r="C111" s="130"/>
      <c r="D111" s="131"/>
      <c r="E111" s="131"/>
      <c r="F111" s="147">
        <v>20</v>
      </c>
      <c r="G111" s="225" t="s">
        <v>362</v>
      </c>
      <c r="H111" s="137" t="s">
        <v>295</v>
      </c>
      <c r="I111" s="133">
        <v>6387823000</v>
      </c>
      <c r="J111" s="133">
        <v>327200000</v>
      </c>
      <c r="K111" s="133">
        <v>904350000</v>
      </c>
      <c r="L111" s="133">
        <v>327200000</v>
      </c>
      <c r="M111" s="133">
        <v>904350000</v>
      </c>
      <c r="N111" s="133">
        <v>0</v>
      </c>
      <c r="O111" s="133">
        <v>220150000</v>
      </c>
      <c r="P111" s="133">
        <v>0</v>
      </c>
      <c r="Q111" s="133">
        <v>220150000</v>
      </c>
      <c r="R111" s="134">
        <v>0.14157405425917405</v>
      </c>
      <c r="S111" s="135">
        <v>3.4464010665292387E-2</v>
      </c>
      <c r="T111" s="213"/>
    </row>
    <row r="112" spans="1:20" s="136" customFormat="1" ht="30" customHeight="1" x14ac:dyDescent="0.2">
      <c r="A112" s="129">
        <v>3</v>
      </c>
      <c r="B112" s="130"/>
      <c r="C112" s="130"/>
      <c r="D112" s="131"/>
      <c r="E112" s="131"/>
      <c r="F112" s="147">
        <v>21</v>
      </c>
      <c r="G112" s="225" t="s">
        <v>362</v>
      </c>
      <c r="H112" s="137" t="s">
        <v>295</v>
      </c>
      <c r="I112" s="133">
        <v>370689000000</v>
      </c>
      <c r="J112" s="133">
        <v>0</v>
      </c>
      <c r="K112" s="133">
        <v>260689000000</v>
      </c>
      <c r="L112" s="133">
        <v>0</v>
      </c>
      <c r="M112" s="133">
        <v>260689000000</v>
      </c>
      <c r="N112" s="133">
        <v>0</v>
      </c>
      <c r="O112" s="133">
        <v>260689000000</v>
      </c>
      <c r="P112" s="133">
        <v>0</v>
      </c>
      <c r="Q112" s="133">
        <v>260689000000</v>
      </c>
      <c r="R112" s="134">
        <v>0.70325528947446514</v>
      </c>
      <c r="S112" s="135">
        <v>0.70325528947446514</v>
      </c>
      <c r="T112" s="213"/>
    </row>
    <row r="113" spans="1:20" s="136" customFormat="1" ht="30" customHeight="1" x14ac:dyDescent="0.2">
      <c r="A113" s="129">
        <v>3</v>
      </c>
      <c r="B113" s="130">
        <v>2</v>
      </c>
      <c r="C113" s="130"/>
      <c r="D113" s="131"/>
      <c r="E113" s="131"/>
      <c r="F113" s="156">
        <v>20</v>
      </c>
      <c r="G113" s="225" t="s">
        <v>363</v>
      </c>
      <c r="H113" s="137" t="s">
        <v>296</v>
      </c>
      <c r="I113" s="133">
        <v>2623440000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4">
        <v>0</v>
      </c>
      <c r="S113" s="135">
        <v>0</v>
      </c>
      <c r="T113" s="213"/>
    </row>
    <row r="114" spans="1:20" s="136" customFormat="1" ht="30" customHeight="1" x14ac:dyDescent="0.2">
      <c r="A114" s="129">
        <v>3</v>
      </c>
      <c r="B114" s="130">
        <v>2</v>
      </c>
      <c r="C114" s="130"/>
      <c r="D114" s="131"/>
      <c r="E114" s="131"/>
      <c r="F114" s="156">
        <v>21</v>
      </c>
      <c r="G114" s="225" t="s">
        <v>363</v>
      </c>
      <c r="H114" s="137" t="s">
        <v>296</v>
      </c>
      <c r="I114" s="133">
        <v>370689000000</v>
      </c>
      <c r="J114" s="133">
        <v>0</v>
      </c>
      <c r="K114" s="133">
        <v>260689000000</v>
      </c>
      <c r="L114" s="133">
        <v>0</v>
      </c>
      <c r="M114" s="133">
        <v>260689000000</v>
      </c>
      <c r="N114" s="133">
        <v>0</v>
      </c>
      <c r="O114" s="133">
        <v>260689000000</v>
      </c>
      <c r="P114" s="133">
        <v>0</v>
      </c>
      <c r="Q114" s="133">
        <v>260689000000</v>
      </c>
      <c r="R114" s="134">
        <v>0.70325528947446514</v>
      </c>
      <c r="S114" s="135">
        <v>0.70325528947446514</v>
      </c>
      <c r="T114" s="213"/>
    </row>
    <row r="115" spans="1:20" s="136" customFormat="1" ht="30" customHeight="1" x14ac:dyDescent="0.2">
      <c r="A115" s="129">
        <v>3</v>
      </c>
      <c r="B115" s="130">
        <v>2</v>
      </c>
      <c r="C115" s="130">
        <v>1</v>
      </c>
      <c r="D115" s="157"/>
      <c r="E115" s="157"/>
      <c r="F115" s="156">
        <v>20</v>
      </c>
      <c r="G115" s="225" t="s">
        <v>364</v>
      </c>
      <c r="H115" s="158" t="s">
        <v>297</v>
      </c>
      <c r="I115" s="133">
        <v>2623440000</v>
      </c>
      <c r="J115" s="133">
        <v>0</v>
      </c>
      <c r="K115" s="133">
        <v>0</v>
      </c>
      <c r="L115" s="133">
        <v>0</v>
      </c>
      <c r="M115" s="133">
        <v>0</v>
      </c>
      <c r="N115" s="133">
        <v>0</v>
      </c>
      <c r="O115" s="133">
        <v>0</v>
      </c>
      <c r="P115" s="133">
        <v>0</v>
      </c>
      <c r="Q115" s="133">
        <v>0</v>
      </c>
      <c r="R115" s="134">
        <v>0</v>
      </c>
      <c r="S115" s="135">
        <v>0</v>
      </c>
      <c r="T115" s="213"/>
    </row>
    <row r="116" spans="1:20" s="136" customFormat="1" ht="30" customHeight="1" x14ac:dyDescent="0.2">
      <c r="A116" s="129">
        <v>3</v>
      </c>
      <c r="B116" s="130">
        <v>2</v>
      </c>
      <c r="C116" s="130">
        <v>1</v>
      </c>
      <c r="D116" s="157"/>
      <c r="E116" s="157"/>
      <c r="F116" s="156">
        <v>21</v>
      </c>
      <c r="G116" s="225" t="s">
        <v>364</v>
      </c>
      <c r="H116" s="158" t="s">
        <v>297</v>
      </c>
      <c r="I116" s="133">
        <v>370689000000</v>
      </c>
      <c r="J116" s="133">
        <v>0</v>
      </c>
      <c r="K116" s="133">
        <v>260689000000</v>
      </c>
      <c r="L116" s="133">
        <v>0</v>
      </c>
      <c r="M116" s="133">
        <v>260689000000</v>
      </c>
      <c r="N116" s="133">
        <v>0</v>
      </c>
      <c r="O116" s="133">
        <v>260689000000</v>
      </c>
      <c r="P116" s="133">
        <v>0</v>
      </c>
      <c r="Q116" s="133">
        <v>260689000000</v>
      </c>
      <c r="R116" s="134">
        <v>0.70325528947446514</v>
      </c>
      <c r="S116" s="135">
        <v>0.70325528947446514</v>
      </c>
      <c r="T116" s="213"/>
    </row>
    <row r="117" spans="1:20" s="146" customFormat="1" ht="30" customHeight="1" x14ac:dyDescent="0.2">
      <c r="A117" s="159">
        <v>3</v>
      </c>
      <c r="B117" s="140">
        <v>2</v>
      </c>
      <c r="C117" s="140">
        <v>1</v>
      </c>
      <c r="D117" s="140">
        <v>1</v>
      </c>
      <c r="E117" s="160" t="s">
        <v>8</v>
      </c>
      <c r="F117" s="140">
        <v>20</v>
      </c>
      <c r="G117" s="226" t="s">
        <v>298</v>
      </c>
      <c r="H117" s="161" t="s">
        <v>299</v>
      </c>
      <c r="I117" s="143">
        <v>2623440000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4">
        <v>0</v>
      </c>
      <c r="S117" s="145">
        <v>0</v>
      </c>
      <c r="T117" s="212"/>
    </row>
    <row r="118" spans="1:20" s="146" customFormat="1" ht="30" customHeight="1" x14ac:dyDescent="0.2">
      <c r="A118" s="159">
        <v>3</v>
      </c>
      <c r="B118" s="140">
        <v>2</v>
      </c>
      <c r="C118" s="140">
        <v>1</v>
      </c>
      <c r="D118" s="160">
        <v>17</v>
      </c>
      <c r="E118" s="160" t="s">
        <v>8</v>
      </c>
      <c r="F118" s="162">
        <v>21</v>
      </c>
      <c r="G118" s="227" t="s">
        <v>300</v>
      </c>
      <c r="H118" s="161" t="s">
        <v>301</v>
      </c>
      <c r="I118" s="143">
        <v>370689000000</v>
      </c>
      <c r="J118" s="143">
        <v>0</v>
      </c>
      <c r="K118" s="143">
        <v>260689000000</v>
      </c>
      <c r="L118" s="143">
        <v>0</v>
      </c>
      <c r="M118" s="143">
        <v>260689000000</v>
      </c>
      <c r="N118" s="143">
        <v>0</v>
      </c>
      <c r="O118" s="143">
        <v>260689000000</v>
      </c>
      <c r="P118" s="143">
        <v>0</v>
      </c>
      <c r="Q118" s="143">
        <v>260689000000</v>
      </c>
      <c r="R118" s="144">
        <v>0.70325528947446514</v>
      </c>
      <c r="S118" s="145">
        <v>0.70325528947446514</v>
      </c>
      <c r="T118" s="212"/>
    </row>
    <row r="119" spans="1:20" s="136" customFormat="1" ht="30" customHeight="1" x14ac:dyDescent="0.2">
      <c r="A119" s="163">
        <v>3</v>
      </c>
      <c r="B119" s="147">
        <v>6</v>
      </c>
      <c r="C119" s="130"/>
      <c r="D119" s="131"/>
      <c r="E119" s="131"/>
      <c r="F119" s="156">
        <v>20</v>
      </c>
      <c r="G119" s="228" t="s">
        <v>365</v>
      </c>
      <c r="H119" s="137" t="s">
        <v>302</v>
      </c>
      <c r="I119" s="133">
        <v>3764383000</v>
      </c>
      <c r="J119" s="133">
        <v>327200000</v>
      </c>
      <c r="K119" s="133">
        <v>904350000</v>
      </c>
      <c r="L119" s="133">
        <v>327200000</v>
      </c>
      <c r="M119" s="133">
        <v>904350000</v>
      </c>
      <c r="N119" s="133">
        <v>0</v>
      </c>
      <c r="O119" s="133">
        <v>220150000</v>
      </c>
      <c r="P119" s="133">
        <v>0</v>
      </c>
      <c r="Q119" s="133">
        <v>220150000</v>
      </c>
      <c r="R119" s="134">
        <v>0.24023857296135914</v>
      </c>
      <c r="S119" s="135">
        <v>5.8482359526116232E-2</v>
      </c>
      <c r="T119" s="213"/>
    </row>
    <row r="120" spans="1:20" s="136" customFormat="1" ht="30" customHeight="1" x14ac:dyDescent="0.2">
      <c r="A120" s="163">
        <v>3</v>
      </c>
      <c r="B120" s="147">
        <v>6</v>
      </c>
      <c r="C120" s="130">
        <v>1</v>
      </c>
      <c r="D120" s="131"/>
      <c r="E120" s="131"/>
      <c r="F120" s="156">
        <v>20</v>
      </c>
      <c r="G120" s="228" t="s">
        <v>366</v>
      </c>
      <c r="H120" s="137" t="s">
        <v>303</v>
      </c>
      <c r="I120" s="133">
        <v>3764383000</v>
      </c>
      <c r="J120" s="133">
        <v>327200000</v>
      </c>
      <c r="K120" s="133">
        <v>904350000</v>
      </c>
      <c r="L120" s="133">
        <v>327200000</v>
      </c>
      <c r="M120" s="133">
        <v>904350000</v>
      </c>
      <c r="N120" s="133">
        <v>0</v>
      </c>
      <c r="O120" s="133">
        <v>220150000</v>
      </c>
      <c r="P120" s="133">
        <v>0</v>
      </c>
      <c r="Q120" s="133">
        <v>220150000</v>
      </c>
      <c r="R120" s="134">
        <v>0.24023857296135914</v>
      </c>
      <c r="S120" s="135">
        <v>5.8482359526116232E-2</v>
      </c>
      <c r="T120" s="213"/>
    </row>
    <row r="121" spans="1:20" s="136" customFormat="1" ht="30" customHeight="1" x14ac:dyDescent="0.2">
      <c r="A121" s="138">
        <v>3</v>
      </c>
      <c r="B121" s="139">
        <v>6</v>
      </c>
      <c r="C121" s="139">
        <v>1</v>
      </c>
      <c r="D121" s="140">
        <v>1</v>
      </c>
      <c r="E121" s="131"/>
      <c r="F121" s="156">
        <v>20</v>
      </c>
      <c r="G121" s="227" t="s">
        <v>304</v>
      </c>
      <c r="H121" s="142" t="s">
        <v>303</v>
      </c>
      <c r="I121" s="143">
        <v>3764383000</v>
      </c>
      <c r="J121" s="143">
        <v>327200000</v>
      </c>
      <c r="K121" s="143">
        <v>904350000</v>
      </c>
      <c r="L121" s="143">
        <v>327200000</v>
      </c>
      <c r="M121" s="143">
        <v>904350000</v>
      </c>
      <c r="N121" s="143">
        <v>0</v>
      </c>
      <c r="O121" s="143">
        <v>220150000</v>
      </c>
      <c r="P121" s="143">
        <v>0</v>
      </c>
      <c r="Q121" s="143">
        <v>220150000</v>
      </c>
      <c r="R121" s="144">
        <v>0.24023857296135914</v>
      </c>
      <c r="S121" s="145">
        <v>5.8482359526116232E-2</v>
      </c>
      <c r="T121" s="212"/>
    </row>
    <row r="122" spans="1:20" s="136" customFormat="1" ht="30" customHeight="1" x14ac:dyDescent="0.2">
      <c r="A122" s="129">
        <v>5</v>
      </c>
      <c r="B122" s="130"/>
      <c r="C122" s="130"/>
      <c r="D122" s="157"/>
      <c r="E122" s="157"/>
      <c r="F122" s="156"/>
      <c r="G122" s="229" t="s">
        <v>367</v>
      </c>
      <c r="H122" s="158" t="s">
        <v>305</v>
      </c>
      <c r="I122" s="133">
        <v>47711605000</v>
      </c>
      <c r="J122" s="133">
        <v>174613559</v>
      </c>
      <c r="K122" s="133">
        <v>35363900546.130005</v>
      </c>
      <c r="L122" s="133">
        <v>1382326303</v>
      </c>
      <c r="M122" s="133">
        <v>33269974785.130001</v>
      </c>
      <c r="N122" s="133">
        <v>2405659760.3299999</v>
      </c>
      <c r="O122" s="133">
        <v>17177252392.060001</v>
      </c>
      <c r="P122" s="133">
        <v>2391359407.4300003</v>
      </c>
      <c r="Q122" s="133">
        <v>17136603293.16</v>
      </c>
      <c r="R122" s="134">
        <v>0.69731409758967444</v>
      </c>
      <c r="S122" s="135">
        <v>0.36002252265586121</v>
      </c>
      <c r="T122" s="213"/>
    </row>
    <row r="123" spans="1:20" s="136" customFormat="1" ht="30" customHeight="1" x14ac:dyDescent="0.2">
      <c r="A123" s="163">
        <v>5</v>
      </c>
      <c r="B123" s="147">
        <v>1</v>
      </c>
      <c r="C123" s="130"/>
      <c r="D123" s="157"/>
      <c r="E123" s="157"/>
      <c r="F123" s="158"/>
      <c r="G123" s="229" t="s">
        <v>368</v>
      </c>
      <c r="H123" s="164" t="s">
        <v>306</v>
      </c>
      <c r="I123" s="133">
        <v>47711605000</v>
      </c>
      <c r="J123" s="133">
        <v>174613559</v>
      </c>
      <c r="K123" s="133">
        <v>35363900546.130005</v>
      </c>
      <c r="L123" s="133">
        <v>1382326303</v>
      </c>
      <c r="M123" s="133">
        <v>33269974785.130001</v>
      </c>
      <c r="N123" s="133">
        <v>2405659760.3299999</v>
      </c>
      <c r="O123" s="133">
        <v>17177252392.060001</v>
      </c>
      <c r="P123" s="133">
        <v>2391359407.4300003</v>
      </c>
      <c r="Q123" s="133">
        <v>17136603293.16</v>
      </c>
      <c r="R123" s="134">
        <v>0.69731409758967444</v>
      </c>
      <c r="S123" s="135">
        <v>0.36002252265586121</v>
      </c>
      <c r="T123" s="213"/>
    </row>
    <row r="124" spans="1:20" s="146" customFormat="1" ht="30" customHeight="1" x14ac:dyDescent="0.2">
      <c r="A124" s="129">
        <v>5</v>
      </c>
      <c r="B124" s="130">
        <v>1</v>
      </c>
      <c r="C124" s="130">
        <v>2</v>
      </c>
      <c r="D124" s="157"/>
      <c r="E124" s="157"/>
      <c r="F124" s="230">
        <v>20</v>
      </c>
      <c r="G124" s="229" t="s">
        <v>369</v>
      </c>
      <c r="H124" s="164" t="s">
        <v>307</v>
      </c>
      <c r="I124" s="133">
        <v>47711605000</v>
      </c>
      <c r="J124" s="133">
        <v>174613559</v>
      </c>
      <c r="K124" s="133">
        <v>35363900546.130005</v>
      </c>
      <c r="L124" s="133">
        <v>1382326303</v>
      </c>
      <c r="M124" s="133">
        <v>33269974785.130001</v>
      </c>
      <c r="N124" s="133">
        <v>2405659760.3299999</v>
      </c>
      <c r="O124" s="133">
        <v>17177252392.060001</v>
      </c>
      <c r="P124" s="133">
        <v>2391359407.4300003</v>
      </c>
      <c r="Q124" s="133">
        <v>17136603293.16</v>
      </c>
      <c r="R124" s="134">
        <v>0.69731409758967444</v>
      </c>
      <c r="S124" s="135">
        <v>0.36002252265586121</v>
      </c>
      <c r="T124" s="213"/>
    </row>
    <row r="125" spans="1:20" s="146" customFormat="1" ht="30" customHeight="1" x14ac:dyDescent="0.2">
      <c r="A125" s="129">
        <v>5</v>
      </c>
      <c r="B125" s="130">
        <v>1</v>
      </c>
      <c r="C125" s="130">
        <v>2</v>
      </c>
      <c r="D125" s="157">
        <v>1</v>
      </c>
      <c r="E125" s="157"/>
      <c r="F125" s="230">
        <v>20</v>
      </c>
      <c r="G125" s="229" t="s">
        <v>370</v>
      </c>
      <c r="H125" s="164" t="s">
        <v>307</v>
      </c>
      <c r="I125" s="133">
        <v>47711605000</v>
      </c>
      <c r="J125" s="133">
        <v>174613559</v>
      </c>
      <c r="K125" s="133">
        <v>35363900546.130005</v>
      </c>
      <c r="L125" s="133">
        <v>1382326303</v>
      </c>
      <c r="M125" s="133">
        <v>33269974785.130001</v>
      </c>
      <c r="N125" s="133">
        <v>2405659760.3299999</v>
      </c>
      <c r="O125" s="133">
        <v>17177252392.060001</v>
      </c>
      <c r="P125" s="133">
        <v>2391359407.4300003</v>
      </c>
      <c r="Q125" s="133">
        <v>17136603293.16</v>
      </c>
      <c r="R125" s="134">
        <v>0.69731409758967444</v>
      </c>
      <c r="S125" s="135">
        <v>0.36002252265586121</v>
      </c>
      <c r="T125" s="213"/>
    </row>
    <row r="126" spans="1:20" s="146" customFormat="1" ht="30" customHeight="1" x14ac:dyDescent="0.2">
      <c r="A126" s="138">
        <v>5</v>
      </c>
      <c r="B126" s="139">
        <v>1</v>
      </c>
      <c r="C126" s="139">
        <v>2</v>
      </c>
      <c r="D126" s="160">
        <v>1</v>
      </c>
      <c r="E126" s="160">
        <v>6</v>
      </c>
      <c r="F126" s="165">
        <v>20</v>
      </c>
      <c r="G126" s="231" t="s">
        <v>308</v>
      </c>
      <c r="H126" s="166" t="s">
        <v>167</v>
      </c>
      <c r="I126" s="143">
        <v>31974999451.349998</v>
      </c>
      <c r="J126" s="143">
        <v>-62752007</v>
      </c>
      <c r="K126" s="143">
        <v>21156706400.740002</v>
      </c>
      <c r="L126" s="143">
        <v>349090724</v>
      </c>
      <c r="M126" s="143">
        <v>19925480147.740002</v>
      </c>
      <c r="N126" s="143">
        <v>1645729502.7</v>
      </c>
      <c r="O126" s="143">
        <v>10499719281.190001</v>
      </c>
      <c r="P126" s="143">
        <v>1652971341.7</v>
      </c>
      <c r="Q126" s="143">
        <v>10483638264.190001</v>
      </c>
      <c r="R126" s="144">
        <v>0.62315810757265666</v>
      </c>
      <c r="S126" s="145">
        <v>0.32837277439723922</v>
      </c>
      <c r="T126" s="212"/>
    </row>
    <row r="127" spans="1:20" s="146" customFormat="1" ht="30" customHeight="1" x14ac:dyDescent="0.2">
      <c r="A127" s="138">
        <v>5</v>
      </c>
      <c r="B127" s="139">
        <v>1</v>
      </c>
      <c r="C127" s="139">
        <v>2</v>
      </c>
      <c r="D127" s="160">
        <v>1</v>
      </c>
      <c r="E127" s="160">
        <v>7</v>
      </c>
      <c r="F127" s="165">
        <v>20</v>
      </c>
      <c r="G127" s="231" t="s">
        <v>309</v>
      </c>
      <c r="H127" s="166" t="s">
        <v>310</v>
      </c>
      <c r="I127" s="143">
        <v>9882507134.6499996</v>
      </c>
      <c r="J127" s="143">
        <v>235432574</v>
      </c>
      <c r="K127" s="143">
        <v>9235145723.3899994</v>
      </c>
      <c r="L127" s="143">
        <v>651344875</v>
      </c>
      <c r="M127" s="143">
        <v>8866899077.3899994</v>
      </c>
      <c r="N127" s="143">
        <v>591464708.63</v>
      </c>
      <c r="O127" s="143">
        <v>4837468501.4399996</v>
      </c>
      <c r="P127" s="143">
        <v>575375385.73000002</v>
      </c>
      <c r="Q127" s="143">
        <v>4821379178.54</v>
      </c>
      <c r="R127" s="144">
        <v>0.89723174054698329</v>
      </c>
      <c r="S127" s="145">
        <v>0.48949810362179152</v>
      </c>
      <c r="T127" s="212"/>
    </row>
    <row r="128" spans="1:20" s="146" customFormat="1" ht="30" customHeight="1" x14ac:dyDescent="0.2">
      <c r="A128" s="138">
        <v>5</v>
      </c>
      <c r="B128" s="139">
        <v>1</v>
      </c>
      <c r="C128" s="139">
        <v>2</v>
      </c>
      <c r="D128" s="160">
        <v>1</v>
      </c>
      <c r="E128" s="160">
        <v>9</v>
      </c>
      <c r="F128" s="165">
        <v>20</v>
      </c>
      <c r="G128" s="231" t="s">
        <v>311</v>
      </c>
      <c r="H128" s="166" t="s">
        <v>222</v>
      </c>
      <c r="I128" s="143">
        <v>1742934021</v>
      </c>
      <c r="J128" s="143">
        <v>-200112</v>
      </c>
      <c r="K128" s="143">
        <v>1566313019</v>
      </c>
      <c r="L128" s="143">
        <v>0</v>
      </c>
      <c r="M128" s="143">
        <v>1566313019</v>
      </c>
      <c r="N128" s="143">
        <v>0</v>
      </c>
      <c r="O128" s="143">
        <v>0</v>
      </c>
      <c r="P128" s="143">
        <v>0</v>
      </c>
      <c r="Q128" s="143">
        <v>0</v>
      </c>
      <c r="R128" s="144">
        <v>0.89866455076786866</v>
      </c>
      <c r="S128" s="145">
        <v>0</v>
      </c>
      <c r="T128" s="212"/>
    </row>
    <row r="129" spans="1:20" s="146" customFormat="1" ht="30" customHeight="1" x14ac:dyDescent="0.2">
      <c r="A129" s="138">
        <v>5</v>
      </c>
      <c r="B129" s="139">
        <v>1</v>
      </c>
      <c r="C129" s="139">
        <v>2</v>
      </c>
      <c r="D129" s="160">
        <v>1</v>
      </c>
      <c r="E129" s="160">
        <v>16</v>
      </c>
      <c r="F129" s="165">
        <v>20</v>
      </c>
      <c r="G129" s="231" t="s">
        <v>312</v>
      </c>
      <c r="H129" s="166" t="s">
        <v>313</v>
      </c>
      <c r="I129" s="143">
        <v>1990000000</v>
      </c>
      <c r="J129" s="143">
        <v>0</v>
      </c>
      <c r="K129" s="143">
        <v>1732746500</v>
      </c>
      <c r="L129" s="143">
        <v>54000000</v>
      </c>
      <c r="M129" s="143">
        <v>1732746500</v>
      </c>
      <c r="N129" s="143">
        <v>47123500</v>
      </c>
      <c r="O129" s="143">
        <v>1256802357</v>
      </c>
      <c r="P129" s="143">
        <v>47123500</v>
      </c>
      <c r="Q129" s="143">
        <v>1256802357</v>
      </c>
      <c r="R129" s="144">
        <v>0.87072688442211055</v>
      </c>
      <c r="S129" s="145">
        <v>0.6315589733668342</v>
      </c>
      <c r="T129" s="212"/>
    </row>
    <row r="130" spans="1:20" s="146" customFormat="1" ht="30" customHeight="1" x14ac:dyDescent="0.2">
      <c r="A130" s="138">
        <v>5</v>
      </c>
      <c r="B130" s="139">
        <v>1</v>
      </c>
      <c r="C130" s="139">
        <v>2</v>
      </c>
      <c r="D130" s="160">
        <v>1</v>
      </c>
      <c r="E130" s="160">
        <v>24</v>
      </c>
      <c r="F130" s="165">
        <v>20</v>
      </c>
      <c r="G130" s="231" t="s">
        <v>371</v>
      </c>
      <c r="H130" s="166" t="s">
        <v>211</v>
      </c>
      <c r="I130" s="143">
        <v>26228100</v>
      </c>
      <c r="J130" s="143">
        <v>0</v>
      </c>
      <c r="K130" s="143">
        <v>26227600</v>
      </c>
      <c r="L130" s="143">
        <v>0</v>
      </c>
      <c r="M130" s="143">
        <v>26227600</v>
      </c>
      <c r="N130" s="143">
        <v>26227600</v>
      </c>
      <c r="O130" s="143">
        <v>26227600</v>
      </c>
      <c r="P130" s="143">
        <v>26227600</v>
      </c>
      <c r="Q130" s="143">
        <v>26227600</v>
      </c>
      <c r="R130" s="144">
        <v>0.99998093647652708</v>
      </c>
      <c r="S130" s="145">
        <v>0.99998093647652708</v>
      </c>
      <c r="T130" s="212"/>
    </row>
    <row r="131" spans="1:20" s="146" customFormat="1" ht="30" customHeight="1" x14ac:dyDescent="0.2">
      <c r="A131" s="138">
        <v>5</v>
      </c>
      <c r="B131" s="139">
        <v>1</v>
      </c>
      <c r="C131" s="139">
        <v>2</v>
      </c>
      <c r="D131" s="160">
        <v>1</v>
      </c>
      <c r="E131" s="160">
        <v>24</v>
      </c>
      <c r="F131" s="165">
        <v>20</v>
      </c>
      <c r="G131" s="231" t="s">
        <v>314</v>
      </c>
      <c r="H131" s="166" t="s">
        <v>315</v>
      </c>
      <c r="I131" s="143">
        <v>1157350818</v>
      </c>
      <c r="J131" s="143">
        <v>0</v>
      </c>
      <c r="K131" s="143">
        <v>757270818</v>
      </c>
      <c r="L131" s="143">
        <v>22973969</v>
      </c>
      <c r="M131" s="143">
        <v>342979699</v>
      </c>
      <c r="N131" s="143">
        <v>29066809</v>
      </c>
      <c r="O131" s="143">
        <v>217461973</v>
      </c>
      <c r="P131" s="143">
        <v>24986545</v>
      </c>
      <c r="Q131" s="143">
        <v>210355819</v>
      </c>
      <c r="R131" s="144">
        <v>0.29634894939867751</v>
      </c>
      <c r="S131" s="145">
        <v>0.18789633153393598</v>
      </c>
      <c r="T131" s="212"/>
    </row>
    <row r="132" spans="1:20" s="146" customFormat="1" ht="30" customHeight="1" x14ac:dyDescent="0.2">
      <c r="A132" s="138">
        <v>5</v>
      </c>
      <c r="B132" s="139">
        <v>1</v>
      </c>
      <c r="C132" s="139">
        <v>2</v>
      </c>
      <c r="D132" s="160">
        <v>1</v>
      </c>
      <c r="E132" s="160">
        <v>27</v>
      </c>
      <c r="F132" s="165">
        <v>20</v>
      </c>
      <c r="G132" s="231" t="s">
        <v>316</v>
      </c>
      <c r="H132" s="166" t="s">
        <v>317</v>
      </c>
      <c r="I132" s="143">
        <v>29968111</v>
      </c>
      <c r="J132" s="143">
        <v>2133104</v>
      </c>
      <c r="K132" s="143">
        <v>2133104</v>
      </c>
      <c r="L132" s="143">
        <v>0</v>
      </c>
      <c r="M132" s="143">
        <v>0</v>
      </c>
      <c r="N132" s="143">
        <v>0</v>
      </c>
      <c r="O132" s="143">
        <v>0</v>
      </c>
      <c r="P132" s="143">
        <v>0</v>
      </c>
      <c r="Q132" s="143">
        <v>0</v>
      </c>
      <c r="R132" s="144">
        <v>0</v>
      </c>
      <c r="S132" s="145">
        <v>0</v>
      </c>
      <c r="T132" s="212"/>
    </row>
    <row r="133" spans="1:20" s="146" customFormat="1" ht="30" customHeight="1" x14ac:dyDescent="0.2">
      <c r="A133" s="138">
        <v>5</v>
      </c>
      <c r="B133" s="139">
        <v>1</v>
      </c>
      <c r="C133" s="139">
        <v>2</v>
      </c>
      <c r="D133" s="160">
        <v>1</v>
      </c>
      <c r="E133" s="160">
        <v>29</v>
      </c>
      <c r="F133" s="165">
        <v>20</v>
      </c>
      <c r="G133" s="231" t="s">
        <v>320</v>
      </c>
      <c r="H133" s="166" t="s">
        <v>317</v>
      </c>
      <c r="I133" s="143">
        <v>907617364</v>
      </c>
      <c r="J133" s="143">
        <v>0</v>
      </c>
      <c r="K133" s="143">
        <v>887357381</v>
      </c>
      <c r="L133" s="143">
        <v>304916735</v>
      </c>
      <c r="M133" s="143">
        <v>809328742</v>
      </c>
      <c r="N133" s="143">
        <v>66047640</v>
      </c>
      <c r="O133" s="143">
        <v>339572679.43000001</v>
      </c>
      <c r="P133" s="143">
        <v>64675035</v>
      </c>
      <c r="Q133" s="143">
        <v>338200074.43000001</v>
      </c>
      <c r="R133" s="144">
        <v>0.89170698369318546</v>
      </c>
      <c r="S133" s="145">
        <v>0.37413638488961304</v>
      </c>
      <c r="T133" s="212"/>
    </row>
    <row r="134" spans="1:20" s="167" customFormat="1" ht="30" customHeight="1" x14ac:dyDescent="0.2">
      <c r="A134" s="285" t="s">
        <v>318</v>
      </c>
      <c r="B134" s="286"/>
      <c r="C134" s="286"/>
      <c r="D134" s="286"/>
      <c r="E134" s="286"/>
      <c r="F134" s="286"/>
      <c r="G134" s="286"/>
      <c r="H134" s="287"/>
      <c r="I134" s="133">
        <v>144846000000</v>
      </c>
      <c r="J134" s="133">
        <v>-3333811876.73</v>
      </c>
      <c r="K134" s="133">
        <v>129223833402.27</v>
      </c>
      <c r="L134" s="133">
        <v>44917757357.269997</v>
      </c>
      <c r="M134" s="133">
        <v>58726319982.269997</v>
      </c>
      <c r="N134" s="133">
        <v>1237632556.9000001</v>
      </c>
      <c r="O134" s="133">
        <v>9735261878.4300003</v>
      </c>
      <c r="P134" s="133">
        <v>1153925657.9000001</v>
      </c>
      <c r="Q134" s="133">
        <v>9617270736.4300003</v>
      </c>
      <c r="R134" s="134">
        <v>0.40543970825752867</v>
      </c>
      <c r="S134" s="135">
        <v>6.7211119937243699E-2</v>
      </c>
      <c r="T134" s="217"/>
    </row>
    <row r="135" spans="1:20" s="151" customFormat="1" ht="46.15" customHeight="1" x14ac:dyDescent="0.25">
      <c r="A135" s="129">
        <v>2103</v>
      </c>
      <c r="B135" s="147">
        <v>1900</v>
      </c>
      <c r="C135" s="130"/>
      <c r="D135" s="157"/>
      <c r="E135" s="157"/>
      <c r="F135" s="156"/>
      <c r="G135" s="228" t="s">
        <v>372</v>
      </c>
      <c r="H135" s="158" t="s">
        <v>373</v>
      </c>
      <c r="I135" s="133">
        <v>29902000000</v>
      </c>
      <c r="J135" s="133">
        <v>4547820746</v>
      </c>
      <c r="K135" s="133">
        <v>22882908148</v>
      </c>
      <c r="L135" s="133">
        <v>6102768925</v>
      </c>
      <c r="M135" s="133">
        <v>15283234813</v>
      </c>
      <c r="N135" s="133">
        <v>1145879588</v>
      </c>
      <c r="O135" s="133">
        <v>9282638577</v>
      </c>
      <c r="P135" s="133">
        <v>1062172689</v>
      </c>
      <c r="Q135" s="133">
        <v>9164647435</v>
      </c>
      <c r="R135" s="133">
        <v>1.0486188028178627</v>
      </c>
      <c r="S135" s="133">
        <v>0.53442472461803314</v>
      </c>
      <c r="T135" s="215"/>
    </row>
    <row r="136" spans="1:20" s="169" customFormat="1" ht="46.15" customHeight="1" x14ac:dyDescent="0.25">
      <c r="A136" s="138">
        <v>2103</v>
      </c>
      <c r="B136" s="140">
        <v>1900</v>
      </c>
      <c r="C136" s="139">
        <v>1</v>
      </c>
      <c r="D136" s="160"/>
      <c r="E136" s="160"/>
      <c r="F136" s="162"/>
      <c r="G136" s="227" t="s">
        <v>374</v>
      </c>
      <c r="H136" s="161" t="s">
        <v>375</v>
      </c>
      <c r="I136" s="143">
        <v>6300000000</v>
      </c>
      <c r="J136" s="143">
        <v>0</v>
      </c>
      <c r="K136" s="143">
        <v>6274900398</v>
      </c>
      <c r="L136" s="143">
        <v>0</v>
      </c>
      <c r="M136" s="143">
        <v>0</v>
      </c>
      <c r="N136" s="143">
        <v>0</v>
      </c>
      <c r="O136" s="143">
        <v>0</v>
      </c>
      <c r="P136" s="143">
        <v>0</v>
      </c>
      <c r="Q136" s="143">
        <v>0</v>
      </c>
      <c r="R136" s="144">
        <v>0</v>
      </c>
      <c r="S136" s="145">
        <v>0</v>
      </c>
      <c r="T136" s="218"/>
    </row>
    <row r="137" spans="1:20" s="169" customFormat="1" ht="46.15" customHeight="1" x14ac:dyDescent="0.25">
      <c r="A137" s="138">
        <v>2103</v>
      </c>
      <c r="B137" s="140">
        <v>1900</v>
      </c>
      <c r="C137" s="139">
        <v>2</v>
      </c>
      <c r="D137" s="160"/>
      <c r="E137" s="160"/>
      <c r="F137" s="162"/>
      <c r="G137" s="227" t="s">
        <v>376</v>
      </c>
      <c r="H137" s="161" t="s">
        <v>322</v>
      </c>
      <c r="I137" s="143">
        <v>18000000000</v>
      </c>
      <c r="J137" s="143">
        <v>2988047809</v>
      </c>
      <c r="K137" s="143">
        <v>13660243671</v>
      </c>
      <c r="L137" s="143">
        <v>5557768925</v>
      </c>
      <c r="M137" s="143">
        <v>13660243671</v>
      </c>
      <c r="N137" s="143">
        <v>1027888446</v>
      </c>
      <c r="O137" s="143">
        <v>9130363192</v>
      </c>
      <c r="P137" s="143">
        <v>1027888446</v>
      </c>
      <c r="Q137" s="143">
        <v>9130363192</v>
      </c>
      <c r="R137" s="144">
        <v>0.7589024261666667</v>
      </c>
      <c r="S137" s="145">
        <v>0.5072423995555555</v>
      </c>
      <c r="T137" s="218"/>
    </row>
    <row r="138" spans="1:20" s="169" customFormat="1" ht="46.15" customHeight="1" x14ac:dyDescent="0.25">
      <c r="A138" s="138">
        <v>2103</v>
      </c>
      <c r="B138" s="140">
        <v>1900</v>
      </c>
      <c r="C138" s="139">
        <v>2</v>
      </c>
      <c r="D138" s="160"/>
      <c r="E138" s="160"/>
      <c r="F138" s="162"/>
      <c r="G138" s="227" t="s">
        <v>377</v>
      </c>
      <c r="H138" s="161" t="s">
        <v>378</v>
      </c>
      <c r="I138" s="143">
        <v>5602000000</v>
      </c>
      <c r="J138" s="143">
        <v>1559772937</v>
      </c>
      <c r="K138" s="143">
        <v>2947764079</v>
      </c>
      <c r="L138" s="143">
        <v>545000000</v>
      </c>
      <c r="M138" s="143">
        <v>1622991142</v>
      </c>
      <c r="N138" s="143">
        <v>117991142</v>
      </c>
      <c r="O138" s="143">
        <v>152275385</v>
      </c>
      <c r="P138" s="143">
        <v>34284243</v>
      </c>
      <c r="Q138" s="143">
        <v>34284243</v>
      </c>
      <c r="R138" s="144">
        <v>0.28971637665119598</v>
      </c>
      <c r="S138" s="145">
        <v>2.7182325062477686E-2</v>
      </c>
      <c r="T138" s="218"/>
    </row>
    <row r="139" spans="1:20" s="151" customFormat="1" ht="30" customHeight="1" x14ac:dyDescent="0.25">
      <c r="A139" s="129">
        <v>2106</v>
      </c>
      <c r="B139" s="147">
        <v>1900</v>
      </c>
      <c r="C139" s="130"/>
      <c r="D139" s="157"/>
      <c r="E139" s="157"/>
      <c r="F139" s="156"/>
      <c r="G139" s="228" t="s">
        <v>379</v>
      </c>
      <c r="H139" s="158" t="s">
        <v>389</v>
      </c>
      <c r="I139" s="133">
        <v>102944000000</v>
      </c>
      <c r="J139" s="133">
        <v>-7807659665</v>
      </c>
      <c r="K139" s="133">
        <v>94464981462</v>
      </c>
      <c r="L139" s="133">
        <v>36608961390</v>
      </c>
      <c r="M139" s="133">
        <v>41237058127</v>
      </c>
      <c r="N139" s="133">
        <v>91752968.900000006</v>
      </c>
      <c r="O139" s="133">
        <v>452623301.43000001</v>
      </c>
      <c r="P139" s="133">
        <v>91752968.900000006</v>
      </c>
      <c r="Q139" s="133">
        <v>452623301.43000001</v>
      </c>
      <c r="R139" s="134">
        <v>0.40057757739159155</v>
      </c>
      <c r="S139" s="135">
        <v>4.3967914733253032E-3</v>
      </c>
      <c r="T139" s="215"/>
    </row>
    <row r="140" spans="1:20" s="169" customFormat="1" ht="30" customHeight="1" x14ac:dyDescent="0.25">
      <c r="A140" s="138">
        <v>2106</v>
      </c>
      <c r="B140" s="140">
        <v>1900</v>
      </c>
      <c r="C140" s="139">
        <v>1</v>
      </c>
      <c r="D140" s="160"/>
      <c r="E140" s="160"/>
      <c r="F140" s="162"/>
      <c r="G140" s="227" t="s">
        <v>380</v>
      </c>
      <c r="H140" s="161" t="s">
        <v>321</v>
      </c>
      <c r="I140" s="143">
        <v>26600000000</v>
      </c>
      <c r="J140" s="143">
        <v>0</v>
      </c>
      <c r="K140" s="143">
        <v>26494023904</v>
      </c>
      <c r="L140" s="143">
        <v>0</v>
      </c>
      <c r="M140" s="143">
        <v>0</v>
      </c>
      <c r="N140" s="143">
        <v>0</v>
      </c>
      <c r="O140" s="143">
        <v>0</v>
      </c>
      <c r="P140" s="143">
        <v>0</v>
      </c>
      <c r="Q140" s="143">
        <v>0</v>
      </c>
      <c r="R140" s="144">
        <v>0</v>
      </c>
      <c r="S140" s="145">
        <v>0</v>
      </c>
      <c r="T140" s="218"/>
    </row>
    <row r="141" spans="1:20" s="169" customFormat="1" ht="30" customHeight="1" x14ac:dyDescent="0.25">
      <c r="A141" s="138">
        <v>2106</v>
      </c>
      <c r="B141" s="140">
        <v>1900</v>
      </c>
      <c r="C141" s="139">
        <v>1</v>
      </c>
      <c r="D141" s="160"/>
      <c r="E141" s="160"/>
      <c r="F141" s="162"/>
      <c r="G141" s="227" t="s">
        <v>381</v>
      </c>
      <c r="H141" s="161" t="s">
        <v>321</v>
      </c>
      <c r="I141" s="143">
        <v>76344000000</v>
      </c>
      <c r="J141" s="143">
        <v>-7807659665</v>
      </c>
      <c r="K141" s="143">
        <v>67970957558</v>
      </c>
      <c r="L141" s="143">
        <v>36608961390</v>
      </c>
      <c r="M141" s="143">
        <v>41237058127</v>
      </c>
      <c r="N141" s="143">
        <v>91752968.900000006</v>
      </c>
      <c r="O141" s="143">
        <v>452623301.43000001</v>
      </c>
      <c r="P141" s="143">
        <v>91752968.900000006</v>
      </c>
      <c r="Q141" s="143">
        <v>452623301.43000001</v>
      </c>
      <c r="R141" s="168">
        <v>0.54014798971759403</v>
      </c>
      <c r="S141" s="145">
        <v>5.9287344313895003E-3</v>
      </c>
      <c r="T141" s="218"/>
    </row>
    <row r="142" spans="1:20" s="151" customFormat="1" ht="30" customHeight="1" x14ac:dyDescent="0.25">
      <c r="A142" s="129">
        <v>2199</v>
      </c>
      <c r="B142" s="147">
        <v>1900</v>
      </c>
      <c r="C142" s="130">
        <v>1</v>
      </c>
      <c r="D142" s="157"/>
      <c r="E142" s="157"/>
      <c r="F142" s="156"/>
      <c r="G142" s="228" t="s">
        <v>382</v>
      </c>
      <c r="H142" s="158" t="s">
        <v>321</v>
      </c>
      <c r="I142" s="133">
        <v>12000000000</v>
      </c>
      <c r="J142" s="133">
        <v>-73972957.730000004</v>
      </c>
      <c r="K142" s="133">
        <v>11875943792.27</v>
      </c>
      <c r="L142" s="133">
        <v>2206027042.27</v>
      </c>
      <c r="M142" s="133">
        <v>2206027042.27</v>
      </c>
      <c r="N142" s="133">
        <v>0</v>
      </c>
      <c r="O142" s="133">
        <v>0</v>
      </c>
      <c r="P142" s="133">
        <v>0</v>
      </c>
      <c r="Q142" s="133">
        <v>0</v>
      </c>
      <c r="R142" s="134">
        <v>0.18383558685583334</v>
      </c>
      <c r="S142" s="135">
        <v>0</v>
      </c>
      <c r="T142" s="215"/>
    </row>
    <row r="143" spans="1:20" s="169" customFormat="1" ht="30" customHeight="1" thickBot="1" x14ac:dyDescent="0.3">
      <c r="A143" s="138">
        <v>2199</v>
      </c>
      <c r="B143" s="140">
        <v>1900</v>
      </c>
      <c r="C143" s="139">
        <v>1</v>
      </c>
      <c r="D143" s="160"/>
      <c r="E143" s="160"/>
      <c r="F143" s="162"/>
      <c r="G143" s="227" t="s">
        <v>383</v>
      </c>
      <c r="H143" s="161" t="s">
        <v>321</v>
      </c>
      <c r="I143" s="143">
        <v>12000000000</v>
      </c>
      <c r="J143" s="143">
        <v>-73972957.730000004</v>
      </c>
      <c r="K143" s="143">
        <v>11875943792.27</v>
      </c>
      <c r="L143" s="143">
        <v>2206027042.27</v>
      </c>
      <c r="M143" s="143">
        <v>2206027042.27</v>
      </c>
      <c r="N143" s="143">
        <v>0</v>
      </c>
      <c r="O143" s="143">
        <v>0</v>
      </c>
      <c r="P143" s="143">
        <v>0</v>
      </c>
      <c r="Q143" s="143">
        <v>0</v>
      </c>
      <c r="R143" s="168">
        <v>0.18383558685583334</v>
      </c>
      <c r="S143" s="145">
        <v>0</v>
      </c>
      <c r="T143" s="218"/>
    </row>
    <row r="144" spans="1:20" s="173" customFormat="1" ht="30" customHeight="1" thickBot="1" x14ac:dyDescent="0.3">
      <c r="A144" s="288" t="s">
        <v>319</v>
      </c>
      <c r="B144" s="289"/>
      <c r="C144" s="289"/>
      <c r="D144" s="289"/>
      <c r="E144" s="289"/>
      <c r="F144" s="289"/>
      <c r="G144" s="289"/>
      <c r="H144" s="290"/>
      <c r="I144" s="170">
        <v>602781092000</v>
      </c>
      <c r="J144" s="170">
        <v>-2528614465.73</v>
      </c>
      <c r="K144" s="170">
        <v>453559383997.41998</v>
      </c>
      <c r="L144" s="170">
        <v>48619972681.269997</v>
      </c>
      <c r="M144" s="170">
        <v>376006040105.05005</v>
      </c>
      <c r="N144" s="170">
        <v>5903562679.2299995</v>
      </c>
      <c r="O144" s="170">
        <v>306022979491.12</v>
      </c>
      <c r="P144" s="170">
        <v>5916871611.3299999</v>
      </c>
      <c r="Q144" s="170">
        <v>305862891956.21997</v>
      </c>
      <c r="R144" s="171">
        <v>0.62378539256677623</v>
      </c>
      <c r="S144" s="172">
        <v>0.50768510086431173</v>
      </c>
      <c r="T144" s="214"/>
    </row>
    <row r="145" spans="1:20" x14ac:dyDescent="0.2">
      <c r="A145" s="174"/>
      <c r="B145" s="175"/>
      <c r="C145" s="176"/>
      <c r="D145" s="176"/>
      <c r="E145" s="176"/>
      <c r="F145" s="176"/>
      <c r="G145" s="176"/>
      <c r="H145" s="177"/>
      <c r="I145" s="178">
        <f>+'[1]VIGENCIA SIIF'!$I$147-I144</f>
        <v>0</v>
      </c>
      <c r="J145" s="178"/>
      <c r="K145" s="179"/>
      <c r="L145" s="180"/>
      <c r="M145" s="181"/>
      <c r="N145" s="180"/>
      <c r="O145" s="180"/>
      <c r="P145" s="180"/>
      <c r="Q145" s="181"/>
      <c r="R145" s="182"/>
      <c r="S145" s="183"/>
      <c r="T145" s="182"/>
    </row>
    <row r="146" spans="1:20" x14ac:dyDescent="0.2">
      <c r="A146" s="174"/>
      <c r="B146" s="175"/>
      <c r="C146" s="176"/>
      <c r="D146" s="176"/>
      <c r="E146" s="176"/>
      <c r="F146" s="176"/>
      <c r="G146" s="176"/>
      <c r="H146" s="177"/>
      <c r="I146" s="185"/>
      <c r="J146" s="235"/>
      <c r="K146" s="185"/>
      <c r="L146" s="185"/>
      <c r="M146" s="185"/>
      <c r="N146" s="185"/>
      <c r="O146" s="185"/>
      <c r="P146" s="185"/>
      <c r="Q146" s="185"/>
      <c r="R146" s="186"/>
      <c r="S146" s="183"/>
      <c r="T146" s="182"/>
    </row>
    <row r="147" spans="1:20" x14ac:dyDescent="0.2">
      <c r="A147" s="174"/>
      <c r="B147" s="175"/>
      <c r="C147" s="176"/>
      <c r="D147" s="176"/>
      <c r="E147" s="176"/>
      <c r="F147" s="176"/>
      <c r="G147" s="176"/>
      <c r="H147" s="17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2"/>
      <c r="S147" s="183"/>
      <c r="T147" s="182"/>
    </row>
    <row r="148" spans="1:20" x14ac:dyDescent="0.2">
      <c r="A148" s="174"/>
      <c r="B148" s="175"/>
      <c r="C148" s="176"/>
      <c r="D148" s="176"/>
      <c r="E148" s="176"/>
      <c r="F148" s="176"/>
      <c r="G148" s="176"/>
      <c r="H148" s="177"/>
      <c r="I148" s="188"/>
      <c r="J148" s="188"/>
      <c r="K148" s="189"/>
      <c r="L148" s="190"/>
      <c r="M148" s="191"/>
      <c r="N148" s="190"/>
      <c r="O148" s="192"/>
      <c r="P148" s="193"/>
      <c r="Q148" s="191"/>
      <c r="R148" s="182"/>
      <c r="S148" s="183"/>
      <c r="T148" s="182"/>
    </row>
    <row r="149" spans="1:20" x14ac:dyDescent="0.2">
      <c r="A149" s="174"/>
      <c r="B149" s="175"/>
      <c r="C149" s="176"/>
      <c r="D149" s="176"/>
      <c r="E149" s="176"/>
      <c r="F149" s="176"/>
      <c r="G149" s="176"/>
      <c r="H149" s="177"/>
      <c r="I149" s="188"/>
      <c r="J149" s="188"/>
      <c r="K149" s="188"/>
      <c r="L149" s="190"/>
      <c r="M149" s="188"/>
      <c r="N149" s="190"/>
      <c r="O149" s="188"/>
      <c r="P149" s="193"/>
      <c r="Q149" s="194"/>
      <c r="R149" s="182"/>
      <c r="S149" s="183"/>
      <c r="T149" s="182"/>
    </row>
    <row r="150" spans="1:20" ht="15.75" x14ac:dyDescent="0.25">
      <c r="A150" s="195"/>
      <c r="B150" s="196"/>
      <c r="C150" s="196"/>
      <c r="D150" s="197"/>
      <c r="E150" s="197"/>
      <c r="F150" s="197"/>
      <c r="G150" s="197"/>
      <c r="H150" s="198"/>
      <c r="I150" s="198"/>
      <c r="J150" s="199"/>
      <c r="K150" s="275"/>
      <c r="L150" s="275"/>
      <c r="M150" s="275"/>
      <c r="N150" s="275"/>
      <c r="O150" s="275"/>
      <c r="P150" s="275"/>
      <c r="Q150" s="275"/>
      <c r="R150" s="182"/>
      <c r="S150" s="183"/>
      <c r="T150" s="182"/>
    </row>
    <row r="151" spans="1:20" ht="15.75" x14ac:dyDescent="0.25">
      <c r="A151" s="276" t="s">
        <v>5</v>
      </c>
      <c r="B151" s="277"/>
      <c r="C151" s="277"/>
      <c r="D151" s="277"/>
      <c r="E151" s="277"/>
      <c r="F151" s="277"/>
      <c r="G151" s="277"/>
      <c r="H151" s="277"/>
      <c r="I151" s="277"/>
      <c r="J151" s="277"/>
      <c r="K151" s="275"/>
      <c r="L151" s="275"/>
      <c r="M151" s="275"/>
      <c r="N151" s="275"/>
      <c r="O151" s="275"/>
      <c r="P151" s="275"/>
      <c r="Q151" s="275"/>
      <c r="R151" s="182"/>
      <c r="S151" s="183"/>
      <c r="T151" s="182"/>
    </row>
    <row r="152" spans="1:20" ht="15.75" thickBot="1" x14ac:dyDescent="0.25">
      <c r="A152" s="278"/>
      <c r="B152" s="279"/>
      <c r="C152" s="279"/>
      <c r="D152" s="200"/>
      <c r="E152" s="200"/>
      <c r="F152" s="200"/>
      <c r="G152" s="200"/>
      <c r="H152" s="201"/>
      <c r="I152" s="202"/>
      <c r="J152" s="202"/>
      <c r="K152" s="202"/>
      <c r="L152" s="203"/>
      <c r="M152" s="203"/>
      <c r="N152" s="203"/>
      <c r="O152" s="203"/>
      <c r="P152" s="203"/>
      <c r="Q152" s="203"/>
      <c r="R152" s="204"/>
      <c r="S152" s="205"/>
      <c r="T152" s="182"/>
    </row>
    <row r="154" spans="1:20" x14ac:dyDescent="0.2">
      <c r="I154" s="208"/>
      <c r="J154" s="209"/>
      <c r="K154" s="208"/>
      <c r="L154" s="208"/>
      <c r="M154" s="208"/>
      <c r="N154" s="208"/>
      <c r="O154" s="208"/>
      <c r="P154" s="208"/>
      <c r="Q154" s="208"/>
    </row>
    <row r="155" spans="1:20" x14ac:dyDescent="0.2">
      <c r="I155" s="208"/>
      <c r="J155" s="208"/>
      <c r="K155" s="208"/>
      <c r="L155" s="208"/>
      <c r="M155" s="208"/>
      <c r="N155" s="208"/>
      <c r="O155" s="208"/>
      <c r="P155" s="208"/>
      <c r="Q155" s="208"/>
    </row>
    <row r="156" spans="1:20" x14ac:dyDescent="0.2">
      <c r="I156" s="208"/>
      <c r="J156" s="208"/>
      <c r="K156" s="208"/>
      <c r="L156" s="208"/>
      <c r="M156" s="208"/>
      <c r="N156" s="208"/>
      <c r="O156" s="208"/>
      <c r="P156" s="208"/>
      <c r="Q156" s="208"/>
    </row>
    <row r="157" spans="1:20" x14ac:dyDescent="0.2">
      <c r="I157" s="208"/>
      <c r="J157" s="208"/>
      <c r="K157" s="208"/>
      <c r="L157" s="208"/>
      <c r="M157" s="208"/>
      <c r="N157" s="208"/>
      <c r="O157" s="208"/>
      <c r="P157" s="208"/>
      <c r="Q157" s="208"/>
    </row>
    <row r="158" spans="1:20" x14ac:dyDescent="0.2">
      <c r="I158" s="208"/>
      <c r="J158" s="208"/>
      <c r="K158" s="208"/>
      <c r="L158" s="208"/>
      <c r="M158" s="208"/>
      <c r="N158" s="208"/>
      <c r="O158" s="208"/>
      <c r="P158" s="208"/>
      <c r="Q158" s="208"/>
    </row>
    <row r="159" spans="1:20" x14ac:dyDescent="0.2">
      <c r="I159" s="208"/>
      <c r="J159" s="208"/>
      <c r="K159" s="208"/>
      <c r="L159" s="208"/>
      <c r="M159" s="208"/>
      <c r="N159" s="208"/>
      <c r="O159" s="208"/>
      <c r="P159" s="208"/>
      <c r="Q159" s="208"/>
    </row>
    <row r="160" spans="1:20" x14ac:dyDescent="0.2">
      <c r="I160" s="208"/>
      <c r="J160" s="208"/>
      <c r="K160" s="208"/>
      <c r="L160" s="208"/>
      <c r="M160" s="208"/>
      <c r="N160" s="208"/>
      <c r="O160" s="208"/>
      <c r="P160" s="208"/>
      <c r="Q160" s="208"/>
    </row>
    <row r="161" spans="1:17" x14ac:dyDescent="0.2">
      <c r="I161" s="208"/>
      <c r="J161" s="208"/>
      <c r="K161" s="208"/>
      <c r="L161" s="208"/>
      <c r="M161" s="208"/>
      <c r="N161" s="208"/>
      <c r="O161" s="208"/>
      <c r="P161" s="208"/>
      <c r="Q161" s="208"/>
    </row>
    <row r="162" spans="1:17" x14ac:dyDescent="0.2">
      <c r="I162" s="208"/>
      <c r="J162" s="208"/>
      <c r="K162" s="208"/>
      <c r="L162" s="208"/>
      <c r="M162" s="208"/>
      <c r="N162" s="208"/>
      <c r="O162" s="208"/>
      <c r="P162" s="208"/>
      <c r="Q162" s="208"/>
    </row>
    <row r="163" spans="1:17" x14ac:dyDescent="0.2">
      <c r="I163" s="208"/>
      <c r="J163" s="208"/>
      <c r="K163" s="208"/>
      <c r="L163" s="208"/>
      <c r="M163" s="208"/>
      <c r="N163" s="208"/>
      <c r="O163" s="208"/>
      <c r="P163" s="208"/>
      <c r="Q163" s="208"/>
    </row>
    <row r="164" spans="1:17" x14ac:dyDescent="0.2">
      <c r="I164" s="208"/>
      <c r="J164" s="208"/>
      <c r="K164" s="208"/>
      <c r="L164" s="208"/>
      <c r="M164" s="208"/>
      <c r="N164" s="208"/>
      <c r="O164" s="208"/>
      <c r="P164" s="208"/>
      <c r="Q164" s="208"/>
    </row>
    <row r="165" spans="1:17" x14ac:dyDescent="0.2">
      <c r="A165" s="184"/>
      <c r="B165" s="184"/>
      <c r="C165" s="184"/>
      <c r="D165" s="184"/>
      <c r="E165" s="184"/>
      <c r="F165" s="184"/>
      <c r="G165" s="184"/>
      <c r="H165" s="184"/>
      <c r="I165" s="208"/>
      <c r="J165" s="208"/>
      <c r="K165" s="208"/>
      <c r="L165" s="208"/>
      <c r="M165" s="208"/>
      <c r="N165" s="208"/>
      <c r="O165" s="208"/>
      <c r="P165" s="208"/>
      <c r="Q165" s="208"/>
    </row>
    <row r="166" spans="1:17" x14ac:dyDescent="0.2">
      <c r="A166" s="184"/>
      <c r="B166" s="184"/>
      <c r="C166" s="184"/>
      <c r="D166" s="184"/>
      <c r="E166" s="184"/>
      <c r="F166" s="184"/>
      <c r="G166" s="184"/>
      <c r="H166" s="184"/>
      <c r="I166" s="208"/>
      <c r="J166" s="208"/>
      <c r="K166" s="208"/>
      <c r="L166" s="208"/>
      <c r="M166" s="208"/>
      <c r="N166" s="208"/>
      <c r="O166" s="208"/>
      <c r="P166" s="208"/>
      <c r="Q166" s="208"/>
    </row>
  </sheetData>
  <autoFilter ref="A8:U145"/>
  <mergeCells count="29">
    <mergeCell ref="A1:S1"/>
    <mergeCell ref="A2:S2"/>
    <mergeCell ref="A3:S3"/>
    <mergeCell ref="A152:C152"/>
    <mergeCell ref="D7:D8"/>
    <mergeCell ref="A9:H9"/>
    <mergeCell ref="A134:H134"/>
    <mergeCell ref="A144:H144"/>
    <mergeCell ref="K150:Q150"/>
    <mergeCell ref="A151:J151"/>
    <mergeCell ref="K151:Q151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4:D4"/>
    <mergeCell ref="H4:N4"/>
  </mergeCells>
  <printOptions horizontalCentered="1" verticalCentered="1"/>
  <pageMargins left="0.39370078740157483" right="0.19685039370078741" top="0.27559055118110237" bottom="0.27559055118110237" header="0" footer="0"/>
  <pageSetup scale="45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A23D5375-A95C-44FC-B2CC-D1B07B697D45}"/>
</file>

<file path=customXml/itemProps2.xml><?xml version="1.0" encoding="utf-8"?>
<ds:datastoreItem xmlns:ds="http://schemas.openxmlformats.org/officeDocument/2006/customXml" ds:itemID="{D1F7A225-8B31-4FA4-AC13-66DF7C64167F}"/>
</file>

<file path=customXml/itemProps3.xml><?xml version="1.0" encoding="utf-8"?>
<ds:datastoreItem xmlns:ds="http://schemas.openxmlformats.org/officeDocument/2006/customXml" ds:itemID="{5763EBB1-B070-4472-B55D-61D6E38E2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ING-SIIFF</vt:lpstr>
      <vt:lpstr>ING ZBOX VIG ACT</vt:lpstr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septiembre (Gastos)</dc:title>
  <dc:creator>Windows User</dc:creator>
  <cp:lastModifiedBy>Myriam Concepción Pinzón Téllez</cp:lastModifiedBy>
  <cp:lastPrinted>2017-10-10T14:59:19Z</cp:lastPrinted>
  <dcterms:created xsi:type="dcterms:W3CDTF">2014-01-22T22:03:49Z</dcterms:created>
  <dcterms:modified xsi:type="dcterms:W3CDTF">2017-10-10T14:59:22Z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