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sdocumentos\sperfiles\patricia.marin\My Documents\ANH\Planeación Estratégica\Plan de acción 2018\SEGUIMIENTO\Junio_julio\Publicaciones\"/>
    </mc:Choice>
  </mc:AlternateContent>
  <bookViews>
    <workbookView xWindow="0" yWindow="0" windowWidth="24000" windowHeight="9045"/>
  </bookViews>
  <sheets>
    <sheet name="Seguimiento PA_ ANH_Julio " sheetId="2" r:id="rId1"/>
  </sheets>
  <externalReferences>
    <externalReference r:id="rId2"/>
    <externalReference r:id="rId3"/>
  </externalReferences>
  <definedNames>
    <definedName name="_xlnm._FilterDatabase" localSheetId="0" hidden="1">'Seguimiento PA_ ANH_Julio '!$A$11:$AM$113</definedName>
    <definedName name="Dependencias">[1]Hoja2!$D$3:$D$11</definedName>
    <definedName name="DESCRIPCION">[1]Hoja3!$B$2:$B$23</definedName>
    <definedName name="Grupos">[1]Hoja2!$G$3:$G$15</definedName>
    <definedName name="iniciativas">[1]Hoja2!$S$3:$S$6</definedName>
    <definedName name="Objetivos">[1]Hoja2!$B$3:$B$8</definedName>
    <definedName name="planes">[1]Hoja2!$N$3:$N$18</definedName>
    <definedName name="Políticas">[1]Hoja2!$I$3:$I$7</definedName>
    <definedName name="Proceso">[1]Hoja2!$K$3:$K$22</definedName>
    <definedName name="Programas1">[1]Hoja2!$M$3:$M$8</definedName>
    <definedName name="RUBRO" localSheetId="0">[1]Hoja3!#REF!</definedName>
    <definedName name="RUBRO">[1]Hoja3!#REF!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2" i="2" l="1"/>
  <c r="AE12" i="2" s="1"/>
  <c r="AF12" i="2" s="1"/>
  <c r="AD78" i="2" l="1"/>
  <c r="AE78" i="2" s="1"/>
  <c r="AF78" i="2" s="1"/>
  <c r="AD63" i="2"/>
  <c r="AE63" i="2" s="1"/>
  <c r="AF63" i="2" s="1"/>
  <c r="AD109" i="2" l="1"/>
  <c r="AE109" i="2" s="1"/>
  <c r="AF109" i="2" s="1"/>
  <c r="AD110" i="2"/>
  <c r="AE110" i="2" s="1"/>
  <c r="AF110" i="2" s="1"/>
  <c r="AD108" i="2"/>
  <c r="AE108" i="2" s="1"/>
  <c r="AF108" i="2" s="1"/>
  <c r="AD64" i="2"/>
  <c r="AE64" i="2" s="1"/>
  <c r="AF64" i="2" s="1"/>
  <c r="AD60" i="2"/>
  <c r="AE60" i="2" s="1"/>
  <c r="AF60" i="2" s="1"/>
  <c r="AD61" i="2"/>
  <c r="AE61" i="2" s="1"/>
  <c r="AF61" i="2" s="1"/>
  <c r="AD62" i="2"/>
  <c r="AE62" i="2" s="1"/>
  <c r="AF62" i="2" s="1"/>
  <c r="AD59" i="2"/>
  <c r="AE59" i="2" s="1"/>
  <c r="AF59" i="2" s="1"/>
  <c r="AD107" i="2" l="1"/>
  <c r="AE107" i="2" s="1"/>
  <c r="AF107" i="2" s="1"/>
  <c r="AD106" i="2"/>
  <c r="AD105" i="2"/>
  <c r="AD104" i="2"/>
  <c r="AD103" i="2"/>
  <c r="AE103" i="2" s="1"/>
  <c r="AF103" i="2" s="1"/>
  <c r="AD102" i="2"/>
  <c r="AE102" i="2" s="1"/>
  <c r="AF102" i="2" s="1"/>
  <c r="AD101" i="2"/>
  <c r="AE101" i="2" s="1"/>
  <c r="AF101" i="2" s="1"/>
  <c r="AD100" i="2"/>
  <c r="AE100" i="2" s="1"/>
  <c r="AF100" i="2" s="1"/>
  <c r="AD99" i="2"/>
  <c r="AE99" i="2" s="1"/>
  <c r="AF99" i="2" s="1"/>
  <c r="AD98" i="2"/>
  <c r="AE98" i="2" s="1"/>
  <c r="AF98" i="2" s="1"/>
  <c r="AD97" i="2"/>
  <c r="AD96" i="2"/>
  <c r="AE96" i="2" s="1"/>
  <c r="AF96" i="2" s="1"/>
  <c r="AD95" i="2"/>
  <c r="AD94" i="2"/>
  <c r="AD93" i="2"/>
  <c r="AD92" i="2"/>
  <c r="AE92" i="2" s="1"/>
  <c r="AF92" i="2" s="1"/>
  <c r="AD91" i="2"/>
  <c r="AD90" i="2"/>
  <c r="AD89" i="2"/>
  <c r="AD88" i="2"/>
  <c r="AD87" i="2"/>
  <c r="AE87" i="2" s="1"/>
  <c r="AF87" i="2" s="1"/>
  <c r="AD86" i="2"/>
  <c r="AE86" i="2" s="1"/>
  <c r="AF86" i="2" s="1"/>
  <c r="AD85" i="2"/>
  <c r="AD84" i="2"/>
  <c r="AD83" i="2"/>
  <c r="AE83" i="2" s="1"/>
  <c r="AF83" i="2" s="1"/>
  <c r="AD82" i="2"/>
  <c r="AD81" i="2"/>
  <c r="AD80" i="2"/>
  <c r="AE80" i="2" s="1"/>
  <c r="AF80" i="2" s="1"/>
  <c r="AD79" i="2"/>
  <c r="AE79" i="2" s="1"/>
  <c r="AF79" i="2" s="1"/>
  <c r="AD77" i="2"/>
  <c r="AE77" i="2" s="1"/>
  <c r="AF77" i="2" s="1"/>
  <c r="AD76" i="2"/>
  <c r="AD75" i="2"/>
  <c r="AD74" i="2"/>
  <c r="AD73" i="2"/>
  <c r="AE73" i="2" s="1"/>
  <c r="AF73" i="2" s="1"/>
  <c r="AD72" i="2"/>
  <c r="AE72" i="2" s="1"/>
  <c r="AF72" i="2" s="1"/>
  <c r="AD71" i="2"/>
  <c r="AE71" i="2" s="1"/>
  <c r="AF71" i="2" s="1"/>
  <c r="AD70" i="2"/>
  <c r="AD69" i="2"/>
  <c r="AE69" i="2" s="1"/>
  <c r="AF69" i="2" s="1"/>
  <c r="AD68" i="2"/>
  <c r="AD67" i="2"/>
  <c r="AD66" i="2"/>
  <c r="AD65" i="2"/>
  <c r="AD58" i="2"/>
  <c r="AE58" i="2" s="1"/>
  <c r="AF58" i="2" s="1"/>
  <c r="AD57" i="2"/>
  <c r="AD56" i="2"/>
  <c r="AD55" i="2"/>
  <c r="AE55" i="2" s="1"/>
  <c r="AF55" i="2" s="1"/>
  <c r="AD54" i="2"/>
  <c r="AE54" i="2" s="1"/>
  <c r="AF54" i="2" s="1"/>
  <c r="AD53" i="2"/>
  <c r="AE53" i="2" s="1"/>
  <c r="AF53" i="2" s="1"/>
  <c r="AD52" i="2"/>
  <c r="AD51" i="2"/>
  <c r="AD50" i="2"/>
  <c r="AD49" i="2"/>
  <c r="AE49" i="2" s="1"/>
  <c r="AF49" i="2" s="1"/>
  <c r="AD48" i="2"/>
  <c r="AD47" i="2"/>
  <c r="AE47" i="2" s="1"/>
  <c r="AF47" i="2" s="1"/>
  <c r="AD46" i="2"/>
  <c r="AE46" i="2" s="1"/>
  <c r="AF46" i="2" s="1"/>
  <c r="AD45" i="2"/>
  <c r="AD44" i="2"/>
  <c r="AD43" i="2"/>
  <c r="AE43" i="2" s="1"/>
  <c r="AF43" i="2" s="1"/>
  <c r="AD42" i="2"/>
  <c r="AD41" i="2"/>
  <c r="AE41" i="2" s="1"/>
  <c r="AF41" i="2" s="1"/>
  <c r="AD40" i="2"/>
  <c r="AE40" i="2" s="1"/>
  <c r="AF40" i="2" s="1"/>
  <c r="AD39" i="2"/>
  <c r="AD38" i="2"/>
  <c r="AD37" i="2"/>
  <c r="AE37" i="2" s="1"/>
  <c r="AF37" i="2" s="1"/>
  <c r="AD36" i="2"/>
  <c r="AD35" i="2"/>
  <c r="AD34" i="2"/>
  <c r="AE34" i="2" s="1"/>
  <c r="AF34" i="2" s="1"/>
  <c r="AD33" i="2"/>
  <c r="AD32" i="2"/>
  <c r="AE32" i="2" s="1"/>
  <c r="AF32" i="2" s="1"/>
  <c r="AD31" i="2"/>
  <c r="AE31" i="2" s="1"/>
  <c r="AF31" i="2" s="1"/>
  <c r="AD30" i="2"/>
  <c r="AE30" i="2" s="1"/>
  <c r="AF30" i="2" s="1"/>
  <c r="AD29" i="2"/>
  <c r="AE29" i="2" s="1"/>
  <c r="AF29" i="2" s="1"/>
  <c r="AD28" i="2"/>
  <c r="AE28" i="2" s="1"/>
  <c r="AF28" i="2" s="1"/>
  <c r="AD27" i="2"/>
  <c r="AE27" i="2" s="1"/>
  <c r="AF27" i="2" s="1"/>
  <c r="AD26" i="2"/>
  <c r="AE26" i="2" s="1"/>
  <c r="AF26" i="2" s="1"/>
  <c r="AD25" i="2"/>
  <c r="AE25" i="2" s="1"/>
  <c r="AF25" i="2" s="1"/>
  <c r="AD24" i="2"/>
  <c r="AE24" i="2" s="1"/>
  <c r="AF24" i="2" s="1"/>
  <c r="AD23" i="2"/>
  <c r="AE23" i="2" s="1"/>
  <c r="AF23" i="2" s="1"/>
  <c r="AD22" i="2"/>
  <c r="AE22" i="2" s="1"/>
  <c r="AF22" i="2" s="1"/>
  <c r="AD21" i="2"/>
  <c r="AE21" i="2" s="1"/>
  <c r="AF21" i="2" s="1"/>
  <c r="AD20" i="2"/>
  <c r="AE20" i="2" s="1"/>
  <c r="AF20" i="2" s="1"/>
  <c r="AD18" i="2"/>
  <c r="AE18" i="2" s="1"/>
  <c r="AF18" i="2" s="1"/>
  <c r="AD17" i="2"/>
  <c r="AE17" i="2" s="1"/>
  <c r="AF17" i="2" s="1"/>
  <c r="AD16" i="2"/>
  <c r="AE16" i="2" s="1"/>
  <c r="AF16" i="2" s="1"/>
  <c r="AD15" i="2"/>
  <c r="AE15" i="2" s="1"/>
  <c r="AF15" i="2" s="1"/>
  <c r="AD14" i="2"/>
  <c r="AE14" i="2" s="1"/>
  <c r="AF14" i="2" s="1"/>
  <c r="AD13" i="2"/>
  <c r="AE13" i="2" s="1"/>
  <c r="AF13" i="2" s="1"/>
  <c r="AE89" i="2" l="1"/>
  <c r="AE51" i="2"/>
  <c r="AE44" i="2"/>
  <c r="AE91" i="2"/>
  <c r="AE67" i="2"/>
  <c r="AE33" i="2"/>
  <c r="AE57" i="2"/>
  <c r="AE88" i="2"/>
  <c r="AE104" i="2"/>
  <c r="AE50" i="2"/>
  <c r="AE81" i="2"/>
  <c r="AE65" i="2"/>
  <c r="AE90" i="2"/>
  <c r="AE36" i="2"/>
  <c r="AE74" i="2"/>
  <c r="AE45" i="2"/>
  <c r="AE75" i="2"/>
  <c r="AE38" i="2"/>
  <c r="AE68" i="2"/>
  <c r="AE76" i="2"/>
  <c r="AE85" i="2"/>
  <c r="AE93" i="2"/>
  <c r="AE42" i="2"/>
  <c r="AE97" i="2"/>
  <c r="AE106" i="2"/>
  <c r="AE66" i="2"/>
  <c r="AE84" i="2"/>
  <c r="AE39" i="2"/>
  <c r="AE94" i="2"/>
  <c r="AE105" i="2"/>
  <c r="AE35" i="2"/>
  <c r="AE82" i="2"/>
  <c r="AE52" i="2"/>
  <c r="AE48" i="2"/>
  <c r="AE56" i="2"/>
  <c r="AE70" i="2"/>
  <c r="AE95" i="2"/>
  <c r="U33" i="2" l="1"/>
  <c r="U29" i="2"/>
  <c r="U112" i="2" l="1"/>
  <c r="U111" i="2"/>
</calcChain>
</file>

<file path=xl/sharedStrings.xml><?xml version="1.0" encoding="utf-8"?>
<sst xmlns="http://schemas.openxmlformats.org/spreadsheetml/2006/main" count="1908" uniqueCount="500">
  <si>
    <t>ANEXO DETALLADO AL PLAN DE ACCIÓN INSTITUCIONAL 2018 - DECRETO 612 DE 2018</t>
  </si>
  <si>
    <t>Información General</t>
  </si>
  <si>
    <t xml:space="preserve"> Clasificación General</t>
  </si>
  <si>
    <t>Información Asociada a la Actividad</t>
  </si>
  <si>
    <t xml:space="preserve">Seguimiento Acumulado </t>
  </si>
  <si>
    <t>Dependencia</t>
  </si>
  <si>
    <t>Grupo Interno de Trabajo</t>
  </si>
  <si>
    <t>Política Institucional</t>
  </si>
  <si>
    <t xml:space="preserve"> Objetivo Institucional</t>
  </si>
  <si>
    <t xml:space="preserve">Proyecto de Inversión 
 / Rubro Funcionamiento / Sistema General de Regalías </t>
  </si>
  <si>
    <t>Nombre Proceso Sistema Integrado de Gestión - SIG</t>
  </si>
  <si>
    <t xml:space="preserve">Plan </t>
  </si>
  <si>
    <t>Programa</t>
  </si>
  <si>
    <t>Tipo de Iniciativa</t>
  </si>
  <si>
    <t>Proyecto Interno</t>
  </si>
  <si>
    <t>Código
Actividad</t>
  </si>
  <si>
    <t>Nombre Principal Actividad</t>
  </si>
  <si>
    <t>Fecha Inicio
(día/mes/año)</t>
  </si>
  <si>
    <t>Fecha Fin
(día/mes/año)</t>
  </si>
  <si>
    <t>Nombre del Indicador de la Actividad</t>
  </si>
  <si>
    <t>Fórmula del Indicador</t>
  </si>
  <si>
    <t>Meta de la  Vigencia</t>
  </si>
  <si>
    <t>Unidad de Medida</t>
  </si>
  <si>
    <t>Periodicidad de Seguimiento</t>
  </si>
  <si>
    <t>Descripción del Indicador</t>
  </si>
  <si>
    <t>Valor Actual en PAA
(cifras en pesos)</t>
  </si>
  <si>
    <t xml:space="preserve">Avance    Cuantitativo Acumulado de la
Meta
Corte 30/06/2018 
</t>
  </si>
  <si>
    <t>VICEPRESIDENCIA DE CONTRATOS DE HIDROCARBUROS</t>
  </si>
  <si>
    <t>Seguimiento a Contratos en Exploración</t>
  </si>
  <si>
    <t>Gestión Misional y de Gobierno</t>
  </si>
  <si>
    <t>Dinamizar la actividad de exploración y producción de hidrocarburos.</t>
  </si>
  <si>
    <t>FUNCIONAMIENTO</t>
  </si>
  <si>
    <t>Gestión de Contratos en Exploración</t>
  </si>
  <si>
    <t>Plan Nacional de Desarrollo 2014-2018</t>
  </si>
  <si>
    <t>Funcionamiento general</t>
  </si>
  <si>
    <t>Procesos</t>
  </si>
  <si>
    <t>Seguimiento Contrato Hidrocarburos</t>
  </si>
  <si>
    <t xml:space="preserve">Realizar el seguimiento a los contratos y convenios de exploración y producción - E&amp;P, contratos de evaluación técnica - TEAs en  los respectivos tiempos designados y alimentar el sistema de seguimiento y control de contratos de hidrocarburos .
</t>
  </si>
  <si>
    <t>Nivel de respuesta a las solicitudes de el Operador.</t>
  </si>
  <si>
    <t>(Total de solicitudes recibidas / Número de solicitudes atendidas)*100</t>
  </si>
  <si>
    <t>Porcentaje</t>
  </si>
  <si>
    <t>Mensual</t>
  </si>
  <si>
    <t>El indicador muestra la eficacia en la respuesta a las solicitudes del Operador.</t>
  </si>
  <si>
    <t>Seguimiento a Contratos en Producción</t>
  </si>
  <si>
    <t>Realizar el seguimiento al cumplimiento de las obligaciones contractuales de los contratos y convenios de exploración y producción - E&amp;P y convenios de explotación en los respectivos tiempos designados.</t>
  </si>
  <si>
    <t>Seguimiento a informes y reportes contractuales periódicos contratos en Producción</t>
  </si>
  <si>
    <t>(Suma de los informes de PTE, PLEX, IES, que de acuerdo a la normatividad y contratos tienen que presentar las compañías en el trimestre a la ANH / Total número de informes exigibles para seguimiento)*100</t>
  </si>
  <si>
    <t>Trimestral</t>
  </si>
  <si>
    <t>Se requiere medir el seguimiento que hace la Gerencia de Seguimiento a Contratos en Producción a través de los Informes de Verificación- IVE a los reportes que deben presentar las compañías que tienen contratos y convenios E&amp;P con la ANH.</t>
  </si>
  <si>
    <t>Seguridad, Comunidades y Medio Ambiente</t>
  </si>
  <si>
    <t>Gestión Social, HSE y de Seguridad de Contratos de Hidrocarburos</t>
  </si>
  <si>
    <t>Realizar el seguimiento al cumplimiento de las obligaciones social, ambiental, de seguridad y salud en el trabajo, y de seguridad física en la ejecución de los contratos de exploración y producción - E&amp;P,  contratos de evaluación técnica - TEA y convenios E&amp;P.</t>
  </si>
  <si>
    <t>Armonizar los intereses de la sociedad, el estado y las empresas del sector en el desarrollo de la industria de hidrocarburos.</t>
  </si>
  <si>
    <t>C-2103-1900-2 FORTALECIMIENTO DE LA GESTIÓN ARTICULADA PARA LA SOSTENIBILIDAD DEL SECTOR DE HIDROCARBUROS</t>
  </si>
  <si>
    <t>Consolidación productiva del sector hidrocarburos</t>
  </si>
  <si>
    <t>Mecanismos de articulación</t>
  </si>
  <si>
    <t>Fortalecer, salvaguardar y divulgar el patrimonio arqueológico y etnológico mediante la espacialización y análisis de datos, y el fortalecimiento tecnológico aplicado a bienes culturales relacionados con las actividades de exploración y producción de hidrocarburos.</t>
  </si>
  <si>
    <r>
      <t xml:space="preserve">Plan de actualización y divulgación del Sistema de Información de Patrimonio Arqueológico relacionada con las actividades de E&amp;P (exploración y producción) de Hidrocarburos, implementado </t>
    </r>
    <r>
      <rPr>
        <b/>
        <u/>
        <sz val="10"/>
        <color theme="1"/>
        <rFont val="Arial"/>
        <family val="2"/>
      </rPr>
      <t/>
    </r>
  </si>
  <si>
    <t>(Número de actividades del Plan de actualización y divulgación de sistema información implementadas / Actividades del Plan de actualización de sistema información programadas)* 100</t>
  </si>
  <si>
    <t>Corresponde al diseño e implementación de plan de fortalecimiento tecnológico al sistema de Información de Patrimonio Arqueológico relacionada con las actividades de E&amp;P de Hidrocarburos</t>
  </si>
  <si>
    <t>Realizar asistencia técnica que facilite el buen desarrollo de los procesos participativos que se adelanten con comunidades étnicas en el marco de proyectos de hidrocarburos.</t>
  </si>
  <si>
    <t xml:space="preserve">Plan de fortalecimiento en las diferentes etapas del proceso de Consulta Previa en el marco de las actividades de E&amp;P (exploración y producción) de Hidrocarburos </t>
  </si>
  <si>
    <t>(Número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t>
  </si>
  <si>
    <t>Hace referencia a la implementación del Plan de Fortalecimiento en las diferentes etapas del proceso de Consulta Previa en el desarrollo de los proyectos de E&amp;P de Hidrocarburos (NOTA. POR DEMANDA)</t>
  </si>
  <si>
    <t>Fortalecer interinstitucionalmente a reguladores de las actividades de exploración y producción de hidrocarburos.</t>
  </si>
  <si>
    <t>Entidades reguladoras de las actividades de exploración y producción de hidrocarburos, fortalecidas.</t>
  </si>
  <si>
    <t>Sumatoria de acuerdos de trabajo suscritos con Entidades reguladoras</t>
  </si>
  <si>
    <t>Número</t>
  </si>
  <si>
    <t>Acuerdos de trabajo suscritos con entidades reguladoras de las actividades de E&amp;P de Hidrocarburos, para el fortalecimiento interinstitucional.</t>
  </si>
  <si>
    <t>Asesorar la inclusión de las actividades e información de hidrocarburos en los procesos de actualización de los Planes de Ordenamiento Territorial - POT, en municipios priorizados.</t>
  </si>
  <si>
    <t>Municipios acompañados técnicamente en los procesos de ordenamiento territorial con información del sector de hidrocarburos incluida</t>
  </si>
  <si>
    <t>Sumatoria de municipios acompañados técnicamente para incluir información del sector de hidrocarburos en los  Planes de Ordenamiento Territoriales</t>
  </si>
  <si>
    <t>Corresponde a municipios acompañados técnicamente con información del sector de hidrocarburos para ser incluida en los Planes de Ordenamiento Territoriales.</t>
  </si>
  <si>
    <t>MECANISMOS DE ARTICULACIÓN</t>
  </si>
  <si>
    <t>Elaborar un estudio de reglamentación de incentivos a la gestión responsable en los procesos del sector hidrocarburos.</t>
  </si>
  <si>
    <t xml:space="preserve">Estudio de reglamentación implementado
</t>
  </si>
  <si>
    <t>(Número de actividades del Estudio terminadas /Número de actividades del Estudio programadas)* 100</t>
  </si>
  <si>
    <t>Corresponde al documento generado como parte del reglamentación a implementar en el sector de hidrocarburos.</t>
  </si>
  <si>
    <t>Recopilar información relacionada con el monitoreo de orden público y seguridad física en las áreas hidrocarburíferas</t>
  </si>
  <si>
    <t>Informe relacionado con la estrategia de  monitoreo de orden público y seguridad física en las áreas hidrocarburíferas</t>
  </si>
  <si>
    <t>(Número de actividades del Informe terminadas /Número de actividades del Estudio programadas)* 100</t>
  </si>
  <si>
    <t>Corresponde al informe sobre la estrategia de  monitoreo de orden público y seguridad física en las áreas hidrocarburíferas</t>
  </si>
  <si>
    <t>Generación de conocimiento ambiental y social</t>
  </si>
  <si>
    <t xml:space="preserve">Generar una línea base de información en biodiversidad marina en el Caribe, en el área COL-10 del Proceso Competitivo Permanente.
</t>
  </si>
  <si>
    <t>Estudio de línea base en biodiversidad marina en el Caribe terminado</t>
  </si>
  <si>
    <t>(Número de actividades del Estudio terminadas que reportan avance / Número de actividades del Estudio programadas)* 100</t>
  </si>
  <si>
    <t>Corresponde al documento de línea base realizado en el área disponible COL-10 por cada temática a desarrollar.</t>
  </si>
  <si>
    <t>Estrategia Territorial de Hidrocarburos - ETH</t>
  </si>
  <si>
    <t>Generar espacios de diálogo informado e intercambio entre actores públicos del nivel nacional y territorial, la institucionalidad del sector, y las empresas operadoras y sus gremios.</t>
  </si>
  <si>
    <t xml:space="preserve">Espacios de diálogo e intercambio generados.
</t>
  </si>
  <si>
    <t>Sumatoria de espacios de diálogo informado e intercambio generados.</t>
  </si>
  <si>
    <t>Hace referencia a ejercicios de pedagogía realizados en municipios.</t>
  </si>
  <si>
    <t xml:space="preserve">Gestionar las causas estructurales y manejo de crisis, y realizar la atención de conflictos.
</t>
  </si>
  <si>
    <t xml:space="preserve">Alertas tempranas y vías de hecho atendidas
</t>
  </si>
  <si>
    <t xml:space="preserve">Sumatoria de alertas tempranas y vías de hecho atendidas </t>
  </si>
  <si>
    <t>Corresponde al registro de la conflictividad en los territorios con actividad de hidrocarburos, valorados en alertas tempranas y vías de hecho.</t>
  </si>
  <si>
    <t xml:space="preserve">Adelantar acciones para la participación ciudadana del territorio, la implementación de alianzas estratégicas y atención a grupos priorizados.
</t>
  </si>
  <si>
    <t xml:space="preserve">Desarrollo de programas de articulación con los diferentes actores
</t>
  </si>
  <si>
    <t>Sumatoria de programas desarrollados</t>
  </si>
  <si>
    <t>Está valorado de acuerdo a los talleres, foros, socializaciones que se realicen en territorio con los actores.</t>
  </si>
  <si>
    <t xml:space="preserve">Apoyar la implementación de las actividades de la gestión territorial y garantizar su inclusión al observatorio de la Estrategia Territorial de Hidrocarburos - ETH.
</t>
  </si>
  <si>
    <t xml:space="preserve">Avance en la implementación de actividades de la gestión territorial
</t>
  </si>
  <si>
    <t>Sumatoria de actividades desarrolladas por municipios</t>
  </si>
  <si>
    <t>Registra el desarrollo de las actividades en los territorios priorizados por la ETH</t>
  </si>
  <si>
    <t>VICEPRESIDENCIA TÉCNICA</t>
  </si>
  <si>
    <t>Gestión del Conocimiento</t>
  </si>
  <si>
    <t>C-2106-1900-1 DESARROLLO DE LA EVALUACIÓN DEL POTENCIAL DE HIDROCARBUROS DEL PAÍS</t>
  </si>
  <si>
    <t>Identificación de Oportunidades Exploratorias</t>
  </si>
  <si>
    <t>Gestión de la información en el sector minero energético</t>
  </si>
  <si>
    <t>Batimetría Caribe 2018</t>
  </si>
  <si>
    <t>Realizar la estructuración técnica, jurídica y financiera del proyecto</t>
  </si>
  <si>
    <t>Estudios previos aprobados</t>
  </si>
  <si>
    <t xml:space="preserve">Documentos de estudios previos aprobados </t>
  </si>
  <si>
    <t>Unidad</t>
  </si>
  <si>
    <t>Documentos de estudios previos aprobados por el comité de contratación respectivo</t>
  </si>
  <si>
    <t>Desarrollar los procesos contractuales que sean requeridos</t>
  </si>
  <si>
    <t>Contratos firmados</t>
  </si>
  <si>
    <t>Contratos firmados con el contratista seleccionado para desarrollar las actividades respectivas</t>
  </si>
  <si>
    <t>Adquirir información base meteoceanográfica, batimétrica multihaz y procesamiento de dato</t>
  </si>
  <si>
    <t>Kilómetros cuadrados de datos batimétricos adquiridos</t>
  </si>
  <si>
    <t>Suma de Kilómetros cuadrados de datos adquiridos</t>
  </si>
  <si>
    <t>Kilómetros cuadrados</t>
  </si>
  <si>
    <t>Cantidad de información batimétrica adquirida en campo</t>
  </si>
  <si>
    <t>Adquirir información base meteoceanográfica, batimétrica multihaz y procesamiento de dato (VCH-SCYMA)</t>
  </si>
  <si>
    <t>Sísmica Perdices 2D convencional</t>
  </si>
  <si>
    <t>Elaborar el plan de manejo social y ambiental</t>
  </si>
  <si>
    <t>Informes recibidos</t>
  </si>
  <si>
    <t>Documentos que contengan los informes del plan de manejo ambiental y plan de manejo social relacionados a la adquisición del programa sísmico Perdices 2D 2018</t>
  </si>
  <si>
    <t>Adquirir y procesar la sísmica 2D convencional (incluye interventoría)</t>
  </si>
  <si>
    <t>Kilómetros de datos de sísmica 2D adquiridos</t>
  </si>
  <si>
    <t>Suma de kilómetros de datos adquiridos</t>
  </si>
  <si>
    <t>Kilómetros</t>
  </si>
  <si>
    <t>Anual</t>
  </si>
  <si>
    <t>Cantidad de información sísmica adquirida en campo</t>
  </si>
  <si>
    <t>Magnetotelúrica Cordillera 2018</t>
  </si>
  <si>
    <t>Documentos de estudios previos aprobados por el comité respectivo</t>
  </si>
  <si>
    <t>Suma de contratos firmados</t>
  </si>
  <si>
    <t>Adquirir, procesar e interpretar información magnetotelúrica (incluye interventoría)</t>
  </si>
  <si>
    <t>Kilómetros de datos magnetotelúricos adquiridos</t>
  </si>
  <si>
    <t>Cantidad de información magnetotelúrica adquirida en campo</t>
  </si>
  <si>
    <t>Procesamiento de sísmica Valle Superior del Magdalena, Valle Inferior del Magdalena, Cauca-Patía e Información Histórica</t>
  </si>
  <si>
    <t xml:space="preserve">Procesar e interpretar los datos de la sísmica </t>
  </si>
  <si>
    <t>Kilómetros de datos de sísmica procesados</t>
  </si>
  <si>
    <t>Suma de kilómetros de datos procesados</t>
  </si>
  <si>
    <t>Cantidad de información sísmica procesada</t>
  </si>
  <si>
    <t>Estimación del potencial de hidrocarburos por descubrir (yet to find)</t>
  </si>
  <si>
    <t>Estimar el potencial de hidrocarburos por descubrir</t>
  </si>
  <si>
    <t>Documentos y datos que contengan el análisis, resultados, conclusiones y estimativos del potencial de hidrocarburos del país de las cuencas dentro del alcance de este proyecto</t>
  </si>
  <si>
    <t>Reprocesamiento de sísmica histórica</t>
  </si>
  <si>
    <t>Correlación de núcleos y G&amp;G Cordillera</t>
  </si>
  <si>
    <t>Documentos que contengan los análisis y conclusiones de la correlación de núcleos e integración G&amp;G Cordillera</t>
  </si>
  <si>
    <t>Aerogeofísica VMM 2018</t>
  </si>
  <si>
    <t>Kilómetros cuadrados de datos aerogeofísicos adquiridos</t>
  </si>
  <si>
    <t>Suma de kilómetros cuadrados de datos adquiridos</t>
  </si>
  <si>
    <t>Cantidad de información aerogeofísica adquirida en campo</t>
  </si>
  <si>
    <t>No Aplica</t>
  </si>
  <si>
    <t>Atraer mayor inversión para el desarrollo del sector de hidrocarburos.</t>
  </si>
  <si>
    <t>C-2103-1900-3 ADECUACIÓN DEL MODELO DE PROMOCIÓN DE LOS RECURSOS HIDROCARBURIFEROS FRENTE A LOS FACTORES EXTERNOS</t>
  </si>
  <si>
    <t>Promoción y Asignación de Áreas</t>
  </si>
  <si>
    <t xml:space="preserve">Análisis de mercado para ofertar áreas </t>
  </si>
  <si>
    <t>Realizar estudios y análisis de mercado, a partir de la información suministrada por diversas herramientas de investigación.</t>
  </si>
  <si>
    <t>Estudios de mercado del sector hidrocarburos elaborados</t>
  </si>
  <si>
    <t>Se mide de acuerdo al numero de estudios contratados y realizados en el año 2018.</t>
  </si>
  <si>
    <t>VICEPRESIDENCIA DE PROMOCIÓN Y ASIGNACIÓN DE ÁREAS</t>
  </si>
  <si>
    <t>Gestión de medios de comunicación</t>
  </si>
  <si>
    <t>Hacer presencia en medios de comunicación nacionales e internacionales.</t>
  </si>
  <si>
    <r>
      <t>Medios de comunicación nacionales e internacionales en los que hace presencia la ANH</t>
    </r>
    <r>
      <rPr>
        <strike/>
        <sz val="10"/>
        <rFont val="Arial"/>
        <family val="2"/>
      </rPr>
      <t xml:space="preserve">, </t>
    </r>
  </si>
  <si>
    <t>Sumatoria de medios de comunicación nacionales e internacionales en los que hace presencia la ANH.</t>
  </si>
  <si>
    <t xml:space="preserve">Trimestral </t>
  </si>
  <si>
    <t>Se suma el número de medios de comunicación donde la ANH hace presencia, como son canales de T.V. nacionales y regionales, periódicos.</t>
  </si>
  <si>
    <t>Gestión de escenarios estratégicos ANH</t>
  </si>
  <si>
    <t>Participar en escenarios, a nivel nacional e internacional, autorizados por la Presidencia para dar a conocer el potencial hidrocarburífico del país.</t>
  </si>
  <si>
    <t>Eventos de promoción en los que participa la ANH</t>
  </si>
  <si>
    <t>Sumatoria de eventos de promoción en los que participa la ANH</t>
  </si>
  <si>
    <t>Sumatoria de eventos en el año en los cuales la ANH patrocina y participa.</t>
  </si>
  <si>
    <t>Adjudicación permanente de contratos de hidrocarburos</t>
  </si>
  <si>
    <t xml:space="preserve">Adelantar el proceso de adjudicación de áreas y trámite de titularidad de los contratos. </t>
  </si>
  <si>
    <t>Documentos relacionados con la titularidad de los contratos de áreas.</t>
  </si>
  <si>
    <t xml:space="preserve">Sumatoria de documentos relacionados con la titularidad de los contratos de áreas adjudicados y expedidos (Suscripción de contratos, cesión, escisiones, fusiones y cambios de control)    </t>
  </si>
  <si>
    <t xml:space="preserve">Sumatoria de documentos relacionados con la titularidad de los contratos de áreas adjudicados y expedidos (Suscripción de contratos, cesión, escisiones, fusiones y cambios de control) en el año 2018 por la VPAA.    </t>
  </si>
  <si>
    <t>VICEPRESIDENCIA DE OPERACIONES, REGALÍAS Y PARTICIPACIONES</t>
  </si>
  <si>
    <t>Reservas y Operaciones</t>
  </si>
  <si>
    <t>C-2103-1900-1 DESARROLLO DE CIENCIA Y TECNOLOGÍA PARA EL SECTOR DE HIDROCARBUROS</t>
  </si>
  <si>
    <t>Investigación y desarrollo experimental en nuevas técnicas exploratorias y diversas áreas de la industria de hidrocarburos - HC</t>
  </si>
  <si>
    <t>Adelantar proyectos de investigación, desarrollo e innovación en recobro mejorado de hidrocarburos, yacimientos en roca generadora, yacimientos Off Shore (costa afuera).</t>
  </si>
  <si>
    <t>Oferentes de la convocatoria para proyectos de investigación, desarrollo e innovación en recobro mejorado de hidrocarburos, yacimientos en roca generadora, yacimientos Off Shore, seleccionados.</t>
  </si>
  <si>
    <t>Sumatoria de oferentes de proyectos investigación, desarrollo e innovación seleccionados</t>
  </si>
  <si>
    <t>Semestral</t>
  </si>
  <si>
    <t>Corresponde a los oferentes seleccionados en la convocatoria para proyectos de investigación, desarrollo e innovación en recobro mejorado de hidrocarburos, yacimientos en roca generadora, yacimientos Off Shore.</t>
  </si>
  <si>
    <t>Generación de conocimiento científico y tecnológico en áreas de la industria de hidrocarburos - HC</t>
  </si>
  <si>
    <t>Realizar acciones de formación y capacitación en recobro mejorado de hidrocarburos, yacimientos en roca generadora, yacimientos Off Shore (costa afuera).</t>
  </si>
  <si>
    <t>Procesos de formación y/o capacitación implementados</t>
  </si>
  <si>
    <t>Sumatoria de procesos de formación y/o capacitación implementados</t>
  </si>
  <si>
    <t>Corresponde a: cursos, eventos, talleres o foros de formación y capacitación.</t>
  </si>
  <si>
    <t>Generar recursos fiscales que contribuyan a la prosperidad económica y social del país y a la sostenibilidad financiera de la ANH.</t>
  </si>
  <si>
    <t>Revisión y Consolidación de Reservas de Hidrocarburos</t>
  </si>
  <si>
    <t>Análisis y consolidación de información de recursos y reservas (IRR)</t>
  </si>
  <si>
    <t>Revisión y generación del balance volumétrico de reservas de hidrocarburos.</t>
  </si>
  <si>
    <t>Informe de balance volumétrico de reservas de hidrocarburos consolidado.</t>
  </si>
  <si>
    <t>Se refiere a la información consolidada sobre las reservas reportadas por cada compañía operadora y pronóstico para la determinación del tiempo de abastecimiento de hidrocarburos en el país.</t>
  </si>
  <si>
    <t>Regalías y Derechos Económicos</t>
  </si>
  <si>
    <t>Gestión de Regalías y Derechos Económicos</t>
  </si>
  <si>
    <t>Plan Estratégico Institucional</t>
  </si>
  <si>
    <t>Hidrocarburos</t>
  </si>
  <si>
    <t>Recaudo de Derechos Económicos</t>
  </si>
  <si>
    <t>Liquidar, realizar el cobro ordinario, recaudar y aplicar de los Derechos Económicos - DE, a favor de la ANH.</t>
  </si>
  <si>
    <t>Gestión de ingresos por Derechos Económicos</t>
  </si>
  <si>
    <t>[DE aplicados en el trimestre / (Ingresos de DE en el trimestre + Ingresos de DE de periodos anteriores - Ingresos NO identificados)]*100</t>
  </si>
  <si>
    <t>Muestra la gestión de ingresos por Derechos Económicos que realiza el proceso.</t>
  </si>
  <si>
    <t>Liquidar, realizar el cobro ordinario, recaudar y aplicar de los Derechos Económicos- DE, a favor de la ANH.</t>
  </si>
  <si>
    <t>Ingresos por Derechos Económicos</t>
  </si>
  <si>
    <t>(Ingresos recaudados/Ingresos presupuestados)*100</t>
  </si>
  <si>
    <t xml:space="preserve">Corresponde al recaudo de los Derechos Económicos causados en el periodo, frente a los proyectados
</t>
  </si>
  <si>
    <t>SISTEMA GENERAL DE REGALÍAS</t>
  </si>
  <si>
    <t>Plan Estratégico Sectorial</t>
  </si>
  <si>
    <t>Recaudo de  Regalías</t>
  </si>
  <si>
    <t>Liquidar, recaudar  y transferir  las Regalías a favor de la Nación por la explotación de hidrocarburos.</t>
  </si>
  <si>
    <t>Nivel de Recaudo de las Regalías Liquidadas por Explotación de Hidrocarburos.</t>
  </si>
  <si>
    <t>(Total recaudado del trimestre / Total programado del trimestre)*100</t>
  </si>
  <si>
    <t>Muestra porcentualmente el valor total de las Regalías recaudadas frente a las programadas.</t>
  </si>
  <si>
    <t>OFICINA ASESORA JURÍDICA</t>
  </si>
  <si>
    <t xml:space="preserve">Eficiencia Administrativa </t>
  </si>
  <si>
    <t>Gestión Contractual</t>
  </si>
  <si>
    <t>Grupos de interés</t>
  </si>
  <si>
    <t>Contratación administrativa de conformidad con la Ley 80 de 1993 y demás normas concordantes</t>
  </si>
  <si>
    <t>Selección de contratistas a través de las diferentes modalidades de contratación de acuerdo con la normativa vigente.</t>
  </si>
  <si>
    <t>Procesos realizados durante la vigencia</t>
  </si>
  <si>
    <t>(Proceso adelantado / ESET radicado)*100.</t>
  </si>
  <si>
    <t>Los procesos son adelantados según la documentación radicada por cada Vicepresidencia, que cumpla con los requisitos para adelantar los procesos contractuales.</t>
  </si>
  <si>
    <t>Gestión Legal</t>
  </si>
  <si>
    <t>Representación Judicial y extrajudicial de la ANH</t>
  </si>
  <si>
    <t xml:space="preserve">Contestar demandas y requerimiento de despachos judiciales </t>
  </si>
  <si>
    <t>Notificaciones de procesos atendidos</t>
  </si>
  <si>
    <t>(Notificaciones atendidas / Notificaciones recibidas)*100</t>
  </si>
  <si>
    <t>Corresponde a las demandas en contra de la entidad que son notificadas y requerimientos judiciales de procesos especiales a las cuales se les da tramite oportunamente</t>
  </si>
  <si>
    <t>Conceptos jurídicos respecto de contratos misionales</t>
  </si>
  <si>
    <t>Emitir respuestas a solicitudes de conceptos jurídicos relacionados con los contratos E&amp;P y TEAS</t>
  </si>
  <si>
    <t xml:space="preserve">Oportunidad en la emisión de conceptos jurídicos </t>
  </si>
  <si>
    <t>(Total de conceptos emitidos en los plazos establecidos/ Total solicitud de conceptos jurídicos)*100</t>
  </si>
  <si>
    <t>Por concepto emitido en los plazos establecidos se entenderá aquel que se tramite en un tiempo máximo de 30 días hábiles contados  a partir del día hábil siguiente a la radicación de la solicitud</t>
  </si>
  <si>
    <t>VICEPRESIDENCIA 
ADMINISTRATIVA Y 
FINANCIERA</t>
  </si>
  <si>
    <t>Administrativo y Financiero</t>
  </si>
  <si>
    <t xml:space="preserve">Gestión Financiera </t>
  </si>
  <si>
    <t>Garantizar la administración eficiente y oportuna de los recursos financieros.</t>
  </si>
  <si>
    <t>Gestión Financiera</t>
  </si>
  <si>
    <t>Financiera</t>
  </si>
  <si>
    <t>Implementación Normas NIIF</t>
  </si>
  <si>
    <t>Aplicar las normas NIIF en el sistema contable de la ANH</t>
  </si>
  <si>
    <t>Estados  financieros  ajustados  a las normas   NIIF</t>
  </si>
  <si>
    <t>Estados  financieros  ajustados  a las normas NIIF para la actual vigencia y en adelante.</t>
  </si>
  <si>
    <t xml:space="preserve">Consiste en un procedimiento que busca dar cumplimiento a la  implementación de las Normas Internacionales de Información Financiera NIIF, con el fin de adecuar su presentación de acuerdo a lo establecido en la Resolución 533 de 2016 de la Contaduría  General de la Nación.  </t>
  </si>
  <si>
    <t>Asegurar y mejorar las condiciones de seguridad y salud de los servidores públicos y la protección del ambiente.</t>
  </si>
  <si>
    <t>Gestión Integral</t>
  </si>
  <si>
    <t>Plan de Austeridad y Gestión Ambiental</t>
  </si>
  <si>
    <t>Aprendizaje e innovación</t>
  </si>
  <si>
    <t>Sistema de Gestión Ambiental</t>
  </si>
  <si>
    <t>Formular y aprobar el documento con los lineamientos para implementar el Sistema  de  Gestión Ambiental de  la ANH</t>
  </si>
  <si>
    <r>
      <t xml:space="preserve">Normalización en el Sistema Integrado de Gestión y Control - SIGC, del documento </t>
    </r>
    <r>
      <rPr>
        <strike/>
        <sz val="10"/>
        <rFont val="Arial"/>
        <family val="2"/>
      </rPr>
      <t xml:space="preserve">  </t>
    </r>
    <r>
      <rPr>
        <sz val="10"/>
        <rFont val="Arial"/>
        <family val="2"/>
      </rPr>
      <t>Programa de Gestión Ambiental</t>
    </r>
  </si>
  <si>
    <t xml:space="preserve">Documento del Programa de Gestión Ambiental normalizado en el Sistema Integrado de Gestión y Control - SIGC. 
</t>
  </si>
  <si>
    <t xml:space="preserve">Consiste en la normalización en el Sistema de Gestión Integral mediante el Control del documento  del Programa de Gestión Ambiental. Con este documento se pretende cumplir con la  implementación de las funciones que en materia de gestión ambiental  debe  gestionar la ANH. "Decreto 1299 de 2008 de la Presidencia de  la Republica". </t>
  </si>
  <si>
    <t>Contar con una entidad innovadora, flexible y con capacidad de adaptarse al cambio.</t>
  </si>
  <si>
    <t>Gestión Administrativa</t>
  </si>
  <si>
    <t>Programa de Mantenimiento de Bienes Muebles e Inmuebles de la ANH</t>
  </si>
  <si>
    <t>Mantenimiento de Bienes Muebles e Inmuebles de la ANH</t>
  </si>
  <si>
    <t>Formular y aprobar el documento con los lineamientos para implementar el Programa de Mantenimiento de Bienes Muebles e Inmuebles, de tipo preventivo y correctivo, de propiedad y responsabilidad de la Agencia.</t>
  </si>
  <si>
    <t>Normalización en el Sistema Integrado de Gestión y Control - SIGC  del documento Programa de Mantenimiento de Bienes Muebles e Inmuebles de la ANH.</t>
  </si>
  <si>
    <t xml:space="preserve">Documento del Programa de Mantenimiento de Bienes Muebles e Inmuebles de la ANH normalizado en el Sistema Integrado de Gestión y Control - SIGC. 
</t>
  </si>
  <si>
    <t>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t>
  </si>
  <si>
    <t xml:space="preserve">Administración y Manejo de los Bienes de la ANH </t>
  </si>
  <si>
    <t xml:space="preserve">Elaborar un diagnóstico integral del procedimiento que se lleva a cabo para la administración y manejo de los bienes muebles, inmuebles y de consumo de la ANH. </t>
  </si>
  <si>
    <t xml:space="preserve">Documento con el Diagnóstico Integral de la administración y manejo de los bienes muebles, inmuebles y de consumo de la ANH, elaborado. </t>
  </si>
  <si>
    <t xml:space="preserve">Documento con el Diagnóstico Integral de la administración y manejo de los bienes muebles, inmuebles y de consumo de la ANH, elaborado. 
</t>
  </si>
  <si>
    <t>Consiste en establecer el estado y situación actual de la administración y manejo de los bienes muebles, inmuebles y de consumo de la ANH, frente al deber ser y al cumplimiento de la normatividad vigente y aplicable a la Entidad en esta materia.</t>
  </si>
  <si>
    <t>Gestión Documental</t>
  </si>
  <si>
    <t>Plan Institucional de Archivos –PINAR</t>
  </si>
  <si>
    <t>Programa de gestión documental</t>
  </si>
  <si>
    <t xml:space="preserve">Actualización de ControlDoc y Migración a HTML5 </t>
  </si>
  <si>
    <r>
      <t>Actualizar el Sistema de Gestión Documental Electrónico de Archivo - SGDEA ControlDoc y migrar su interfaz de usuario a la 5</t>
    </r>
    <r>
      <rPr>
        <vertAlign val="superscript"/>
        <sz val="10"/>
        <rFont val="Arial"/>
        <family val="2"/>
      </rPr>
      <t xml:space="preserve">a </t>
    </r>
    <r>
      <rPr>
        <sz val="10"/>
        <rFont val="Arial"/>
        <family val="2"/>
      </rPr>
      <t>versión del estándar del Lenguaje Markup - HTML5</t>
    </r>
  </si>
  <si>
    <t>Sistema de Gestión Documental Electrónico de Archivo - SGDEA ControlDoc actualizado y migrado a HTML5</t>
  </si>
  <si>
    <t xml:space="preserve">(Cantidad módulos actualizados y migrados /  Total de módulos por actualizar y migrar)*100
</t>
  </si>
  <si>
    <t xml:space="preserve">Controlar y evaluar el porcentaje de ejecución  de la actualización y migración a HTML5 del Sistema de Gestión Documental Electrónico de Archivo - SGDEA ControlDoc  
</t>
  </si>
  <si>
    <t>Planeación</t>
  </si>
  <si>
    <t>Gestión Estratégica</t>
  </si>
  <si>
    <t>Implementación del Modelo Integrado de Planeación y Gestión - MIPG</t>
  </si>
  <si>
    <t>Elaborar el diagnóstico institucional y las respectivas oportunidades de mejora por política de MIPG.</t>
  </si>
  <si>
    <t>Planes de mejoramiento formulados</t>
  </si>
  <si>
    <t>Sumatoria de planes de mejoramiento formulados</t>
  </si>
  <si>
    <t>Corresponde a la estructuración de las oportunidades de mejora, frente a las debilidades detectadas en el autodiagnóstico del MIPG</t>
  </si>
  <si>
    <t>Asesorar la inclusión de los planes institucionales en el Plan de Acción.</t>
  </si>
  <si>
    <t>Planes institucionales que incluyen actividades en el plan de acción (Decreto 612 de 2018)</t>
  </si>
  <si>
    <t>Sumatoria de planes institucionales que incluyen actividades en el plan de acción</t>
  </si>
  <si>
    <t xml:space="preserve">Corresponde a 12 planes que exige el Decreto 612 de 2018, sean incluidos en el Plan de Acción con sus actividades previstas para la vigencia. </t>
  </si>
  <si>
    <t>Divulgar la nueva metodología del Modelo Integrado de Planeación y Gestión - MIPG.</t>
  </si>
  <si>
    <t xml:space="preserve">Talleres de divulgación realizados </t>
  </si>
  <si>
    <t xml:space="preserve">Sumatoria de talleres de divulgación realizados </t>
  </si>
  <si>
    <t>El indicador nos muestra cual fue el nivel de divulgación del nuevo  MIPG, teniendo en cuenta que la sensibilización es importante para el logro de los objetivos frente a la implementación del nuevo modelo.</t>
  </si>
  <si>
    <t>Elaborar la caracterización e identificación de necesidades y expectativas de las partes interesadas.</t>
  </si>
  <si>
    <t>Documentos de caracterización e identificación de necesidades de partes interesadas elaborados</t>
  </si>
  <si>
    <t>Sumatoria de documentos de caracterización e identificación de necesidades de partes interesadas elaborados</t>
  </si>
  <si>
    <t>Los documentos son importantes para identificar las necesidades y expectativas de nuestras partes interesadas frente a los servicios que ofrece la Agencia</t>
  </si>
  <si>
    <t>Elaborar el plan de intervención a necesidades identificadas de las partes interesadas.</t>
  </si>
  <si>
    <t>Plan de intervención a necesidades identificadas  formulado en Sistema Integral de Gestión y Control - SIGECO</t>
  </si>
  <si>
    <t>Plan formulado en SIGECO</t>
  </si>
  <si>
    <t>Corresponde al Plan que define acciones frente a  las necesidades y expectativas de las partes interesadas identificadas.</t>
  </si>
  <si>
    <t>Estructurar metodología de seguimiento y evaluación del Modelo Integrado de Planeación y Gestión - MIPG</t>
  </si>
  <si>
    <t>Metodología de seguimiento y evaluación a MIPG estructurada</t>
  </si>
  <si>
    <t>Metodología de seguimiento y evaluación de MIPG estructurada</t>
  </si>
  <si>
    <t>Corresponde a la metodología a utilizar por la ANH, para monitorear y realizar seguimiento a la madurez del MIPG y que debe ser utilizada por el Comité de evaluación y gestión de la ANH</t>
  </si>
  <si>
    <t>Planeación Estratégica Institucional - PEI</t>
  </si>
  <si>
    <t>Realizar jornada de planeación estratégica de la entidad para definir los proyectos internos de la siguiente vigencia.</t>
  </si>
  <si>
    <t>Plan de acción con propuestas de proyectos internos aprobadas</t>
  </si>
  <si>
    <t xml:space="preserve">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
</t>
  </si>
  <si>
    <t>Gestión de Proyectos</t>
  </si>
  <si>
    <t xml:space="preserve">Gestión estratégica de Proyectos </t>
  </si>
  <si>
    <t>Asesorar la formulación, actualización y registro de los proyectos de inversión en el Sistema Unificado de Inversiones y Finanzas Públicas – SUIF</t>
  </si>
  <si>
    <t>Proyectos de inversión que se gestionan para el registro en el Sistema Unificado de Inversiones y Finanzas Públicas – SUIFP</t>
  </si>
  <si>
    <t>Sumatoria de proyectos de inversión que se gestionan para  el registro en el Sistema Unificado de Inversiones y Finanzas Públicas – SUIFP</t>
  </si>
  <si>
    <t>Mide el número de proyectos que cuentan con revisión y control técnico por parte del Grupo de Planeación en el Sistema Unificado de Inversiones y Finanzas Públicas – SUIFP, y que posteriormente son registrados para cada vigencia por el Departamento Nacional de Planeación -DNP.</t>
  </si>
  <si>
    <t>Realizar seguimiento a los proyectos  de inversión en ejecución.</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</si>
  <si>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</si>
  <si>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</si>
  <si>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</si>
  <si>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</si>
  <si>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</si>
  <si>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t>
  </si>
  <si>
    <t xml:space="preserve">Gestión de estratégica de Proyectos </t>
  </si>
  <si>
    <t>Realizar procesos de capacitación en temas relacionados con la  gestión de proyectos.</t>
  </si>
  <si>
    <t>Procesos de capacitación en temas relacionados con la  gestión de proyectos realizados.</t>
  </si>
  <si>
    <t>Corresponde a procesos de capacitación realizados a funcionarios y contratistas, relacionados con temas de gestión de proyectos.</t>
  </si>
  <si>
    <t>Implementación del Sistema Integrado de Gestión y Control - SIGC</t>
  </si>
  <si>
    <t>Realizar la auditoría de certificación al SIGC de la Agencia Nacional de Hidrocarburos - ANH.</t>
  </si>
  <si>
    <t>Informe de auditoría obtenido</t>
  </si>
  <si>
    <t>Corresponde al informe de auditoría para el otorgamiento de las certificaciones internacionales ISO 9001:2015; ISO 14001:2015 y OHSAS 108001:2007.</t>
  </si>
  <si>
    <t>Plan Anual de Adquisiciones</t>
  </si>
  <si>
    <t>Seguimiento al Plan Anual de Adquisiciones</t>
  </si>
  <si>
    <t>Realizar seguimiento a la ejecución del Plan Anual de Adquisiciones - PAA.</t>
  </si>
  <si>
    <t>Informes de seguimiento al PAA</t>
  </si>
  <si>
    <t>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t>
  </si>
  <si>
    <t>OFICINA DE TECNOLOGÍAS DE LA INFORMACIÓN</t>
  </si>
  <si>
    <t>C-2199-1900-1 GESTION DE TECNOLOGIAS DE INFORMACION Y COMUNICACIONES</t>
  </si>
  <si>
    <t>Gestión TICs</t>
  </si>
  <si>
    <t>Plan Estratégico Tecnologías de la Información y las Comunicaciones - PETIC</t>
  </si>
  <si>
    <t>Fortalecimiento de la gestión y dirección del sector minas y energía</t>
  </si>
  <si>
    <t>Modelo de gestión de proyectos especiales de tecnología</t>
  </si>
  <si>
    <t>Implantar una solución tecnológica de EnterPrise Resource Plannig -ERP, el Customer Relationship Management - CRM, Gestión de Proyectos y tablero de control para la ANH</t>
  </si>
  <si>
    <t>Gestión de Proyectos, ERP, CRM y tablero de control implantados</t>
  </si>
  <si>
    <t>Sumatoria de Gestión de proyectos, ERP y CRM y tablero de control implantados</t>
  </si>
  <si>
    <t>Implantación de un CRM, ERP, TABLERO DE CONTRO, GP, como herramientas que soportaran la gestión administrativa y financiera.</t>
  </si>
  <si>
    <t>Arquitectura Service Oriented Architecture -  SOA y Business Process Modeling - BPM.</t>
  </si>
  <si>
    <t>Articular los procesos y aplicaciones de la ANH adoptando los estilos de arquitectura SOA y BPMN. Fase 1.</t>
  </si>
  <si>
    <t xml:space="preserve">Servicios o procesos transversales, con arquitectura Service Oriented Architecture -  SOA y Business Process Modeling - BPM, implementados.
</t>
  </si>
  <si>
    <t xml:space="preserve">Sumatoria de servicios o procesos transversales, con arquitectura SOA y  BPM, implementados.
</t>
  </si>
  <si>
    <t>El numero de servicios o procesos incluidos en la arquitectura y en el modelo bpm para avanzar en la integración de información con gobierno de datos</t>
  </si>
  <si>
    <t>Servicio de información en línea -  Ventanilla Virtual</t>
  </si>
  <si>
    <t xml:space="preserve">Implementar herramientas tecnológicas para los  trámites de pago a proveedores.
</t>
  </si>
  <si>
    <t xml:space="preserve">Ventanilla virtual de pagos </t>
  </si>
  <si>
    <t>ventanilla virtual de pago implementada</t>
  </si>
  <si>
    <t xml:space="preserve">Implementación de la ventanilla virtual para el tramite de radicación de cuenta de cobro o factura de contratistas personas naturales hasta la autorización del pago. </t>
  </si>
  <si>
    <t xml:space="preserve">Fortalecimiento de la Infraestructura de Capacidad </t>
  </si>
  <si>
    <t>Ampliar la capacidad en la librería de cintas SL3000 y bandeja de disco ZFS3.</t>
  </si>
  <si>
    <t>Solución para la ampliación de capacidad en librería implementada</t>
  </si>
  <si>
    <t xml:space="preserve">La solución incrementa la capacidad de almacenamiento y procesamiento de infraestructura </t>
  </si>
  <si>
    <t>Fortalecimiento de infraestructura de contingencia</t>
  </si>
  <si>
    <t>Ampliar la infraestructura para incrementar la contingencia de la plataforma de Virtualización y sus escritorios livianos.</t>
  </si>
  <si>
    <t>Infraestructura contingente de Virtualización implementada</t>
  </si>
  <si>
    <t>Solución de infraestructura incrementar el soporte de la contingencia de virtualización de escritorios livianos.</t>
  </si>
  <si>
    <t>Solución de licenciamiento renovada de plataforma tecnológica de Cloud Computing para fortalecer el DRP de la ANH</t>
  </si>
  <si>
    <t>Renovar la suscripción de la plataforma tecnológica en la nube de Microsoft para la implementación del DRP de la ANH.</t>
  </si>
  <si>
    <t>Cloud Computing para el DRP renovado</t>
  </si>
  <si>
    <t>Corresponde a la renovación del licenciamiento de la solución</t>
  </si>
  <si>
    <t xml:space="preserve">Repositorio único de información de exploración de hidrocarburos
</t>
  </si>
  <si>
    <t>Realizar consolidación en un repositorio único de información de exploración de Hidrocarburos a partir de los proyectos interactivos generados desde las aplicaciones petrotécnicas.</t>
  </si>
  <si>
    <t>Repositorio único de información implementado</t>
  </si>
  <si>
    <t>(Número de fases del repositorio único de información, implementadas/ Total número de fases del repositorio único de información, programadas)*100</t>
  </si>
  <si>
    <t>Corresponde al avance de fases implementadas del repositorio</t>
  </si>
  <si>
    <t xml:space="preserve">Fortalecer el esquema de seguridad perimetral para la confianza digital </t>
  </si>
  <si>
    <t>Mantener renovado los sistemas de seguridad perimetral de la ANH por el horizonte trianual</t>
  </si>
  <si>
    <t>Sistema de seguridad perimetral renovado</t>
  </si>
  <si>
    <t xml:space="preserve">Unidad </t>
  </si>
  <si>
    <t xml:space="preserve">Transición para la adopción del Protocolo IPV6 (Internet) en sus tres fases </t>
  </si>
  <si>
    <t>Implementar la tecnología IPv6 en la infraestructura tecnológica de la ANH en fase 1, 2 y 3.</t>
  </si>
  <si>
    <t>IPV6 Implementado</t>
  </si>
  <si>
    <t>(Número de fases IPV6 implementadas/ Total número de fases programadas)*100</t>
  </si>
  <si>
    <t xml:space="preserve">Cumplimiento a la Política de Gobierno Digital expedida por el MINTIC. </t>
  </si>
  <si>
    <t>Plan de Seguridad y Privacidad de la Información</t>
  </si>
  <si>
    <t xml:space="preserve">Sistema de Gestión de Seguridad de la Información -SGSI
</t>
  </si>
  <si>
    <t>Implementar el Sistema de Gestión de Seguridad de la Información - SGSI y licencia de solución tecnológica, alineados a la Estrategia de Gobierno en Línea.</t>
  </si>
  <si>
    <t>Sistema de Gestión de Seguridad de la Información - SGSI,  implementado</t>
  </si>
  <si>
    <t>(Número de fases del SGSI , implementadas/ Total número de fases SGSI, programadas)*100</t>
  </si>
  <si>
    <t>Bimestral</t>
  </si>
  <si>
    <t xml:space="preserve">Hace referencia a la implementación del Sistema de Gestión de Seguridad de Información soportada con herramienta tecnológica para su administración </t>
  </si>
  <si>
    <t xml:space="preserve">Arquitectura Empresarial del horizonte 2019-2022 de la ANH 
</t>
  </si>
  <si>
    <t xml:space="preserve">Diseñar y formular la Arquitectura Empresarial del horizonte 2019-2022 de la ANH </t>
  </si>
  <si>
    <t>Documento de Arquitectura Empresarial 2019-2022 definido y aprobado</t>
  </si>
  <si>
    <t>Corresponde a la arquitectura empresarial que define la ruta de tecnología alineada a las metas del negocio corporativo para el cuatrienio 2019-2022</t>
  </si>
  <si>
    <t xml:space="preserve">Fortalecimiento Plan Estratégico de Tecnologías de la Información -PETI </t>
  </si>
  <si>
    <t>Formular el Plan Estratégico de Tecnologías de la Información y las Comunicaciones - PETIC, para el horizonte 2019-2022, en el marco de la nueva Arquitectura Empresarial, y de la  Política de Gobierno Digital.</t>
  </si>
  <si>
    <t xml:space="preserve">Documento del Plan Estratégico de Tecnologías y las Comunicaciones 2019-2022 definido y aprobado </t>
  </si>
  <si>
    <t xml:space="preserve">Documento del PETIC 2019-2022 Definido y aprobado </t>
  </si>
  <si>
    <t>Corresponde al  Plan Estratégico de Tecnologías y las Comunicaciones que definirá las unidades de proyectos para el cuatrienio 2019-2022</t>
  </si>
  <si>
    <t>licencias Microsoft para infraestructura tecnológica de la ANH.</t>
  </si>
  <si>
    <t xml:space="preserve">Renovar e incrementar el licenciamiento por suscripción de la infraestructura de la ANH </t>
  </si>
  <si>
    <t xml:space="preserve">Licenciamiento de infraestructura renovado </t>
  </si>
  <si>
    <t xml:space="preserve">Sumatoria del Licenciamiento de infraestructura renovado </t>
  </si>
  <si>
    <t xml:space="preserve">Corresponde al numero del Licenciamiento necesario para el funcionamiento y operación de la  infraestructura </t>
  </si>
  <si>
    <t>Implementación de la Herramienta de búsqueda e indexación de información</t>
  </si>
  <si>
    <t>Obtener e implementar una herramienta de búsqueda e indexación de información para el acceso eficiente a la información de la ANH.</t>
  </si>
  <si>
    <t>Herramienta de búsqueda e indexación de información implementada</t>
  </si>
  <si>
    <t>Corresponde a la herramienta que permita la búsqueda e indexación de información</t>
  </si>
  <si>
    <t>Plan de Tratamiento de Riesgos de Seguridad y Privacidad de la Información</t>
  </si>
  <si>
    <t>Metodología para la gestión de riesgos de TI.</t>
  </si>
  <si>
    <t xml:space="preserve">Definir e implementar Plan de tratamiento de Riesgos de Seguridad y Privacidad de la Información en la ANH. </t>
  </si>
  <si>
    <t>Plan de tratamiento de Riesgos de Seguridad y Privacidad de la Información implementado</t>
  </si>
  <si>
    <t>(actividades ejecutadas / actividades formuladas)*100</t>
  </si>
  <si>
    <t>Corresponde al seguimiento de las actividades ejecutadas en el marco del Plan de tratamiento de Riesgos de Seguridad y Privacidad de la Información</t>
  </si>
  <si>
    <t xml:space="preserve">Plan Anticorrupción y de Atención al Ciudadano </t>
  </si>
  <si>
    <t>Gestión del Riesgo de Corrupción - Mapa de Riesgos de Corrupción - MRC</t>
  </si>
  <si>
    <t xml:space="preserve">Realizar monitoreo a las actividades contempladas en el Componente  Gestión del Riesgo de Corrupción, del Plan Anticorrupción y de Atención al Ciudadano </t>
  </si>
  <si>
    <t xml:space="preserve">Avance promedio en la implementación de actividades del Componente  Gestión del Riesgo de Corrupción, del Plan Anticorrupción y de Atención al Ciudadano 
</t>
  </si>
  <si>
    <t xml:space="preserve">Promedio del avance de las actividades del Componente Gestión del Riesgo de Corrupción, del Plan Anticorrupción y de Atención al Ciudadano   
</t>
  </si>
  <si>
    <t>Cuatrimestral</t>
  </si>
  <si>
    <t xml:space="preserve">Mide el avance promedio sobre las actividades ejecutadas en el marco del   Componente Gestión del Riesgo de Corrupción, del Plan Anticorrupción y de Atención al Ciudadano. </t>
  </si>
  <si>
    <t>Planeación de la Estrategia de Racionalización</t>
  </si>
  <si>
    <t xml:space="preserve">Realizar monitoreo a las actividades contempladas en el Componente Planeación de la Estrategia de Racionalización, del Plan Anticorrupción y de Atención al Ciudadano </t>
  </si>
  <si>
    <t xml:space="preserve">Avance promedio en la implementación de actividades del Componente  Planeación de la Estrategia de Racionalización, del Plan Anticorrupción y de Atención al Ciudadano 
</t>
  </si>
  <si>
    <t xml:space="preserve">Promedio del avance de las actividades del Componente Planeación de la Estrategia de Racionalización, del Plan Anticorrupción y de Atención al Ciudadano   
</t>
  </si>
  <si>
    <t xml:space="preserve">Mide el avance promedio sobre las actividades ejecutadas en el marco del   Componente Planeación de la Estrategia de Racionalización, del Plan Anticorrupción y de Atención al Ciudadano. </t>
  </si>
  <si>
    <t>Mecanismos para Mejorar la Atención al Ciudadano</t>
  </si>
  <si>
    <t xml:space="preserve">Realizar monitoreo a las actividades contempladas en el Componente Mecanismos para Mejorar la Atención al Ciudadano, del Plan Anticorrupción y de Atención al Ciudadano </t>
  </si>
  <si>
    <t xml:space="preserve">Avance promedio en la implementación de actividades del Componente Mecanismos para Mejorar la Atención al Ciudadano, del Plan Anticorrupción y de Atención al Ciudadano 
</t>
  </si>
  <si>
    <t xml:space="preserve">Promedio del avance de las actividades del Componente Mecanismos para Mejorar la Atención al Ciudadano, del Plan Anticorrupción y de Atención al Ciudadano   
</t>
  </si>
  <si>
    <t xml:space="preserve">Mide el avance promedio sobre las actividades ejecutadas en el marco del   Componente Mecanismos para Mejorar la Atención al Ciudadano, del Plan Anticorrupción y de Atención al Ciudadano. </t>
  </si>
  <si>
    <t>Rendición de Cuentas</t>
  </si>
  <si>
    <t xml:space="preserve">Realizar monitoreo a las actividades contempladas en el Componente Rendición de Cuentas, del Plan Anticorrupción y de Atención al Ciudadano </t>
  </si>
  <si>
    <t xml:space="preserve">Avance promedio en la implementación de actividades del Componente Rendición de Cuentas, del Plan Anticorrupción y de Atención al Ciudadano 
</t>
  </si>
  <si>
    <t xml:space="preserve">Promedio del avance de las actividades del Componente Rendición de Cuentas, del Plan Anticorrupción y de Atención al Ciudadano   
</t>
  </si>
  <si>
    <t xml:space="preserve">Mide el avance promedio sobre las actividades ejecutadas en el marco del   Componente Rendición de Cuentas, del Plan Anticorrupción y de Atención al Ciudadano. </t>
  </si>
  <si>
    <t xml:space="preserve">Iniciativas Adicionales del Plan Anticorrupción y de Atención al Ciudadano </t>
  </si>
  <si>
    <t xml:space="preserve">Realizar monitoreo a las actividades contempladas en el Componente Iniciativas Adicionales, del Plan Anticorrupción y de Atención al Ciudadano </t>
  </si>
  <si>
    <t xml:space="preserve">Avance promedio en la implementación de actividades del Componente Iniciativas Adicionales, del Plan Anticorrupción y de Atención al Ciudadano 
</t>
  </si>
  <si>
    <t xml:space="preserve">Promedio del avance de las actividades del Componente  Iniciativas Adicionales, del Plan Anticorrupción y de Atención al Ciudadano   
</t>
  </si>
  <si>
    <t xml:space="preserve">Mide el avance promedio sobre las actividades ejecutadas en el marco del   Componente  Iniciativas Adicionales, del Plan Anticorrupción y de Atención al Ciudadano. </t>
  </si>
  <si>
    <t>Talento Humano</t>
  </si>
  <si>
    <t>Gestión del Talento Humano</t>
  </si>
  <si>
    <t>Desarrollo del Talento Humano</t>
  </si>
  <si>
    <t>Plan Estratégico de Talento Humano</t>
  </si>
  <si>
    <t>Teletrabajo</t>
  </si>
  <si>
    <t>Adelantar acciones para promover el Teletrabajo en la entidad.</t>
  </si>
  <si>
    <t>Servidores públicos vinculados al teletrabajo</t>
  </si>
  <si>
    <t>sumatoria de servidores públicos con funciones teletrabajables vinculados formalmente al teletrabajo.</t>
  </si>
  <si>
    <t>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t>
  </si>
  <si>
    <t>Fortalecimiento planta global ANH</t>
  </si>
  <si>
    <t>Realizar acciones para modernizar la planta de personal e implementar la planta temporal.</t>
  </si>
  <si>
    <t>Ajustes al Estudio técnico para la creación de empleo de carácter temporal elaborados y presentados a la cabeza de Sector (Ministerio de Minas y Energía - MME).</t>
  </si>
  <si>
    <t>Estudio técnico con ajustes y remitido al MME.</t>
  </si>
  <si>
    <t>Estudio técnico y anexos elaborados bajo los requerimientos del Departamento Administrativo de la Función Pública - DAFP.</t>
  </si>
  <si>
    <t>Estudio técnico para la modernización institucional de la ANH elaborado y presentado a la Presidencia de la ANH.</t>
  </si>
  <si>
    <t>Estudio técnico elaborado y presentado a la Presidencia de la ANH.</t>
  </si>
  <si>
    <t>Plan Anual en Seguridad y Salud en el Trabajo SST.</t>
  </si>
  <si>
    <t>Plan de promoción y prevención de Salud</t>
  </si>
  <si>
    <t>Adelantar acciones para promover hábitos de vida saludable en la entidad.</t>
  </si>
  <si>
    <t>Actividades para promover la salud y prevenir las enfermedades laborales de los servidores de la Agencia</t>
  </si>
  <si>
    <t>Sumatoria de actividades realizadas para promover la salud y prevenir las enfermedades laborales de los servidores de la Agencia.</t>
  </si>
  <si>
    <t>Corresponde a actividades de Seguridad y Salud en el Trabajo - SST  que impacten positivamente en la calidad de vida y  la salud de los servidores de la ANH. Estas actividades se realizan especialmente en cumplimiento del Decreto 1072 de 2015.</t>
  </si>
  <si>
    <t>Plan Institucional de Formación y Capacitación</t>
  </si>
  <si>
    <t>Capacitación y Desarrollo</t>
  </si>
  <si>
    <t xml:space="preserve">Fortalecer las competencias laborales, conocimientos, habilidades y destrezas a través de procesos continuos de capacitación para contribuir al crecimiento individual, al mejoramiento de la gestión institucional y a la satisfacción del ciudadano. </t>
  </si>
  <si>
    <t>Nivel de Ejecución del Plan de Capacitación de la ANH.</t>
  </si>
  <si>
    <t>(Número de Actividades de capacitación ejecutadas en el trimestre/ No. de actividades programadas para realizar en durante el trimestre en el PIC)*100</t>
  </si>
  <si>
    <t>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t>
  </si>
  <si>
    <t>Plan de Bienestar Social e Incentivos</t>
  </si>
  <si>
    <t>Bienestar Social e Incentivos</t>
  </si>
  <si>
    <t>Ejecutar acciones de bienestar para propender el desarrollo integral del servidor público dentro de la Agencia y promover actitudes favorables frente a la actividad laboral y el desarrollo personal.</t>
  </si>
  <si>
    <t>Cumplimiento del Plan de Bienestar Social e Incentivos.</t>
  </si>
  <si>
    <t>(Número. de Actividades ejecutadas en el trimestre/ Número. de actividades programadas para realizar en durante el trimestre en el Plan de Bienestar Social e Incentivos)*100</t>
  </si>
  <si>
    <t>Corresponde a las actividades de bienestar social realizadas durante el trimestre comparadas con las  planeadas en el cronograma de trabajo del plan de bienestar. El indicador es acumulativo</t>
  </si>
  <si>
    <t>Plan Anual de Vacantes y Plan de Previsión de Recursos Humanos</t>
  </si>
  <si>
    <t>Provisión de los empleos Vacantes ANH</t>
  </si>
  <si>
    <t xml:space="preserve">Informar durante cada vigencia el estado de la planta de personal autorizada, para que la alta dirección gestione su provisión y así garantizar la continuidad en la prestación de los servicios a cargo de la Agencia. </t>
  </si>
  <si>
    <t>Porcentaje de empleos previstos</t>
  </si>
  <si>
    <t>(Número de empleos previstos/ número de empleos total de la planta) * 100</t>
  </si>
  <si>
    <t xml:space="preserve">Avance    Cuantitativo Acumulado de la
Meta
Corte 31/07/2018 
</t>
  </si>
  <si>
    <t xml:space="preserve">Avance    Cuantitativo Acumulado de la
Meta
Corte 31/08/2018 
</t>
  </si>
  <si>
    <t xml:space="preserve">Avance    Cuantitativo Acumulado de la
Meta
Corte 30/09/2018 
</t>
  </si>
  <si>
    <t xml:space="preserve">Avance    Cuantitativo Acumulado de la
Meta
Corte 31/10/2018 
</t>
  </si>
  <si>
    <t xml:space="preserve">Avance    Cuantitativo Acumulado de la
Meta
Corte 30/11/2018 
</t>
  </si>
  <si>
    <t xml:space="preserve">Avance    Cuantitativo Acumulado de la
Meta
Corte 31/12/2018 
</t>
  </si>
  <si>
    <t>NO PROGRAMADO</t>
  </si>
  <si>
    <t>NO PERIODICIDAD</t>
  </si>
  <si>
    <t>Realizar monitoreo a los proyectos internos, de acuerdo al Plan de Acción ajustado y aprobado.</t>
  </si>
  <si>
    <t>Monitoreo realizado al Plan de Acción de la ANH</t>
  </si>
  <si>
    <t>La información se obtiene mes vencido. Corresponde al monitoreo  del seguimiento reportado por las dependencias, teniendo en cuenta los proyectos internos, actividades y metas programadas en la vigencia.</t>
  </si>
  <si>
    <t>Avance Acumulado a Julio</t>
  </si>
  <si>
    <t>Seguimiento consolidado corte:</t>
  </si>
  <si>
    <r>
      <rPr>
        <b/>
        <sz val="11"/>
        <color rgb="FF00B050"/>
        <rFont val="Arial"/>
        <family val="2"/>
      </rPr>
      <t>Verde: &gt;=100%</t>
    </r>
    <r>
      <rPr>
        <sz val="11"/>
        <color theme="1"/>
        <rFont val="Arial"/>
        <family val="2"/>
      </rPr>
      <t xml:space="preserve">
</t>
    </r>
    <r>
      <rPr>
        <b/>
        <sz val="11"/>
        <color rgb="FFFFFF00"/>
        <rFont val="Arial"/>
        <family val="2"/>
      </rPr>
      <t>Amarillo: &lt;100% y &gt;=80%</t>
    </r>
    <r>
      <rPr>
        <sz val="11"/>
        <color theme="1"/>
        <rFont val="Arial"/>
        <family val="2"/>
      </rPr>
      <t xml:space="preserve">
</t>
    </r>
    <r>
      <rPr>
        <b/>
        <sz val="11"/>
        <color rgb="FFFF0000"/>
        <rFont val="Arial"/>
        <family val="2"/>
      </rPr>
      <t>Rojo: &lt;80%</t>
    </r>
  </si>
  <si>
    <t>Programación de la Meta 
(Acumulada a Julio)</t>
  </si>
  <si>
    <t>Porcentaje de Avance 
Acumulado a Julio</t>
  </si>
  <si>
    <t>SEMAFOROS</t>
  </si>
  <si>
    <t>validación</t>
  </si>
  <si>
    <r>
      <rPr>
        <b/>
        <sz val="9"/>
        <rFont val="Arial"/>
        <family val="2"/>
      </rPr>
      <t xml:space="preserve">Nota: </t>
    </r>
    <r>
      <rPr>
        <sz val="9"/>
        <rFont val="Arial"/>
        <family val="2"/>
      </rPr>
      <t xml:space="preserve">Se excluyen del seguimientos las metas sin programación acumulada en el mes o que aún teniendo programación, su periodicidad de seguimiento no corresponde al mes respectivo.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</si>
</sst>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_(&quot;$&quot;\ * \(#,##0\);_(&quot;$&quot;\ * &quot;-&quot;_);_(@_)"/>
    <numFmt numFmtId="43" formatCode="_(* #,##0.00_);_(* \(#,##0.00\);_(* &quot;-&quot;??_);_(@_)"/>
    <numFmt numFmtId="164" formatCode="dd/mm/yyyy;@"/>
    <numFmt numFmtId="165" formatCode="_([$$-240A]\ * #,##0_);_([$$-240A]\ * \(#,##0\);_([$$-240A]\ * &quot;-&quot;??_);_(@_)"/>
    <numFmt numFmtId="166" formatCode="&quot;$&quot;\ #,##0"/>
  </numFmts>
  <fonts count="23"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0"/>
      <name val="Arial"/>
      <family val="2"/>
    </font>
    <font>
      <sz val="10"/>
      <name val="Arial"/>
      <family val="2"/>
    </font>
    <font>
      <sz val="11"/>
      <color theme="1"/>
      <name val="Arial"/>
      <family val="2"/>
    </font>
    <font>
      <strike/>
      <sz val="10"/>
      <name val="Arial"/>
      <family val="2"/>
    </font>
    <font>
      <b/>
      <u/>
      <sz val="10"/>
      <color theme="1"/>
      <name val="Arial"/>
      <family val="2"/>
    </font>
    <font>
      <vertAlign val="superscript"/>
      <sz val="10"/>
      <name val="Arial"/>
      <family val="2"/>
    </font>
    <font>
      <sz val="10"/>
      <color theme="0"/>
      <name val="Arial"/>
      <family val="2"/>
    </font>
    <font>
      <sz val="10"/>
      <color rgb="FF000000"/>
      <name val="Arial"/>
      <family val="2"/>
    </font>
    <font>
      <sz val="20"/>
      <name val="Arial"/>
      <family val="2"/>
    </font>
    <font>
      <b/>
      <sz val="11"/>
      <color rgb="FF00B050"/>
      <name val="Arial"/>
      <family val="2"/>
    </font>
    <font>
      <b/>
      <sz val="11"/>
      <color rgb="FFFFFF00"/>
      <name val="Arial"/>
      <family val="2"/>
    </font>
    <font>
      <b/>
      <sz val="11"/>
      <color rgb="FFFF0000"/>
      <name val="Arial"/>
      <family val="2"/>
    </font>
    <font>
      <b/>
      <sz val="11"/>
      <name val="Arial"/>
      <family val="2"/>
    </font>
    <font>
      <b/>
      <sz val="9"/>
      <name val="Arial"/>
      <family val="2"/>
    </font>
    <font>
      <b/>
      <sz val="10"/>
      <color theme="1"/>
      <name val="Arial"/>
      <family val="2"/>
    </font>
    <font>
      <b/>
      <sz val="16"/>
      <color rgb="FF0070C0"/>
      <name val="Arial"/>
      <family val="2"/>
    </font>
    <font>
      <b/>
      <sz val="14"/>
      <color rgb="FFFF0000"/>
      <name val="Arial"/>
      <family val="2"/>
    </font>
    <font>
      <sz val="9"/>
      <name val="Arial"/>
      <family val="2"/>
    </font>
    <font>
      <b/>
      <sz val="10"/>
      <color theme="0"/>
      <name val="Arial"/>
      <family val="2"/>
    </font>
  </fonts>
  <fills count="10">
    <fill>
      <patternFill patternType="none"/>
    </fill>
    <fill>
      <patternFill patternType="gray125"/>
    </fill>
    <fill>
      <patternFill patternType="solid">
        <fgColor rgb="FFC00000"/>
        <bgColor indexed="64"/>
      </patternFill>
    </fill>
    <fill>
      <patternFill patternType="solid">
        <fgColor theme="5"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FFC000"/>
        <bgColor indexed="64"/>
      </patternFill>
    </fill>
    <fill>
      <patternFill patternType="solid">
        <fgColor theme="1" tint="0.14999847407452621"/>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2" fontId="1" fillId="0" borderId="0" applyFont="0" applyFill="0" applyBorder="0" applyAlignment="0" applyProtection="0"/>
    <xf numFmtId="0" fontId="5" fillId="0" borderId="0"/>
    <xf numFmtId="9" fontId="1" fillId="0" borderId="0" applyFont="0" applyFill="0" applyBorder="0" applyAlignment="0" applyProtection="0"/>
  </cellStyleXfs>
  <cellXfs count="91">
    <xf numFmtId="0" fontId="0" fillId="0" borderId="0" xfId="0"/>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justify"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3" fontId="5" fillId="0" borderId="1" xfId="0" applyNumberFormat="1" applyFont="1" applyFill="1" applyBorder="1" applyAlignment="1" applyProtection="1">
      <alignment horizontal="center" vertical="center" wrapText="1"/>
    </xf>
    <xf numFmtId="0" fontId="5" fillId="4" borderId="0" xfId="0" applyFont="1" applyFill="1" applyAlignment="1" applyProtection="1">
      <alignment vertical="center"/>
      <protection locked="0"/>
    </xf>
    <xf numFmtId="0" fontId="5" fillId="0" borderId="0" xfId="0" applyFont="1" applyAlignment="1" applyProtection="1">
      <alignment vertical="center"/>
      <protection locked="0"/>
    </xf>
    <xf numFmtId="3" fontId="5" fillId="0" borderId="1" xfId="1" applyNumberFormat="1" applyFont="1" applyFill="1" applyBorder="1" applyAlignment="1" applyProtection="1">
      <alignment horizontal="center" vertical="center"/>
    </xf>
    <xf numFmtId="0" fontId="5" fillId="0" borderId="1" xfId="3" applyFont="1" applyFill="1" applyBorder="1" applyAlignment="1" applyProtection="1">
      <alignment horizontal="justify" vertical="center" wrapText="1"/>
    </xf>
    <xf numFmtId="164" fontId="5" fillId="0" borderId="1" xfId="0" applyNumberFormat="1" applyFont="1" applyFill="1" applyBorder="1" applyAlignment="1" applyProtection="1">
      <alignment horizontal="center" vertical="center"/>
    </xf>
    <xf numFmtId="0" fontId="5" fillId="0" borderId="1" xfId="3"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164" fontId="2" fillId="0" borderId="1" xfId="0" applyNumberFormat="1" applyFont="1" applyFill="1" applyBorder="1" applyAlignment="1" applyProtection="1">
      <alignment horizontal="center" vertical="center" wrapText="1"/>
    </xf>
    <xf numFmtId="0" fontId="2" fillId="0" borderId="1" xfId="3" applyFont="1" applyFill="1" applyBorder="1" applyAlignment="1" applyProtection="1">
      <alignment horizontal="justify" vertical="center" wrapText="1"/>
    </xf>
    <xf numFmtId="0" fontId="5" fillId="4" borderId="1" xfId="0" applyFont="1" applyFill="1" applyBorder="1" applyAlignment="1" applyProtection="1">
      <alignment horizontal="justify" vertical="center" wrapText="1"/>
    </xf>
    <xf numFmtId="3" fontId="2" fillId="4"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justify" vertical="center" wrapText="1"/>
    </xf>
    <xf numFmtId="0" fontId="2" fillId="0" borderId="1" xfId="0" applyFont="1" applyFill="1" applyBorder="1" applyAlignment="1" applyProtection="1">
      <alignment horizontal="justify" vertical="center" wrapText="1"/>
    </xf>
    <xf numFmtId="0" fontId="5" fillId="0" borderId="1" xfId="0" applyFont="1" applyBorder="1" applyAlignment="1" applyProtection="1">
      <alignment horizontal="justify" vertical="center" wrapText="1"/>
    </xf>
    <xf numFmtId="3"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Border="1" applyAlignment="1" applyProtection="1">
      <alignment horizontal="justify" vertical="center" wrapText="1"/>
    </xf>
    <xf numFmtId="14"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justify" vertical="center" wrapText="1"/>
      <protection locked="0"/>
    </xf>
    <xf numFmtId="164" fontId="5" fillId="0" borderId="0" xfId="0" applyNumberFormat="1" applyFont="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166" fontId="10" fillId="2" borderId="0" xfId="3" applyNumberFormat="1" applyFont="1" applyFill="1" applyBorder="1" applyAlignment="1" applyProtection="1">
      <alignment vertical="center" wrapText="1"/>
      <protection locked="0"/>
    </xf>
    <xf numFmtId="9" fontId="5" fillId="0" borderId="0" xfId="0" applyNumberFormat="1" applyFont="1" applyBorder="1" applyAlignment="1" applyProtection="1">
      <alignment horizontal="center" vertical="center"/>
      <protection locked="0"/>
    </xf>
    <xf numFmtId="166" fontId="5" fillId="0" borderId="0" xfId="3" applyNumberFormat="1" applyFont="1" applyFill="1" applyBorder="1" applyAlignment="1" applyProtection="1">
      <alignmen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164" fontId="2" fillId="0" borderId="0" xfId="0" applyNumberFormat="1" applyFont="1" applyBorder="1" applyAlignment="1" applyProtection="1">
      <alignment horizontal="left" vertical="center" wrapText="1"/>
      <protection locked="0"/>
    </xf>
    <xf numFmtId="0" fontId="2" fillId="0" borderId="0" xfId="3" applyFont="1" applyBorder="1" applyAlignment="1" applyProtection="1">
      <alignment horizontal="left" vertical="center" wrapText="1"/>
      <protection locked="0"/>
    </xf>
    <xf numFmtId="3" fontId="2" fillId="0" borderId="0" xfId="0" applyNumberFormat="1" applyFont="1" applyBorder="1" applyAlignment="1" applyProtection="1">
      <alignment vertical="center"/>
      <protection locked="0"/>
    </xf>
    <xf numFmtId="0" fontId="2" fillId="0" borderId="0" xfId="0" applyFont="1" applyBorder="1" applyAlignment="1" applyProtection="1">
      <alignment vertical="center"/>
      <protection locked="0"/>
    </xf>
    <xf numFmtId="166" fontId="2" fillId="0" borderId="0" xfId="0" applyNumberFormat="1" applyFont="1" applyBorder="1" applyAlignment="1" applyProtection="1">
      <alignment vertical="center"/>
      <protection locked="0"/>
    </xf>
    <xf numFmtId="3" fontId="5" fillId="4" borderId="1"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center" vertical="center"/>
    </xf>
    <xf numFmtId="9" fontId="12" fillId="0" borderId="1" xfId="0" applyNumberFormat="1" applyFont="1" applyFill="1" applyBorder="1" applyAlignment="1" applyProtection="1">
      <alignment horizontal="center" vertical="center"/>
    </xf>
    <xf numFmtId="165" fontId="5" fillId="0" borderId="1"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center" vertical="center"/>
    </xf>
    <xf numFmtId="165" fontId="5" fillId="0" borderId="1" xfId="3" applyNumberFormat="1" applyFont="1" applyFill="1" applyBorder="1" applyAlignment="1" applyProtection="1">
      <alignment horizontal="center" vertical="center" wrapText="1"/>
    </xf>
    <xf numFmtId="165" fontId="5" fillId="0" borderId="1" xfId="2" applyNumberFormat="1" applyFont="1" applyFill="1" applyBorder="1" applyAlignment="1" applyProtection="1">
      <alignment horizontal="center" vertical="center" wrapText="1"/>
    </xf>
    <xf numFmtId="165" fontId="2" fillId="4" borderId="1" xfId="3" applyNumberFormat="1" applyFont="1" applyFill="1" applyBorder="1" applyAlignment="1" applyProtection="1">
      <alignment horizontal="center" vertical="center" wrapText="1"/>
    </xf>
    <xf numFmtId="165" fontId="2" fillId="0" borderId="1" xfId="3" applyNumberFormat="1" applyFont="1" applyFill="1" applyBorder="1" applyAlignment="1" applyProtection="1">
      <alignment horizontal="center" vertical="center" wrapText="1"/>
    </xf>
    <xf numFmtId="9" fontId="2" fillId="0" borderId="0" xfId="0" applyNumberFormat="1" applyFont="1" applyAlignment="1" applyProtection="1">
      <alignment vertical="center"/>
      <protection locked="0"/>
    </xf>
    <xf numFmtId="0" fontId="2" fillId="0" borderId="0" xfId="0" applyFont="1" applyFill="1" applyAlignment="1" applyProtection="1">
      <alignment vertical="center"/>
      <protection locked="0"/>
    </xf>
    <xf numFmtId="0" fontId="4" fillId="3"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6" fillId="8" borderId="0" xfId="0" applyFont="1" applyFill="1" applyAlignment="1" applyProtection="1">
      <alignment horizontal="left" vertical="center" wrapText="1"/>
    </xf>
    <xf numFmtId="0" fontId="3" fillId="0" borderId="0" xfId="0" applyFont="1" applyAlignment="1" applyProtection="1">
      <alignment horizontal="center" vertical="center" wrapText="1"/>
      <protection locked="0"/>
    </xf>
    <xf numFmtId="0" fontId="4" fillId="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43" fontId="16" fillId="6" borderId="1" xfId="1" applyFont="1" applyFill="1" applyBorder="1" applyAlignment="1" applyProtection="1">
      <alignment horizontal="center" vertical="center" wrapText="1"/>
    </xf>
    <xf numFmtId="0" fontId="4" fillId="6" borderId="1" xfId="0" applyFont="1" applyFill="1" applyBorder="1" applyAlignment="1" applyProtection="1">
      <alignment vertical="center"/>
    </xf>
    <xf numFmtId="0" fontId="16" fillId="6" borderId="4" xfId="0"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6" fillId="0" borderId="0" xfId="0" applyFont="1" applyFill="1" applyAlignment="1" applyProtection="1">
      <alignment horizontal="left" vertical="center" wrapText="1"/>
    </xf>
    <xf numFmtId="0" fontId="18" fillId="0" borderId="0" xfId="0" applyFont="1" applyFill="1" applyAlignment="1" applyProtection="1">
      <alignment vertical="center"/>
    </xf>
    <xf numFmtId="9" fontId="10" fillId="0" borderId="0" xfId="0" applyNumberFormat="1" applyFont="1" applyAlignment="1" applyProtection="1">
      <alignment vertical="center"/>
    </xf>
    <xf numFmtId="0" fontId="19" fillId="6" borderId="2" xfId="0" applyFont="1" applyFill="1" applyBorder="1" applyAlignment="1" applyProtection="1">
      <alignment horizontal="center" vertical="center"/>
    </xf>
    <xf numFmtId="0" fontId="19" fillId="6" borderId="3" xfId="0" applyFont="1" applyFill="1" applyBorder="1" applyAlignment="1" applyProtection="1">
      <alignment horizontal="center" vertical="center"/>
    </xf>
    <xf numFmtId="0" fontId="19" fillId="6" borderId="1" xfId="0" applyFont="1" applyFill="1" applyBorder="1" applyAlignment="1" applyProtection="1">
      <alignment horizontal="center" vertical="center" wrapText="1"/>
    </xf>
    <xf numFmtId="0" fontId="20" fillId="6" borderId="0" xfId="0" applyFont="1" applyFill="1" applyAlignment="1" applyProtection="1">
      <alignment horizontal="center" vertical="center" wrapText="1"/>
    </xf>
    <xf numFmtId="14" fontId="20" fillId="6" borderId="0" xfId="0" applyNumberFormat="1" applyFont="1" applyFill="1" applyAlignment="1" applyProtection="1">
      <alignment horizontal="center" vertical="center" wrapText="1"/>
    </xf>
    <xf numFmtId="0" fontId="21" fillId="9" borderId="0" xfId="0" applyFont="1" applyFill="1" applyBorder="1" applyAlignment="1" applyProtection="1">
      <alignment horizontal="justify" vertical="center" wrapText="1"/>
    </xf>
    <xf numFmtId="9" fontId="12" fillId="0" borderId="1" xfId="4" applyFont="1" applyFill="1" applyBorder="1" applyAlignment="1" applyProtection="1">
      <alignment horizontal="center" vertical="center"/>
    </xf>
    <xf numFmtId="0" fontId="22" fillId="0" borderId="0" xfId="0" applyFont="1" applyBorder="1" applyAlignment="1" applyProtection="1">
      <alignment vertical="center"/>
    </xf>
  </cellXfs>
  <cellStyles count="5">
    <cellStyle name="Millares" xfId="1" builtinId="3"/>
    <cellStyle name="Moneda [0]" xfId="2" builtinId="7"/>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845344</xdr:colOff>
      <xdr:row>4</xdr:row>
      <xdr:rowOff>142875</xdr:rowOff>
    </xdr:to>
    <xdr:sp macro="" textlink="">
      <xdr:nvSpPr>
        <xdr:cNvPr id="2" name="Rectángulo 1">
          <a:extLst>
            <a:ext uri="{FF2B5EF4-FFF2-40B4-BE49-F238E27FC236}">
              <a16:creationId xmlns:a16="http://schemas.microsoft.com/office/drawing/2014/main" id="{00000000-0008-0000-0000-00000E000000}"/>
            </a:ext>
          </a:extLst>
        </xdr:cNvPr>
        <xdr:cNvSpPr/>
      </xdr:nvSpPr>
      <xdr:spPr>
        <a:xfrm>
          <a:off x="0" y="0"/>
          <a:ext cx="2712244" cy="79057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283371</xdr:colOff>
      <xdr:row>0</xdr:row>
      <xdr:rowOff>130969</xdr:rowOff>
    </xdr:from>
    <xdr:to>
      <xdr:col>1</xdr:col>
      <xdr:colOff>1197428</xdr:colOff>
      <xdr:row>4</xdr:row>
      <xdr:rowOff>83345</xdr:rowOff>
    </xdr:to>
    <xdr:grpSp>
      <xdr:nvGrpSpPr>
        <xdr:cNvPr id="3" name="Group 41">
          <a:extLst>
            <a:ext uri="{FF2B5EF4-FFF2-40B4-BE49-F238E27FC236}">
              <a16:creationId xmlns:a16="http://schemas.microsoft.com/office/drawing/2014/main" id="{00000000-0008-0000-0000-000002000000}"/>
            </a:ext>
          </a:extLst>
        </xdr:cNvPr>
        <xdr:cNvGrpSpPr>
          <a:grpSpLocks/>
        </xdr:cNvGrpSpPr>
      </xdr:nvGrpSpPr>
      <xdr:grpSpPr bwMode="auto">
        <a:xfrm>
          <a:off x="283371" y="130969"/>
          <a:ext cx="2783338" cy="869157"/>
          <a:chOff x="837" y="1286"/>
          <a:chExt cx="1566" cy="548"/>
        </a:xfrm>
      </xdr:grpSpPr>
      <xdr:sp macro="" textlink="">
        <xdr:nvSpPr>
          <xdr:cNvPr id="4" name="Freeform 42">
            <a:extLst>
              <a:ext uri="{FF2B5EF4-FFF2-40B4-BE49-F238E27FC236}">
                <a16:creationId xmlns:a16="http://schemas.microsoft.com/office/drawing/2014/main" id="{00000000-0008-0000-0000-000003000000}"/>
              </a:ext>
            </a:extLst>
          </xdr:cNvPr>
          <xdr:cNvSpPr>
            <a:spLocks noEditPoints="1"/>
          </xdr:cNvSpPr>
        </xdr:nvSpPr>
        <xdr:spPr bwMode="auto">
          <a:xfrm>
            <a:off x="837" y="1760"/>
            <a:ext cx="1566" cy="74"/>
          </a:xfrm>
          <a:custGeom>
            <a:avLst/>
            <a:gdLst>
              <a:gd name="T0" fmla="*/ 2147483647 w 663"/>
              <a:gd name="T1" fmla="*/ 2147483647 h 31"/>
              <a:gd name="T2" fmla="*/ 2147483647 w 663"/>
              <a:gd name="T3" fmla="*/ 2147483647 h 31"/>
              <a:gd name="T4" fmla="*/ 2147483647 w 663"/>
              <a:gd name="T5" fmla="*/ 2147483647 h 31"/>
              <a:gd name="T6" fmla="*/ 2147483647 w 663"/>
              <a:gd name="T7" fmla="*/ 2147483647 h 31"/>
              <a:gd name="T8" fmla="*/ 2147483647 w 663"/>
              <a:gd name="T9" fmla="*/ 2147483647 h 31"/>
              <a:gd name="T10" fmla="*/ 2147483647 w 663"/>
              <a:gd name="T11" fmla="*/ 2147483647 h 31"/>
              <a:gd name="T12" fmla="*/ 2147483647 w 663"/>
              <a:gd name="T13" fmla="*/ 2147483647 h 31"/>
              <a:gd name="T14" fmla="*/ 2147483647 w 663"/>
              <a:gd name="T15" fmla="*/ 2147483647 h 31"/>
              <a:gd name="T16" fmla="*/ 2147483647 w 663"/>
              <a:gd name="T17" fmla="*/ 2147483647 h 31"/>
              <a:gd name="T18" fmla="*/ 2147483647 w 663"/>
              <a:gd name="T19" fmla="*/ 2147483647 h 31"/>
              <a:gd name="T20" fmla="*/ 2147483647 w 663"/>
              <a:gd name="T21" fmla="*/ 2147483647 h 31"/>
              <a:gd name="T22" fmla="*/ 2147483647 w 663"/>
              <a:gd name="T23" fmla="*/ 2147483647 h 31"/>
              <a:gd name="T24" fmla="*/ 2147483647 w 663"/>
              <a:gd name="T25" fmla="*/ 2147483647 h 31"/>
              <a:gd name="T26" fmla="*/ 2147483647 w 663"/>
              <a:gd name="T27" fmla="*/ 2147483647 h 31"/>
              <a:gd name="T28" fmla="*/ 2147483647 w 663"/>
              <a:gd name="T29" fmla="*/ 2147483647 h 31"/>
              <a:gd name="T30" fmla="*/ 2147483647 w 663"/>
              <a:gd name="T31" fmla="*/ 2147483647 h 31"/>
              <a:gd name="T32" fmla="*/ 2147483647 w 663"/>
              <a:gd name="T33" fmla="*/ 2147483647 h 31"/>
              <a:gd name="T34" fmla="*/ 2147483647 w 663"/>
              <a:gd name="T35" fmla="*/ 2147483647 h 31"/>
              <a:gd name="T36" fmla="*/ 2147483647 w 663"/>
              <a:gd name="T37" fmla="*/ 2147483647 h 31"/>
              <a:gd name="T38" fmla="*/ 2147483647 w 663"/>
              <a:gd name="T39" fmla="*/ 2147483647 h 31"/>
              <a:gd name="T40" fmla="*/ 2147483647 w 663"/>
              <a:gd name="T41" fmla="*/ 2147483647 h 31"/>
              <a:gd name="T42" fmla="*/ 2147483647 w 663"/>
              <a:gd name="T43" fmla="*/ 2147483647 h 31"/>
              <a:gd name="T44" fmla="*/ 2147483647 w 663"/>
              <a:gd name="T45" fmla="*/ 2147483647 h 31"/>
              <a:gd name="T46" fmla="*/ 2147483647 w 663"/>
              <a:gd name="T47" fmla="*/ 2147483647 h 31"/>
              <a:gd name="T48" fmla="*/ 2147483647 w 663"/>
              <a:gd name="T49" fmla="*/ 2147483647 h 31"/>
              <a:gd name="T50" fmla="*/ 2147483647 w 663"/>
              <a:gd name="T51" fmla="*/ 2147483647 h 31"/>
              <a:gd name="T52" fmla="*/ 2147483647 w 663"/>
              <a:gd name="T53" fmla="*/ 2147483647 h 31"/>
              <a:gd name="T54" fmla="*/ 2147483647 w 663"/>
              <a:gd name="T55" fmla="*/ 2147483647 h 31"/>
              <a:gd name="T56" fmla="*/ 2147483647 w 663"/>
              <a:gd name="T57" fmla="*/ 2147483647 h 31"/>
              <a:gd name="T58" fmla="*/ 2147483647 w 663"/>
              <a:gd name="T59" fmla="*/ 2147483647 h 31"/>
              <a:gd name="T60" fmla="*/ 2147483647 w 663"/>
              <a:gd name="T61" fmla="*/ 2147483647 h 31"/>
              <a:gd name="T62" fmla="*/ 2147483647 w 663"/>
              <a:gd name="T63" fmla="*/ 2147483647 h 31"/>
              <a:gd name="T64" fmla="*/ 2147483647 w 663"/>
              <a:gd name="T65" fmla="*/ 2147483647 h 31"/>
              <a:gd name="T66" fmla="*/ 2147483647 w 663"/>
              <a:gd name="T67" fmla="*/ 2147483647 h 31"/>
              <a:gd name="T68" fmla="*/ 2147483647 w 663"/>
              <a:gd name="T69" fmla="*/ 2147483647 h 31"/>
              <a:gd name="T70" fmla="*/ 2147483647 w 663"/>
              <a:gd name="T71" fmla="*/ 2147483647 h 31"/>
              <a:gd name="T72" fmla="*/ 2147483647 w 663"/>
              <a:gd name="T73" fmla="*/ 2147483647 h 31"/>
              <a:gd name="T74" fmla="*/ 2147483647 w 663"/>
              <a:gd name="T75" fmla="*/ 2147483647 h 31"/>
              <a:gd name="T76" fmla="*/ 2147483647 w 663"/>
              <a:gd name="T77" fmla="*/ 2147483647 h 31"/>
              <a:gd name="T78" fmla="*/ 2147483647 w 663"/>
              <a:gd name="T79" fmla="*/ 2147483647 h 31"/>
              <a:gd name="T80" fmla="*/ 2147483647 w 663"/>
              <a:gd name="T81" fmla="*/ 2147483647 h 31"/>
              <a:gd name="T82" fmla="*/ 2147483647 w 663"/>
              <a:gd name="T83" fmla="*/ 2147483647 h 31"/>
              <a:gd name="T84" fmla="*/ 2147483647 w 663"/>
              <a:gd name="T85" fmla="*/ 2147483647 h 31"/>
              <a:gd name="T86" fmla="*/ 2147483647 w 663"/>
              <a:gd name="T87" fmla="*/ 2147483647 h 31"/>
              <a:gd name="T88" fmla="*/ 2147483647 w 663"/>
              <a:gd name="T89" fmla="*/ 2147483647 h 31"/>
              <a:gd name="T90" fmla="*/ 2147483647 w 663"/>
              <a:gd name="T91" fmla="*/ 2147483647 h 31"/>
              <a:gd name="T92" fmla="*/ 2147483647 w 663"/>
              <a:gd name="T93" fmla="*/ 2147483647 h 31"/>
              <a:gd name="T94" fmla="*/ 2147483647 w 663"/>
              <a:gd name="T95" fmla="*/ 2147483647 h 31"/>
              <a:gd name="T96" fmla="*/ 2147483647 w 663"/>
              <a:gd name="T97" fmla="*/ 2147483647 h 31"/>
              <a:gd name="T98" fmla="*/ 2147483647 w 663"/>
              <a:gd name="T99" fmla="*/ 2147483647 h 31"/>
              <a:gd name="T100" fmla="*/ 2147483647 w 663"/>
              <a:gd name="T101" fmla="*/ 2147483647 h 31"/>
              <a:gd name="T102" fmla="*/ 2147483647 w 663"/>
              <a:gd name="T103" fmla="*/ 2147483647 h 31"/>
              <a:gd name="T104" fmla="*/ 2147483647 w 663"/>
              <a:gd name="T105" fmla="*/ 2147483647 h 31"/>
              <a:gd name="T106" fmla="*/ 2147483647 w 663"/>
              <a:gd name="T107" fmla="*/ 2147483647 h 31"/>
              <a:gd name="T108" fmla="*/ 2147483647 w 663"/>
              <a:gd name="T109" fmla="*/ 2147483647 h 31"/>
              <a:gd name="T110" fmla="*/ 2147483647 w 663"/>
              <a:gd name="T111" fmla="*/ 2147483647 h 31"/>
              <a:gd name="T112" fmla="*/ 2147483647 w 663"/>
              <a:gd name="T113" fmla="*/ 2147483647 h 31"/>
              <a:gd name="T114" fmla="*/ 2147483647 w 663"/>
              <a:gd name="T115" fmla="*/ 2147483647 h 31"/>
              <a:gd name="T116" fmla="*/ 2147483647 w 663"/>
              <a:gd name="T117" fmla="*/ 2147483647 h 31"/>
              <a:gd name="T118" fmla="*/ 2147483647 w 663"/>
              <a:gd name="T119" fmla="*/ 2147483647 h 31"/>
              <a:gd name="T120" fmla="*/ 2147483647 w 663"/>
              <a:gd name="T121" fmla="*/ 2147483647 h 31"/>
              <a:gd name="T122" fmla="*/ 2147483647 w 663"/>
              <a:gd name="T123" fmla="*/ 2147483647 h 3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663"/>
              <a:gd name="T187" fmla="*/ 0 h 31"/>
              <a:gd name="T188" fmla="*/ 663 w 663"/>
              <a:gd name="T189" fmla="*/ 31 h 31"/>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663" h="31">
                <a:moveTo>
                  <a:pt x="662" y="18"/>
                </a:moveTo>
                <a:cubicBezTo>
                  <a:pt x="661" y="17"/>
                  <a:pt x="660" y="16"/>
                  <a:pt x="658" y="15"/>
                </a:cubicBezTo>
                <a:cubicBezTo>
                  <a:pt x="657" y="14"/>
                  <a:pt x="657" y="14"/>
                  <a:pt x="656" y="13"/>
                </a:cubicBezTo>
                <a:cubicBezTo>
                  <a:pt x="652" y="11"/>
                  <a:pt x="651" y="9"/>
                  <a:pt x="651" y="8"/>
                </a:cubicBezTo>
                <a:cubicBezTo>
                  <a:pt x="651" y="7"/>
                  <a:pt x="651" y="6"/>
                  <a:pt x="651" y="6"/>
                </a:cubicBezTo>
                <a:cubicBezTo>
                  <a:pt x="652" y="5"/>
                  <a:pt x="653" y="5"/>
                  <a:pt x="654" y="5"/>
                </a:cubicBezTo>
                <a:cubicBezTo>
                  <a:pt x="655" y="5"/>
                  <a:pt x="655" y="5"/>
                  <a:pt x="656" y="6"/>
                </a:cubicBezTo>
                <a:cubicBezTo>
                  <a:pt x="656" y="7"/>
                  <a:pt x="657" y="8"/>
                  <a:pt x="657" y="9"/>
                </a:cubicBezTo>
                <a:cubicBezTo>
                  <a:pt x="657" y="9"/>
                  <a:pt x="657" y="9"/>
                  <a:pt x="657" y="9"/>
                </a:cubicBezTo>
                <a:cubicBezTo>
                  <a:pt x="663" y="9"/>
                  <a:pt x="663" y="9"/>
                  <a:pt x="663" y="9"/>
                </a:cubicBezTo>
                <a:cubicBezTo>
                  <a:pt x="663" y="8"/>
                  <a:pt x="663" y="8"/>
                  <a:pt x="663" y="8"/>
                </a:cubicBezTo>
                <a:cubicBezTo>
                  <a:pt x="663" y="6"/>
                  <a:pt x="662" y="4"/>
                  <a:pt x="660" y="2"/>
                </a:cubicBezTo>
                <a:cubicBezTo>
                  <a:pt x="659" y="1"/>
                  <a:pt x="657" y="0"/>
                  <a:pt x="654" y="0"/>
                </a:cubicBezTo>
                <a:cubicBezTo>
                  <a:pt x="651" y="0"/>
                  <a:pt x="649" y="1"/>
                  <a:pt x="647" y="2"/>
                </a:cubicBezTo>
                <a:cubicBezTo>
                  <a:pt x="645" y="4"/>
                  <a:pt x="645" y="6"/>
                  <a:pt x="645" y="8"/>
                </a:cubicBezTo>
                <a:cubicBezTo>
                  <a:pt x="645" y="10"/>
                  <a:pt x="645" y="11"/>
                  <a:pt x="645" y="12"/>
                </a:cubicBezTo>
                <a:cubicBezTo>
                  <a:pt x="646" y="13"/>
                  <a:pt x="646" y="14"/>
                  <a:pt x="647" y="15"/>
                </a:cubicBezTo>
                <a:cubicBezTo>
                  <a:pt x="648" y="15"/>
                  <a:pt x="648" y="15"/>
                  <a:pt x="649" y="16"/>
                </a:cubicBezTo>
                <a:cubicBezTo>
                  <a:pt x="650" y="17"/>
                  <a:pt x="651" y="17"/>
                  <a:pt x="652" y="18"/>
                </a:cubicBezTo>
                <a:cubicBezTo>
                  <a:pt x="652" y="18"/>
                  <a:pt x="653" y="18"/>
                  <a:pt x="653" y="18"/>
                </a:cubicBezTo>
                <a:cubicBezTo>
                  <a:pt x="655" y="20"/>
                  <a:pt x="657" y="22"/>
                  <a:pt x="657" y="23"/>
                </a:cubicBezTo>
                <a:cubicBezTo>
                  <a:pt x="657" y="24"/>
                  <a:pt x="656" y="25"/>
                  <a:pt x="656" y="26"/>
                </a:cubicBezTo>
                <a:cubicBezTo>
                  <a:pt x="655" y="26"/>
                  <a:pt x="655" y="26"/>
                  <a:pt x="654" y="26"/>
                </a:cubicBezTo>
                <a:cubicBezTo>
                  <a:pt x="652" y="26"/>
                  <a:pt x="652" y="26"/>
                  <a:pt x="651" y="25"/>
                </a:cubicBezTo>
                <a:cubicBezTo>
                  <a:pt x="651" y="25"/>
                  <a:pt x="650" y="24"/>
                  <a:pt x="650" y="22"/>
                </a:cubicBezTo>
                <a:cubicBezTo>
                  <a:pt x="650" y="21"/>
                  <a:pt x="650" y="21"/>
                  <a:pt x="650" y="21"/>
                </a:cubicBezTo>
                <a:cubicBezTo>
                  <a:pt x="644" y="21"/>
                  <a:pt x="644" y="21"/>
                  <a:pt x="644" y="21"/>
                </a:cubicBezTo>
                <a:cubicBezTo>
                  <a:pt x="644" y="22"/>
                  <a:pt x="644" y="22"/>
                  <a:pt x="644" y="22"/>
                </a:cubicBezTo>
                <a:cubicBezTo>
                  <a:pt x="644" y="22"/>
                  <a:pt x="644" y="22"/>
                  <a:pt x="644" y="22"/>
                </a:cubicBezTo>
                <a:cubicBezTo>
                  <a:pt x="644" y="25"/>
                  <a:pt x="645" y="28"/>
                  <a:pt x="646" y="29"/>
                </a:cubicBezTo>
                <a:cubicBezTo>
                  <a:pt x="648" y="30"/>
                  <a:pt x="650" y="31"/>
                  <a:pt x="653" y="31"/>
                </a:cubicBezTo>
                <a:cubicBezTo>
                  <a:pt x="656" y="31"/>
                  <a:pt x="659" y="30"/>
                  <a:pt x="660" y="29"/>
                </a:cubicBezTo>
                <a:cubicBezTo>
                  <a:pt x="662" y="27"/>
                  <a:pt x="663" y="25"/>
                  <a:pt x="663" y="22"/>
                </a:cubicBezTo>
                <a:cubicBezTo>
                  <a:pt x="663" y="21"/>
                  <a:pt x="662" y="19"/>
                  <a:pt x="662" y="18"/>
                </a:cubicBezTo>
                <a:close/>
                <a:moveTo>
                  <a:pt x="638" y="2"/>
                </a:moveTo>
                <a:cubicBezTo>
                  <a:pt x="637" y="2"/>
                  <a:pt x="636" y="1"/>
                  <a:pt x="635" y="1"/>
                </a:cubicBezTo>
                <a:cubicBezTo>
                  <a:pt x="634" y="1"/>
                  <a:pt x="632" y="0"/>
                  <a:pt x="631" y="0"/>
                </a:cubicBezTo>
                <a:cubicBezTo>
                  <a:pt x="629" y="0"/>
                  <a:pt x="627" y="1"/>
                  <a:pt x="626" y="1"/>
                </a:cubicBezTo>
                <a:cubicBezTo>
                  <a:pt x="625" y="2"/>
                  <a:pt x="624" y="3"/>
                  <a:pt x="623" y="4"/>
                </a:cubicBezTo>
                <a:cubicBezTo>
                  <a:pt x="622" y="5"/>
                  <a:pt x="622" y="6"/>
                  <a:pt x="621" y="8"/>
                </a:cubicBezTo>
                <a:cubicBezTo>
                  <a:pt x="621" y="10"/>
                  <a:pt x="621" y="12"/>
                  <a:pt x="621" y="15"/>
                </a:cubicBezTo>
                <a:cubicBezTo>
                  <a:pt x="621" y="19"/>
                  <a:pt x="621" y="22"/>
                  <a:pt x="622" y="24"/>
                </a:cubicBezTo>
                <a:cubicBezTo>
                  <a:pt x="622" y="26"/>
                  <a:pt x="623" y="28"/>
                  <a:pt x="624" y="29"/>
                </a:cubicBezTo>
                <a:cubicBezTo>
                  <a:pt x="625" y="30"/>
                  <a:pt x="626" y="30"/>
                  <a:pt x="627" y="31"/>
                </a:cubicBezTo>
                <a:cubicBezTo>
                  <a:pt x="628" y="31"/>
                  <a:pt x="630" y="31"/>
                  <a:pt x="631" y="31"/>
                </a:cubicBezTo>
                <a:cubicBezTo>
                  <a:pt x="633" y="31"/>
                  <a:pt x="634" y="31"/>
                  <a:pt x="636" y="30"/>
                </a:cubicBezTo>
                <a:cubicBezTo>
                  <a:pt x="637" y="30"/>
                  <a:pt x="638" y="29"/>
                  <a:pt x="639" y="28"/>
                </a:cubicBezTo>
                <a:cubicBezTo>
                  <a:pt x="639" y="26"/>
                  <a:pt x="640" y="25"/>
                  <a:pt x="640" y="23"/>
                </a:cubicBezTo>
                <a:cubicBezTo>
                  <a:pt x="641" y="21"/>
                  <a:pt x="641" y="19"/>
                  <a:pt x="641" y="15"/>
                </a:cubicBezTo>
                <a:cubicBezTo>
                  <a:pt x="641" y="11"/>
                  <a:pt x="641" y="9"/>
                  <a:pt x="640" y="7"/>
                </a:cubicBezTo>
                <a:cubicBezTo>
                  <a:pt x="640" y="5"/>
                  <a:pt x="639" y="3"/>
                  <a:pt x="638" y="2"/>
                </a:cubicBezTo>
                <a:close/>
                <a:moveTo>
                  <a:pt x="634" y="24"/>
                </a:moveTo>
                <a:cubicBezTo>
                  <a:pt x="633" y="26"/>
                  <a:pt x="632" y="26"/>
                  <a:pt x="631" y="26"/>
                </a:cubicBezTo>
                <a:cubicBezTo>
                  <a:pt x="631" y="26"/>
                  <a:pt x="631" y="26"/>
                  <a:pt x="631" y="26"/>
                </a:cubicBezTo>
                <a:cubicBezTo>
                  <a:pt x="629" y="26"/>
                  <a:pt x="628" y="26"/>
                  <a:pt x="628" y="24"/>
                </a:cubicBezTo>
                <a:cubicBezTo>
                  <a:pt x="627" y="23"/>
                  <a:pt x="627" y="20"/>
                  <a:pt x="627" y="16"/>
                </a:cubicBezTo>
                <a:cubicBezTo>
                  <a:pt x="627" y="11"/>
                  <a:pt x="627" y="8"/>
                  <a:pt x="628" y="7"/>
                </a:cubicBezTo>
                <a:cubicBezTo>
                  <a:pt x="629" y="6"/>
                  <a:pt x="629" y="5"/>
                  <a:pt x="631" y="5"/>
                </a:cubicBezTo>
                <a:cubicBezTo>
                  <a:pt x="632" y="5"/>
                  <a:pt x="633" y="6"/>
                  <a:pt x="634" y="7"/>
                </a:cubicBezTo>
                <a:cubicBezTo>
                  <a:pt x="634" y="8"/>
                  <a:pt x="635" y="11"/>
                  <a:pt x="635" y="15"/>
                </a:cubicBezTo>
                <a:cubicBezTo>
                  <a:pt x="635" y="20"/>
                  <a:pt x="634" y="23"/>
                  <a:pt x="634" y="24"/>
                </a:cubicBezTo>
                <a:close/>
                <a:moveTo>
                  <a:pt x="617" y="24"/>
                </a:moveTo>
                <a:cubicBezTo>
                  <a:pt x="617" y="24"/>
                  <a:pt x="617" y="24"/>
                  <a:pt x="617" y="24"/>
                </a:cubicBezTo>
                <a:cubicBezTo>
                  <a:pt x="617" y="23"/>
                  <a:pt x="617" y="23"/>
                  <a:pt x="617" y="23"/>
                </a:cubicBezTo>
                <a:cubicBezTo>
                  <a:pt x="617" y="20"/>
                  <a:pt x="617" y="19"/>
                  <a:pt x="617" y="18"/>
                </a:cubicBezTo>
                <a:cubicBezTo>
                  <a:pt x="616" y="17"/>
                  <a:pt x="615" y="16"/>
                  <a:pt x="613" y="16"/>
                </a:cubicBezTo>
                <a:cubicBezTo>
                  <a:pt x="614" y="15"/>
                  <a:pt x="616" y="15"/>
                  <a:pt x="616" y="14"/>
                </a:cubicBezTo>
                <a:cubicBezTo>
                  <a:pt x="617" y="12"/>
                  <a:pt x="617" y="11"/>
                  <a:pt x="617" y="8"/>
                </a:cubicBezTo>
                <a:cubicBezTo>
                  <a:pt x="617" y="5"/>
                  <a:pt x="617" y="3"/>
                  <a:pt x="615" y="2"/>
                </a:cubicBezTo>
                <a:cubicBezTo>
                  <a:pt x="614" y="1"/>
                  <a:pt x="612" y="1"/>
                  <a:pt x="608" y="1"/>
                </a:cubicBezTo>
                <a:cubicBezTo>
                  <a:pt x="608" y="1"/>
                  <a:pt x="608" y="1"/>
                  <a:pt x="608" y="1"/>
                </a:cubicBezTo>
                <a:cubicBezTo>
                  <a:pt x="599" y="1"/>
                  <a:pt x="599" y="1"/>
                  <a:pt x="599" y="1"/>
                </a:cubicBezTo>
                <a:cubicBezTo>
                  <a:pt x="599" y="31"/>
                  <a:pt x="599" y="31"/>
                  <a:pt x="599" y="31"/>
                </a:cubicBezTo>
                <a:cubicBezTo>
                  <a:pt x="605" y="31"/>
                  <a:pt x="605" y="31"/>
                  <a:pt x="605" y="31"/>
                </a:cubicBezTo>
                <a:cubicBezTo>
                  <a:pt x="605" y="18"/>
                  <a:pt x="605" y="18"/>
                  <a:pt x="605" y="18"/>
                </a:cubicBezTo>
                <a:cubicBezTo>
                  <a:pt x="608" y="18"/>
                  <a:pt x="608" y="18"/>
                  <a:pt x="608" y="18"/>
                </a:cubicBezTo>
                <a:cubicBezTo>
                  <a:pt x="608" y="18"/>
                  <a:pt x="608" y="18"/>
                  <a:pt x="608" y="18"/>
                </a:cubicBezTo>
                <a:cubicBezTo>
                  <a:pt x="609" y="18"/>
                  <a:pt x="610" y="19"/>
                  <a:pt x="610" y="19"/>
                </a:cubicBezTo>
                <a:cubicBezTo>
                  <a:pt x="611" y="20"/>
                  <a:pt x="611" y="21"/>
                  <a:pt x="611" y="22"/>
                </a:cubicBezTo>
                <a:cubicBezTo>
                  <a:pt x="611" y="23"/>
                  <a:pt x="611" y="24"/>
                  <a:pt x="611" y="25"/>
                </a:cubicBezTo>
                <a:cubicBezTo>
                  <a:pt x="611" y="28"/>
                  <a:pt x="612" y="30"/>
                  <a:pt x="612" y="31"/>
                </a:cubicBezTo>
                <a:cubicBezTo>
                  <a:pt x="618" y="31"/>
                  <a:pt x="618" y="31"/>
                  <a:pt x="618" y="31"/>
                </a:cubicBezTo>
                <a:cubicBezTo>
                  <a:pt x="618" y="30"/>
                  <a:pt x="618" y="29"/>
                  <a:pt x="618" y="28"/>
                </a:cubicBezTo>
                <a:cubicBezTo>
                  <a:pt x="617" y="27"/>
                  <a:pt x="617" y="26"/>
                  <a:pt x="617" y="24"/>
                </a:cubicBezTo>
                <a:close/>
                <a:moveTo>
                  <a:pt x="610" y="13"/>
                </a:moveTo>
                <a:cubicBezTo>
                  <a:pt x="610" y="13"/>
                  <a:pt x="609" y="13"/>
                  <a:pt x="608" y="14"/>
                </a:cubicBezTo>
                <a:cubicBezTo>
                  <a:pt x="608" y="14"/>
                  <a:pt x="607" y="14"/>
                  <a:pt x="607" y="14"/>
                </a:cubicBezTo>
                <a:cubicBezTo>
                  <a:pt x="605" y="14"/>
                  <a:pt x="605" y="14"/>
                  <a:pt x="605" y="14"/>
                </a:cubicBezTo>
                <a:cubicBezTo>
                  <a:pt x="605" y="5"/>
                  <a:pt x="605" y="5"/>
                  <a:pt x="605" y="5"/>
                </a:cubicBezTo>
                <a:cubicBezTo>
                  <a:pt x="607" y="5"/>
                  <a:pt x="607" y="5"/>
                  <a:pt x="607" y="5"/>
                </a:cubicBezTo>
                <a:cubicBezTo>
                  <a:pt x="608" y="5"/>
                  <a:pt x="608" y="5"/>
                  <a:pt x="608" y="5"/>
                </a:cubicBezTo>
                <a:cubicBezTo>
                  <a:pt x="609" y="6"/>
                  <a:pt x="610" y="6"/>
                  <a:pt x="610" y="6"/>
                </a:cubicBezTo>
                <a:cubicBezTo>
                  <a:pt x="611" y="7"/>
                  <a:pt x="611" y="8"/>
                  <a:pt x="611" y="9"/>
                </a:cubicBezTo>
                <a:cubicBezTo>
                  <a:pt x="611" y="11"/>
                  <a:pt x="611" y="12"/>
                  <a:pt x="610" y="13"/>
                </a:cubicBezTo>
                <a:close/>
                <a:moveTo>
                  <a:pt x="589" y="19"/>
                </a:moveTo>
                <a:cubicBezTo>
                  <a:pt x="589" y="22"/>
                  <a:pt x="588" y="24"/>
                  <a:pt x="588" y="25"/>
                </a:cubicBezTo>
                <a:cubicBezTo>
                  <a:pt x="587" y="26"/>
                  <a:pt x="586" y="27"/>
                  <a:pt x="585" y="27"/>
                </a:cubicBezTo>
                <a:cubicBezTo>
                  <a:pt x="583" y="27"/>
                  <a:pt x="582" y="26"/>
                  <a:pt x="582" y="25"/>
                </a:cubicBezTo>
                <a:cubicBezTo>
                  <a:pt x="581" y="24"/>
                  <a:pt x="581" y="22"/>
                  <a:pt x="581" y="19"/>
                </a:cubicBezTo>
                <a:cubicBezTo>
                  <a:pt x="581" y="1"/>
                  <a:pt x="581" y="1"/>
                  <a:pt x="581" y="1"/>
                </a:cubicBezTo>
                <a:cubicBezTo>
                  <a:pt x="575" y="1"/>
                  <a:pt x="575" y="1"/>
                  <a:pt x="575" y="1"/>
                </a:cubicBezTo>
                <a:cubicBezTo>
                  <a:pt x="575" y="20"/>
                  <a:pt x="575" y="20"/>
                  <a:pt x="575" y="20"/>
                </a:cubicBezTo>
                <a:cubicBezTo>
                  <a:pt x="575" y="24"/>
                  <a:pt x="576" y="27"/>
                  <a:pt x="577" y="28"/>
                </a:cubicBezTo>
                <a:cubicBezTo>
                  <a:pt x="579" y="30"/>
                  <a:pt x="581" y="31"/>
                  <a:pt x="585" y="31"/>
                </a:cubicBezTo>
                <a:cubicBezTo>
                  <a:pt x="588" y="31"/>
                  <a:pt x="591" y="30"/>
                  <a:pt x="592" y="28"/>
                </a:cubicBezTo>
                <a:cubicBezTo>
                  <a:pt x="594" y="27"/>
                  <a:pt x="595" y="24"/>
                  <a:pt x="595" y="19"/>
                </a:cubicBezTo>
                <a:cubicBezTo>
                  <a:pt x="595" y="1"/>
                  <a:pt x="595" y="1"/>
                  <a:pt x="595" y="1"/>
                </a:cubicBezTo>
                <a:cubicBezTo>
                  <a:pt x="589" y="1"/>
                  <a:pt x="589" y="1"/>
                  <a:pt x="589" y="1"/>
                </a:cubicBezTo>
                <a:lnTo>
                  <a:pt x="589" y="19"/>
                </a:lnTo>
                <a:close/>
                <a:moveTo>
                  <a:pt x="566" y="15"/>
                </a:moveTo>
                <a:cubicBezTo>
                  <a:pt x="567" y="15"/>
                  <a:pt x="568" y="14"/>
                  <a:pt x="569" y="13"/>
                </a:cubicBezTo>
                <a:cubicBezTo>
                  <a:pt x="570" y="12"/>
                  <a:pt x="570" y="10"/>
                  <a:pt x="570" y="8"/>
                </a:cubicBezTo>
                <a:cubicBezTo>
                  <a:pt x="570" y="6"/>
                  <a:pt x="570" y="4"/>
                  <a:pt x="568" y="3"/>
                </a:cubicBezTo>
                <a:cubicBezTo>
                  <a:pt x="567" y="1"/>
                  <a:pt x="565" y="1"/>
                  <a:pt x="562" y="1"/>
                </a:cubicBezTo>
                <a:cubicBezTo>
                  <a:pt x="561" y="1"/>
                  <a:pt x="561" y="1"/>
                  <a:pt x="561" y="1"/>
                </a:cubicBezTo>
                <a:cubicBezTo>
                  <a:pt x="551" y="1"/>
                  <a:pt x="551" y="1"/>
                  <a:pt x="551" y="1"/>
                </a:cubicBezTo>
                <a:cubicBezTo>
                  <a:pt x="551" y="31"/>
                  <a:pt x="551" y="31"/>
                  <a:pt x="551" y="31"/>
                </a:cubicBezTo>
                <a:cubicBezTo>
                  <a:pt x="561" y="31"/>
                  <a:pt x="561" y="31"/>
                  <a:pt x="561" y="31"/>
                </a:cubicBezTo>
                <a:cubicBezTo>
                  <a:pt x="562" y="31"/>
                  <a:pt x="562" y="31"/>
                  <a:pt x="562" y="31"/>
                </a:cubicBezTo>
                <a:cubicBezTo>
                  <a:pt x="565" y="31"/>
                  <a:pt x="567" y="30"/>
                  <a:pt x="569" y="29"/>
                </a:cubicBezTo>
                <a:cubicBezTo>
                  <a:pt x="570" y="27"/>
                  <a:pt x="571" y="25"/>
                  <a:pt x="571" y="22"/>
                </a:cubicBezTo>
                <a:cubicBezTo>
                  <a:pt x="571" y="20"/>
                  <a:pt x="570" y="19"/>
                  <a:pt x="569" y="17"/>
                </a:cubicBezTo>
                <a:cubicBezTo>
                  <a:pt x="569" y="16"/>
                  <a:pt x="567" y="15"/>
                  <a:pt x="566" y="15"/>
                </a:cubicBezTo>
                <a:close/>
                <a:moveTo>
                  <a:pt x="557" y="5"/>
                </a:moveTo>
                <a:cubicBezTo>
                  <a:pt x="561" y="5"/>
                  <a:pt x="561" y="5"/>
                  <a:pt x="561" y="5"/>
                </a:cubicBezTo>
                <a:cubicBezTo>
                  <a:pt x="561" y="5"/>
                  <a:pt x="561" y="5"/>
                  <a:pt x="561" y="5"/>
                </a:cubicBezTo>
                <a:cubicBezTo>
                  <a:pt x="562" y="5"/>
                  <a:pt x="563" y="6"/>
                  <a:pt x="564" y="6"/>
                </a:cubicBezTo>
                <a:cubicBezTo>
                  <a:pt x="564" y="7"/>
                  <a:pt x="564" y="8"/>
                  <a:pt x="564" y="9"/>
                </a:cubicBezTo>
                <a:cubicBezTo>
                  <a:pt x="564" y="10"/>
                  <a:pt x="564" y="11"/>
                  <a:pt x="564" y="12"/>
                </a:cubicBezTo>
                <a:cubicBezTo>
                  <a:pt x="563" y="12"/>
                  <a:pt x="562" y="13"/>
                  <a:pt x="561" y="13"/>
                </a:cubicBezTo>
                <a:cubicBezTo>
                  <a:pt x="561" y="13"/>
                  <a:pt x="561" y="13"/>
                  <a:pt x="561" y="13"/>
                </a:cubicBezTo>
                <a:cubicBezTo>
                  <a:pt x="557" y="13"/>
                  <a:pt x="557" y="13"/>
                  <a:pt x="557" y="13"/>
                </a:cubicBezTo>
                <a:lnTo>
                  <a:pt x="557" y="5"/>
                </a:lnTo>
                <a:close/>
                <a:moveTo>
                  <a:pt x="564" y="25"/>
                </a:moveTo>
                <a:cubicBezTo>
                  <a:pt x="563" y="25"/>
                  <a:pt x="562" y="26"/>
                  <a:pt x="561" y="26"/>
                </a:cubicBezTo>
                <a:cubicBezTo>
                  <a:pt x="561" y="26"/>
                  <a:pt x="561" y="26"/>
                  <a:pt x="560" y="26"/>
                </a:cubicBezTo>
                <a:cubicBezTo>
                  <a:pt x="557" y="26"/>
                  <a:pt x="557" y="26"/>
                  <a:pt x="557" y="26"/>
                </a:cubicBezTo>
                <a:cubicBezTo>
                  <a:pt x="557" y="17"/>
                  <a:pt x="557" y="17"/>
                  <a:pt x="557" y="17"/>
                </a:cubicBezTo>
                <a:cubicBezTo>
                  <a:pt x="560" y="17"/>
                  <a:pt x="560" y="17"/>
                  <a:pt x="560" y="17"/>
                </a:cubicBezTo>
                <a:cubicBezTo>
                  <a:pt x="561" y="17"/>
                  <a:pt x="561" y="17"/>
                  <a:pt x="561" y="17"/>
                </a:cubicBezTo>
                <a:cubicBezTo>
                  <a:pt x="562" y="18"/>
                  <a:pt x="563" y="18"/>
                  <a:pt x="564" y="18"/>
                </a:cubicBezTo>
                <a:cubicBezTo>
                  <a:pt x="564" y="19"/>
                  <a:pt x="565" y="20"/>
                  <a:pt x="565" y="22"/>
                </a:cubicBezTo>
                <a:cubicBezTo>
                  <a:pt x="565" y="23"/>
                  <a:pt x="564" y="24"/>
                  <a:pt x="564" y="25"/>
                </a:cubicBezTo>
                <a:close/>
                <a:moveTo>
                  <a:pt x="547" y="24"/>
                </a:moveTo>
                <a:cubicBezTo>
                  <a:pt x="547" y="24"/>
                  <a:pt x="548" y="24"/>
                  <a:pt x="548" y="24"/>
                </a:cubicBezTo>
                <a:cubicBezTo>
                  <a:pt x="548" y="23"/>
                  <a:pt x="548" y="23"/>
                  <a:pt x="548" y="23"/>
                </a:cubicBezTo>
                <a:cubicBezTo>
                  <a:pt x="548" y="20"/>
                  <a:pt x="547" y="19"/>
                  <a:pt x="547" y="18"/>
                </a:cubicBezTo>
                <a:cubicBezTo>
                  <a:pt x="546" y="17"/>
                  <a:pt x="545" y="16"/>
                  <a:pt x="543" y="16"/>
                </a:cubicBezTo>
                <a:cubicBezTo>
                  <a:pt x="545" y="15"/>
                  <a:pt x="546" y="15"/>
                  <a:pt x="546" y="14"/>
                </a:cubicBezTo>
                <a:cubicBezTo>
                  <a:pt x="547" y="12"/>
                  <a:pt x="547" y="11"/>
                  <a:pt x="547" y="8"/>
                </a:cubicBezTo>
                <a:cubicBezTo>
                  <a:pt x="547" y="5"/>
                  <a:pt x="547" y="3"/>
                  <a:pt x="545" y="2"/>
                </a:cubicBezTo>
                <a:cubicBezTo>
                  <a:pt x="544" y="1"/>
                  <a:pt x="542" y="1"/>
                  <a:pt x="538" y="1"/>
                </a:cubicBezTo>
                <a:cubicBezTo>
                  <a:pt x="538" y="1"/>
                  <a:pt x="538" y="1"/>
                  <a:pt x="538" y="1"/>
                </a:cubicBezTo>
                <a:cubicBezTo>
                  <a:pt x="529" y="1"/>
                  <a:pt x="529" y="1"/>
                  <a:pt x="529" y="1"/>
                </a:cubicBezTo>
                <a:cubicBezTo>
                  <a:pt x="529" y="31"/>
                  <a:pt x="529" y="31"/>
                  <a:pt x="529" y="31"/>
                </a:cubicBezTo>
                <a:cubicBezTo>
                  <a:pt x="536" y="31"/>
                  <a:pt x="536" y="31"/>
                  <a:pt x="536" y="31"/>
                </a:cubicBezTo>
                <a:cubicBezTo>
                  <a:pt x="536" y="18"/>
                  <a:pt x="536" y="18"/>
                  <a:pt x="536" y="18"/>
                </a:cubicBezTo>
                <a:cubicBezTo>
                  <a:pt x="538" y="18"/>
                  <a:pt x="538" y="18"/>
                  <a:pt x="538" y="18"/>
                </a:cubicBezTo>
                <a:cubicBezTo>
                  <a:pt x="538" y="18"/>
                  <a:pt x="538" y="18"/>
                  <a:pt x="538" y="18"/>
                </a:cubicBezTo>
                <a:cubicBezTo>
                  <a:pt x="539" y="18"/>
                  <a:pt x="540" y="19"/>
                  <a:pt x="541" y="19"/>
                </a:cubicBezTo>
                <a:cubicBezTo>
                  <a:pt x="541" y="20"/>
                  <a:pt x="541" y="21"/>
                  <a:pt x="541" y="22"/>
                </a:cubicBezTo>
                <a:cubicBezTo>
                  <a:pt x="541" y="23"/>
                  <a:pt x="541" y="24"/>
                  <a:pt x="541" y="25"/>
                </a:cubicBezTo>
                <a:cubicBezTo>
                  <a:pt x="541" y="28"/>
                  <a:pt x="542" y="30"/>
                  <a:pt x="542" y="31"/>
                </a:cubicBezTo>
                <a:cubicBezTo>
                  <a:pt x="548" y="31"/>
                  <a:pt x="548" y="31"/>
                  <a:pt x="548" y="31"/>
                </a:cubicBezTo>
                <a:cubicBezTo>
                  <a:pt x="548" y="30"/>
                  <a:pt x="548" y="29"/>
                  <a:pt x="548" y="28"/>
                </a:cubicBezTo>
                <a:cubicBezTo>
                  <a:pt x="548" y="27"/>
                  <a:pt x="547" y="26"/>
                  <a:pt x="547" y="24"/>
                </a:cubicBezTo>
                <a:close/>
                <a:moveTo>
                  <a:pt x="540" y="13"/>
                </a:moveTo>
                <a:cubicBezTo>
                  <a:pt x="540" y="13"/>
                  <a:pt x="539" y="13"/>
                  <a:pt x="538" y="14"/>
                </a:cubicBezTo>
                <a:cubicBezTo>
                  <a:pt x="538" y="14"/>
                  <a:pt x="538" y="14"/>
                  <a:pt x="537" y="14"/>
                </a:cubicBezTo>
                <a:cubicBezTo>
                  <a:pt x="536" y="14"/>
                  <a:pt x="536" y="14"/>
                  <a:pt x="536" y="14"/>
                </a:cubicBezTo>
                <a:cubicBezTo>
                  <a:pt x="536" y="5"/>
                  <a:pt x="536" y="5"/>
                  <a:pt x="536" y="5"/>
                </a:cubicBezTo>
                <a:cubicBezTo>
                  <a:pt x="537" y="5"/>
                  <a:pt x="537" y="5"/>
                  <a:pt x="537" y="5"/>
                </a:cubicBezTo>
                <a:cubicBezTo>
                  <a:pt x="538" y="5"/>
                  <a:pt x="538" y="5"/>
                  <a:pt x="538" y="5"/>
                </a:cubicBezTo>
                <a:cubicBezTo>
                  <a:pt x="539" y="6"/>
                  <a:pt x="540" y="6"/>
                  <a:pt x="540" y="6"/>
                </a:cubicBezTo>
                <a:cubicBezTo>
                  <a:pt x="541" y="7"/>
                  <a:pt x="541" y="8"/>
                  <a:pt x="541" y="9"/>
                </a:cubicBezTo>
                <a:cubicBezTo>
                  <a:pt x="541" y="11"/>
                  <a:pt x="541" y="12"/>
                  <a:pt x="540" y="13"/>
                </a:cubicBezTo>
                <a:close/>
                <a:moveTo>
                  <a:pt x="515" y="1"/>
                </a:moveTo>
                <a:cubicBezTo>
                  <a:pt x="511" y="1"/>
                  <a:pt x="511" y="1"/>
                  <a:pt x="511" y="1"/>
                </a:cubicBezTo>
                <a:cubicBezTo>
                  <a:pt x="503" y="31"/>
                  <a:pt x="503" y="31"/>
                  <a:pt x="503" y="31"/>
                </a:cubicBezTo>
                <a:cubicBezTo>
                  <a:pt x="509" y="31"/>
                  <a:pt x="509" y="31"/>
                  <a:pt x="509" y="31"/>
                </a:cubicBezTo>
                <a:cubicBezTo>
                  <a:pt x="510" y="24"/>
                  <a:pt x="510" y="24"/>
                  <a:pt x="510" y="24"/>
                </a:cubicBezTo>
                <a:cubicBezTo>
                  <a:pt x="515" y="24"/>
                  <a:pt x="515" y="24"/>
                  <a:pt x="515" y="24"/>
                </a:cubicBezTo>
                <a:cubicBezTo>
                  <a:pt x="519" y="24"/>
                  <a:pt x="519" y="24"/>
                  <a:pt x="519" y="24"/>
                </a:cubicBezTo>
                <a:cubicBezTo>
                  <a:pt x="521" y="31"/>
                  <a:pt x="521" y="31"/>
                  <a:pt x="521" y="31"/>
                </a:cubicBezTo>
                <a:cubicBezTo>
                  <a:pt x="527" y="31"/>
                  <a:pt x="527" y="31"/>
                  <a:pt x="527" y="31"/>
                </a:cubicBezTo>
                <a:cubicBezTo>
                  <a:pt x="519" y="1"/>
                  <a:pt x="519" y="1"/>
                  <a:pt x="519" y="1"/>
                </a:cubicBezTo>
                <a:lnTo>
                  <a:pt x="515" y="1"/>
                </a:lnTo>
                <a:close/>
                <a:moveTo>
                  <a:pt x="515" y="19"/>
                </a:moveTo>
                <a:cubicBezTo>
                  <a:pt x="512" y="19"/>
                  <a:pt x="512" y="19"/>
                  <a:pt x="512" y="19"/>
                </a:cubicBezTo>
                <a:cubicBezTo>
                  <a:pt x="515" y="7"/>
                  <a:pt x="515" y="7"/>
                  <a:pt x="515" y="7"/>
                </a:cubicBezTo>
                <a:cubicBezTo>
                  <a:pt x="515" y="6"/>
                  <a:pt x="515" y="6"/>
                  <a:pt x="515" y="6"/>
                </a:cubicBezTo>
                <a:cubicBezTo>
                  <a:pt x="518" y="19"/>
                  <a:pt x="518" y="19"/>
                  <a:pt x="518" y="19"/>
                </a:cubicBezTo>
                <a:lnTo>
                  <a:pt x="515" y="19"/>
                </a:lnTo>
                <a:close/>
                <a:moveTo>
                  <a:pt x="495" y="21"/>
                </a:moveTo>
                <a:cubicBezTo>
                  <a:pt x="495" y="21"/>
                  <a:pt x="495" y="21"/>
                  <a:pt x="495" y="21"/>
                </a:cubicBezTo>
                <a:cubicBezTo>
                  <a:pt x="495" y="23"/>
                  <a:pt x="495" y="24"/>
                  <a:pt x="494" y="25"/>
                </a:cubicBezTo>
                <a:cubicBezTo>
                  <a:pt x="494" y="26"/>
                  <a:pt x="493" y="26"/>
                  <a:pt x="492" y="26"/>
                </a:cubicBezTo>
                <a:cubicBezTo>
                  <a:pt x="491" y="26"/>
                  <a:pt x="490" y="26"/>
                  <a:pt x="489" y="24"/>
                </a:cubicBezTo>
                <a:cubicBezTo>
                  <a:pt x="489" y="23"/>
                  <a:pt x="489" y="20"/>
                  <a:pt x="489" y="16"/>
                </a:cubicBezTo>
                <a:cubicBezTo>
                  <a:pt x="489" y="11"/>
                  <a:pt x="489" y="8"/>
                  <a:pt x="489" y="7"/>
                </a:cubicBezTo>
                <a:cubicBezTo>
                  <a:pt x="490" y="6"/>
                  <a:pt x="491" y="5"/>
                  <a:pt x="492" y="5"/>
                </a:cubicBezTo>
                <a:cubicBezTo>
                  <a:pt x="493" y="5"/>
                  <a:pt x="494" y="5"/>
                  <a:pt x="494" y="6"/>
                </a:cubicBezTo>
                <a:cubicBezTo>
                  <a:pt x="495" y="7"/>
                  <a:pt x="495" y="8"/>
                  <a:pt x="495" y="10"/>
                </a:cubicBezTo>
                <a:cubicBezTo>
                  <a:pt x="495" y="10"/>
                  <a:pt x="495" y="10"/>
                  <a:pt x="495" y="10"/>
                </a:cubicBezTo>
                <a:cubicBezTo>
                  <a:pt x="501" y="10"/>
                  <a:pt x="501" y="10"/>
                  <a:pt x="501" y="10"/>
                </a:cubicBezTo>
                <a:cubicBezTo>
                  <a:pt x="501" y="10"/>
                  <a:pt x="501" y="10"/>
                  <a:pt x="501" y="10"/>
                </a:cubicBezTo>
                <a:cubicBezTo>
                  <a:pt x="501" y="6"/>
                  <a:pt x="501" y="4"/>
                  <a:pt x="499" y="3"/>
                </a:cubicBezTo>
                <a:cubicBezTo>
                  <a:pt x="498" y="1"/>
                  <a:pt x="495" y="0"/>
                  <a:pt x="492" y="0"/>
                </a:cubicBezTo>
                <a:cubicBezTo>
                  <a:pt x="490" y="0"/>
                  <a:pt x="489" y="1"/>
                  <a:pt x="488" y="1"/>
                </a:cubicBezTo>
                <a:cubicBezTo>
                  <a:pt x="486" y="2"/>
                  <a:pt x="485" y="3"/>
                  <a:pt x="485" y="4"/>
                </a:cubicBezTo>
                <a:cubicBezTo>
                  <a:pt x="484" y="5"/>
                  <a:pt x="483" y="6"/>
                  <a:pt x="483" y="8"/>
                </a:cubicBezTo>
                <a:cubicBezTo>
                  <a:pt x="483" y="10"/>
                  <a:pt x="482" y="12"/>
                  <a:pt x="482" y="15"/>
                </a:cubicBezTo>
                <a:cubicBezTo>
                  <a:pt x="482" y="19"/>
                  <a:pt x="483" y="23"/>
                  <a:pt x="483" y="24"/>
                </a:cubicBezTo>
                <a:cubicBezTo>
                  <a:pt x="484" y="26"/>
                  <a:pt x="485" y="28"/>
                  <a:pt x="486" y="29"/>
                </a:cubicBezTo>
                <a:cubicBezTo>
                  <a:pt x="486" y="30"/>
                  <a:pt x="487" y="30"/>
                  <a:pt x="489" y="31"/>
                </a:cubicBezTo>
                <a:cubicBezTo>
                  <a:pt x="490" y="31"/>
                  <a:pt x="491" y="31"/>
                  <a:pt x="492" y="31"/>
                </a:cubicBezTo>
                <a:cubicBezTo>
                  <a:pt x="495" y="31"/>
                  <a:pt x="498" y="30"/>
                  <a:pt x="499" y="29"/>
                </a:cubicBezTo>
                <a:cubicBezTo>
                  <a:pt x="501" y="27"/>
                  <a:pt x="501" y="25"/>
                  <a:pt x="501" y="22"/>
                </a:cubicBezTo>
                <a:cubicBezTo>
                  <a:pt x="501" y="21"/>
                  <a:pt x="501" y="21"/>
                  <a:pt x="501" y="21"/>
                </a:cubicBezTo>
                <a:cubicBezTo>
                  <a:pt x="501" y="21"/>
                  <a:pt x="501" y="21"/>
                  <a:pt x="501" y="20"/>
                </a:cubicBezTo>
                <a:cubicBezTo>
                  <a:pt x="495" y="20"/>
                  <a:pt x="495" y="20"/>
                  <a:pt x="495" y="20"/>
                </a:cubicBezTo>
                <a:cubicBezTo>
                  <a:pt x="495" y="21"/>
                  <a:pt x="495" y="21"/>
                  <a:pt x="495" y="21"/>
                </a:cubicBezTo>
                <a:close/>
                <a:moveTo>
                  <a:pt x="476" y="2"/>
                </a:moveTo>
                <a:cubicBezTo>
                  <a:pt x="475" y="2"/>
                  <a:pt x="474" y="1"/>
                  <a:pt x="473" y="1"/>
                </a:cubicBezTo>
                <a:cubicBezTo>
                  <a:pt x="472" y="1"/>
                  <a:pt x="470" y="0"/>
                  <a:pt x="469" y="0"/>
                </a:cubicBezTo>
                <a:cubicBezTo>
                  <a:pt x="467" y="0"/>
                  <a:pt x="466" y="1"/>
                  <a:pt x="464" y="1"/>
                </a:cubicBezTo>
                <a:cubicBezTo>
                  <a:pt x="463" y="2"/>
                  <a:pt x="462" y="3"/>
                  <a:pt x="461" y="4"/>
                </a:cubicBezTo>
                <a:cubicBezTo>
                  <a:pt x="460" y="5"/>
                  <a:pt x="460" y="6"/>
                  <a:pt x="459" y="8"/>
                </a:cubicBezTo>
                <a:cubicBezTo>
                  <a:pt x="459" y="10"/>
                  <a:pt x="459" y="12"/>
                  <a:pt x="459" y="15"/>
                </a:cubicBezTo>
                <a:cubicBezTo>
                  <a:pt x="459" y="19"/>
                  <a:pt x="459" y="22"/>
                  <a:pt x="460" y="24"/>
                </a:cubicBezTo>
                <a:cubicBezTo>
                  <a:pt x="460" y="26"/>
                  <a:pt x="461" y="28"/>
                  <a:pt x="462" y="29"/>
                </a:cubicBezTo>
                <a:cubicBezTo>
                  <a:pt x="463" y="30"/>
                  <a:pt x="464" y="30"/>
                  <a:pt x="465" y="31"/>
                </a:cubicBezTo>
                <a:cubicBezTo>
                  <a:pt x="466" y="31"/>
                  <a:pt x="468" y="31"/>
                  <a:pt x="469" y="31"/>
                </a:cubicBezTo>
                <a:cubicBezTo>
                  <a:pt x="471" y="31"/>
                  <a:pt x="472" y="31"/>
                  <a:pt x="474" y="30"/>
                </a:cubicBezTo>
                <a:cubicBezTo>
                  <a:pt x="475" y="30"/>
                  <a:pt x="476" y="29"/>
                  <a:pt x="477" y="28"/>
                </a:cubicBezTo>
                <a:cubicBezTo>
                  <a:pt x="477" y="26"/>
                  <a:pt x="478" y="25"/>
                  <a:pt x="478" y="23"/>
                </a:cubicBezTo>
                <a:cubicBezTo>
                  <a:pt x="479" y="21"/>
                  <a:pt x="479" y="19"/>
                  <a:pt x="479" y="15"/>
                </a:cubicBezTo>
                <a:cubicBezTo>
                  <a:pt x="479" y="11"/>
                  <a:pt x="479" y="9"/>
                  <a:pt x="478" y="7"/>
                </a:cubicBezTo>
                <a:cubicBezTo>
                  <a:pt x="478" y="5"/>
                  <a:pt x="477" y="3"/>
                  <a:pt x="476" y="2"/>
                </a:cubicBezTo>
                <a:close/>
                <a:moveTo>
                  <a:pt x="472" y="24"/>
                </a:moveTo>
                <a:cubicBezTo>
                  <a:pt x="471" y="26"/>
                  <a:pt x="470" y="26"/>
                  <a:pt x="469" y="26"/>
                </a:cubicBezTo>
                <a:cubicBezTo>
                  <a:pt x="469" y="26"/>
                  <a:pt x="469" y="26"/>
                  <a:pt x="469" y="26"/>
                </a:cubicBezTo>
                <a:cubicBezTo>
                  <a:pt x="467" y="26"/>
                  <a:pt x="466" y="26"/>
                  <a:pt x="466" y="24"/>
                </a:cubicBezTo>
                <a:cubicBezTo>
                  <a:pt x="465" y="23"/>
                  <a:pt x="465" y="20"/>
                  <a:pt x="465" y="16"/>
                </a:cubicBezTo>
                <a:cubicBezTo>
                  <a:pt x="465" y="11"/>
                  <a:pt x="465" y="8"/>
                  <a:pt x="466" y="7"/>
                </a:cubicBezTo>
                <a:cubicBezTo>
                  <a:pt x="466" y="6"/>
                  <a:pt x="467" y="5"/>
                  <a:pt x="469" y="5"/>
                </a:cubicBezTo>
                <a:cubicBezTo>
                  <a:pt x="470" y="5"/>
                  <a:pt x="471" y="6"/>
                  <a:pt x="472" y="7"/>
                </a:cubicBezTo>
                <a:cubicBezTo>
                  <a:pt x="472" y="8"/>
                  <a:pt x="473" y="11"/>
                  <a:pt x="473" y="15"/>
                </a:cubicBezTo>
                <a:cubicBezTo>
                  <a:pt x="473" y="20"/>
                  <a:pt x="472" y="23"/>
                  <a:pt x="472" y="24"/>
                </a:cubicBezTo>
                <a:close/>
                <a:moveTo>
                  <a:pt x="455" y="24"/>
                </a:moveTo>
                <a:cubicBezTo>
                  <a:pt x="455" y="24"/>
                  <a:pt x="455" y="24"/>
                  <a:pt x="455" y="24"/>
                </a:cubicBezTo>
                <a:cubicBezTo>
                  <a:pt x="456" y="23"/>
                  <a:pt x="456" y="23"/>
                  <a:pt x="456" y="23"/>
                </a:cubicBezTo>
                <a:cubicBezTo>
                  <a:pt x="456" y="20"/>
                  <a:pt x="455" y="19"/>
                  <a:pt x="455" y="18"/>
                </a:cubicBezTo>
                <a:cubicBezTo>
                  <a:pt x="454" y="17"/>
                  <a:pt x="453" y="16"/>
                  <a:pt x="451" y="16"/>
                </a:cubicBezTo>
                <a:cubicBezTo>
                  <a:pt x="452" y="15"/>
                  <a:pt x="454" y="15"/>
                  <a:pt x="454" y="14"/>
                </a:cubicBezTo>
                <a:cubicBezTo>
                  <a:pt x="455" y="12"/>
                  <a:pt x="455" y="11"/>
                  <a:pt x="455" y="8"/>
                </a:cubicBezTo>
                <a:cubicBezTo>
                  <a:pt x="455" y="5"/>
                  <a:pt x="455" y="3"/>
                  <a:pt x="453" y="2"/>
                </a:cubicBezTo>
                <a:cubicBezTo>
                  <a:pt x="452" y="1"/>
                  <a:pt x="450" y="1"/>
                  <a:pt x="446" y="1"/>
                </a:cubicBezTo>
                <a:cubicBezTo>
                  <a:pt x="446" y="1"/>
                  <a:pt x="446" y="1"/>
                  <a:pt x="446" y="1"/>
                </a:cubicBezTo>
                <a:cubicBezTo>
                  <a:pt x="437" y="1"/>
                  <a:pt x="437" y="1"/>
                  <a:pt x="437" y="1"/>
                </a:cubicBezTo>
                <a:cubicBezTo>
                  <a:pt x="437" y="31"/>
                  <a:pt x="437" y="31"/>
                  <a:pt x="437" y="31"/>
                </a:cubicBezTo>
                <a:cubicBezTo>
                  <a:pt x="443" y="31"/>
                  <a:pt x="443" y="31"/>
                  <a:pt x="443" y="31"/>
                </a:cubicBezTo>
                <a:cubicBezTo>
                  <a:pt x="443" y="18"/>
                  <a:pt x="443" y="18"/>
                  <a:pt x="443" y="18"/>
                </a:cubicBezTo>
                <a:cubicBezTo>
                  <a:pt x="446" y="18"/>
                  <a:pt x="446" y="18"/>
                  <a:pt x="446" y="18"/>
                </a:cubicBezTo>
                <a:cubicBezTo>
                  <a:pt x="446" y="18"/>
                  <a:pt x="446" y="18"/>
                  <a:pt x="446" y="18"/>
                </a:cubicBezTo>
                <a:cubicBezTo>
                  <a:pt x="447" y="18"/>
                  <a:pt x="448" y="19"/>
                  <a:pt x="448" y="19"/>
                </a:cubicBezTo>
                <a:cubicBezTo>
                  <a:pt x="449" y="20"/>
                  <a:pt x="449" y="21"/>
                  <a:pt x="449" y="22"/>
                </a:cubicBezTo>
                <a:cubicBezTo>
                  <a:pt x="449" y="23"/>
                  <a:pt x="449" y="24"/>
                  <a:pt x="449" y="25"/>
                </a:cubicBezTo>
                <a:cubicBezTo>
                  <a:pt x="449" y="28"/>
                  <a:pt x="450" y="30"/>
                  <a:pt x="450" y="31"/>
                </a:cubicBezTo>
                <a:cubicBezTo>
                  <a:pt x="456" y="31"/>
                  <a:pt x="456" y="31"/>
                  <a:pt x="456" y="31"/>
                </a:cubicBezTo>
                <a:cubicBezTo>
                  <a:pt x="456" y="30"/>
                  <a:pt x="456" y="29"/>
                  <a:pt x="456" y="28"/>
                </a:cubicBezTo>
                <a:cubicBezTo>
                  <a:pt x="456" y="27"/>
                  <a:pt x="455" y="26"/>
                  <a:pt x="455" y="24"/>
                </a:cubicBezTo>
                <a:close/>
                <a:moveTo>
                  <a:pt x="448" y="13"/>
                </a:moveTo>
                <a:cubicBezTo>
                  <a:pt x="448" y="13"/>
                  <a:pt x="447" y="13"/>
                  <a:pt x="446" y="14"/>
                </a:cubicBezTo>
                <a:cubicBezTo>
                  <a:pt x="446" y="14"/>
                  <a:pt x="445" y="14"/>
                  <a:pt x="445" y="14"/>
                </a:cubicBezTo>
                <a:cubicBezTo>
                  <a:pt x="443" y="14"/>
                  <a:pt x="443" y="14"/>
                  <a:pt x="443" y="14"/>
                </a:cubicBezTo>
                <a:cubicBezTo>
                  <a:pt x="443" y="5"/>
                  <a:pt x="443" y="5"/>
                  <a:pt x="443" y="5"/>
                </a:cubicBezTo>
                <a:cubicBezTo>
                  <a:pt x="445" y="5"/>
                  <a:pt x="445" y="5"/>
                  <a:pt x="445" y="5"/>
                </a:cubicBezTo>
                <a:cubicBezTo>
                  <a:pt x="446" y="5"/>
                  <a:pt x="446" y="5"/>
                  <a:pt x="446" y="5"/>
                </a:cubicBezTo>
                <a:cubicBezTo>
                  <a:pt x="447" y="6"/>
                  <a:pt x="448" y="6"/>
                  <a:pt x="448" y="6"/>
                </a:cubicBezTo>
                <a:cubicBezTo>
                  <a:pt x="449" y="7"/>
                  <a:pt x="449" y="8"/>
                  <a:pt x="449" y="9"/>
                </a:cubicBezTo>
                <a:cubicBezTo>
                  <a:pt x="449" y="11"/>
                  <a:pt x="449" y="12"/>
                  <a:pt x="448" y="13"/>
                </a:cubicBezTo>
                <a:close/>
                <a:moveTo>
                  <a:pt x="423" y="1"/>
                </a:moveTo>
                <a:cubicBezTo>
                  <a:pt x="423" y="1"/>
                  <a:pt x="423" y="1"/>
                  <a:pt x="423" y="1"/>
                </a:cubicBezTo>
                <a:cubicBezTo>
                  <a:pt x="413" y="1"/>
                  <a:pt x="413" y="1"/>
                  <a:pt x="413" y="1"/>
                </a:cubicBezTo>
                <a:cubicBezTo>
                  <a:pt x="413" y="31"/>
                  <a:pt x="413" y="31"/>
                  <a:pt x="413" y="31"/>
                </a:cubicBezTo>
                <a:cubicBezTo>
                  <a:pt x="423" y="31"/>
                  <a:pt x="423" y="31"/>
                  <a:pt x="423" y="31"/>
                </a:cubicBezTo>
                <a:cubicBezTo>
                  <a:pt x="423" y="31"/>
                  <a:pt x="423" y="31"/>
                  <a:pt x="423" y="31"/>
                </a:cubicBezTo>
                <a:cubicBezTo>
                  <a:pt x="427" y="30"/>
                  <a:pt x="429" y="29"/>
                  <a:pt x="431" y="27"/>
                </a:cubicBezTo>
                <a:cubicBezTo>
                  <a:pt x="433" y="25"/>
                  <a:pt x="433" y="21"/>
                  <a:pt x="433" y="16"/>
                </a:cubicBezTo>
                <a:cubicBezTo>
                  <a:pt x="433" y="10"/>
                  <a:pt x="433" y="6"/>
                  <a:pt x="431" y="4"/>
                </a:cubicBezTo>
                <a:cubicBezTo>
                  <a:pt x="429" y="2"/>
                  <a:pt x="427" y="1"/>
                  <a:pt x="423" y="1"/>
                </a:cubicBezTo>
                <a:close/>
                <a:moveTo>
                  <a:pt x="426" y="24"/>
                </a:moveTo>
                <a:cubicBezTo>
                  <a:pt x="426" y="25"/>
                  <a:pt x="425" y="26"/>
                  <a:pt x="423" y="26"/>
                </a:cubicBezTo>
                <a:cubicBezTo>
                  <a:pt x="423" y="26"/>
                  <a:pt x="423" y="26"/>
                  <a:pt x="422" y="26"/>
                </a:cubicBezTo>
                <a:cubicBezTo>
                  <a:pt x="420" y="26"/>
                  <a:pt x="420" y="26"/>
                  <a:pt x="420" y="26"/>
                </a:cubicBezTo>
                <a:cubicBezTo>
                  <a:pt x="420" y="5"/>
                  <a:pt x="420" y="5"/>
                  <a:pt x="420" y="5"/>
                </a:cubicBezTo>
                <a:cubicBezTo>
                  <a:pt x="422" y="5"/>
                  <a:pt x="422" y="5"/>
                  <a:pt x="422" y="5"/>
                </a:cubicBezTo>
                <a:cubicBezTo>
                  <a:pt x="423" y="5"/>
                  <a:pt x="423" y="5"/>
                  <a:pt x="423" y="5"/>
                </a:cubicBezTo>
                <a:cubicBezTo>
                  <a:pt x="425" y="6"/>
                  <a:pt x="426" y="6"/>
                  <a:pt x="426" y="7"/>
                </a:cubicBezTo>
                <a:cubicBezTo>
                  <a:pt x="427" y="9"/>
                  <a:pt x="427" y="11"/>
                  <a:pt x="427" y="16"/>
                </a:cubicBezTo>
                <a:cubicBezTo>
                  <a:pt x="427" y="20"/>
                  <a:pt x="427" y="23"/>
                  <a:pt x="426" y="24"/>
                </a:cubicBezTo>
                <a:close/>
                <a:moveTo>
                  <a:pt x="350" y="31"/>
                </a:moveTo>
                <a:cubicBezTo>
                  <a:pt x="365" y="31"/>
                  <a:pt x="365" y="31"/>
                  <a:pt x="365" y="31"/>
                </a:cubicBezTo>
                <a:cubicBezTo>
                  <a:pt x="365" y="27"/>
                  <a:pt x="365" y="27"/>
                  <a:pt x="365" y="27"/>
                </a:cubicBezTo>
                <a:cubicBezTo>
                  <a:pt x="354" y="27"/>
                  <a:pt x="354" y="27"/>
                  <a:pt x="354" y="27"/>
                </a:cubicBezTo>
                <a:cubicBezTo>
                  <a:pt x="354" y="17"/>
                  <a:pt x="354" y="17"/>
                  <a:pt x="354" y="17"/>
                </a:cubicBezTo>
                <a:cubicBezTo>
                  <a:pt x="365" y="17"/>
                  <a:pt x="365" y="17"/>
                  <a:pt x="365" y="17"/>
                </a:cubicBezTo>
                <a:cubicBezTo>
                  <a:pt x="365" y="14"/>
                  <a:pt x="365" y="14"/>
                  <a:pt x="365" y="14"/>
                </a:cubicBezTo>
                <a:cubicBezTo>
                  <a:pt x="354" y="14"/>
                  <a:pt x="354" y="14"/>
                  <a:pt x="354" y="14"/>
                </a:cubicBezTo>
                <a:cubicBezTo>
                  <a:pt x="354" y="4"/>
                  <a:pt x="354" y="4"/>
                  <a:pt x="354" y="4"/>
                </a:cubicBezTo>
                <a:cubicBezTo>
                  <a:pt x="365" y="4"/>
                  <a:pt x="365" y="4"/>
                  <a:pt x="365" y="4"/>
                </a:cubicBezTo>
                <a:cubicBezTo>
                  <a:pt x="365" y="1"/>
                  <a:pt x="365" y="1"/>
                  <a:pt x="365" y="1"/>
                </a:cubicBezTo>
                <a:cubicBezTo>
                  <a:pt x="350" y="1"/>
                  <a:pt x="350" y="1"/>
                  <a:pt x="350" y="1"/>
                </a:cubicBezTo>
                <a:lnTo>
                  <a:pt x="350" y="31"/>
                </a:lnTo>
                <a:close/>
                <a:moveTo>
                  <a:pt x="392" y="12"/>
                </a:moveTo>
                <a:cubicBezTo>
                  <a:pt x="385" y="12"/>
                  <a:pt x="385" y="12"/>
                  <a:pt x="385" y="12"/>
                </a:cubicBezTo>
                <a:cubicBezTo>
                  <a:pt x="385" y="1"/>
                  <a:pt x="385" y="1"/>
                  <a:pt x="385" y="1"/>
                </a:cubicBezTo>
                <a:cubicBezTo>
                  <a:pt x="379" y="1"/>
                  <a:pt x="379" y="1"/>
                  <a:pt x="379" y="1"/>
                </a:cubicBezTo>
                <a:cubicBezTo>
                  <a:pt x="379" y="31"/>
                  <a:pt x="379" y="31"/>
                  <a:pt x="379" y="31"/>
                </a:cubicBezTo>
                <a:cubicBezTo>
                  <a:pt x="385" y="31"/>
                  <a:pt x="385" y="31"/>
                  <a:pt x="385" y="31"/>
                </a:cubicBezTo>
                <a:cubicBezTo>
                  <a:pt x="385" y="17"/>
                  <a:pt x="385" y="17"/>
                  <a:pt x="385" y="17"/>
                </a:cubicBezTo>
                <a:cubicBezTo>
                  <a:pt x="392" y="17"/>
                  <a:pt x="392" y="17"/>
                  <a:pt x="392" y="17"/>
                </a:cubicBezTo>
                <a:cubicBezTo>
                  <a:pt x="392" y="31"/>
                  <a:pt x="392" y="31"/>
                  <a:pt x="392" y="31"/>
                </a:cubicBezTo>
                <a:cubicBezTo>
                  <a:pt x="398" y="31"/>
                  <a:pt x="398" y="31"/>
                  <a:pt x="398" y="31"/>
                </a:cubicBezTo>
                <a:cubicBezTo>
                  <a:pt x="398" y="1"/>
                  <a:pt x="398" y="1"/>
                  <a:pt x="398" y="1"/>
                </a:cubicBezTo>
                <a:cubicBezTo>
                  <a:pt x="392" y="1"/>
                  <a:pt x="392" y="1"/>
                  <a:pt x="392" y="1"/>
                </a:cubicBezTo>
                <a:lnTo>
                  <a:pt x="392" y="12"/>
                </a:lnTo>
                <a:close/>
                <a:moveTo>
                  <a:pt x="402" y="31"/>
                </a:moveTo>
                <a:cubicBezTo>
                  <a:pt x="408" y="31"/>
                  <a:pt x="408" y="31"/>
                  <a:pt x="408" y="31"/>
                </a:cubicBezTo>
                <a:cubicBezTo>
                  <a:pt x="408" y="1"/>
                  <a:pt x="408" y="1"/>
                  <a:pt x="408" y="1"/>
                </a:cubicBezTo>
                <a:cubicBezTo>
                  <a:pt x="402" y="1"/>
                  <a:pt x="402" y="1"/>
                  <a:pt x="402" y="1"/>
                </a:cubicBezTo>
                <a:lnTo>
                  <a:pt x="402" y="31"/>
                </a:lnTo>
                <a:close/>
                <a:moveTo>
                  <a:pt x="344" y="3"/>
                </a:moveTo>
                <a:cubicBezTo>
                  <a:pt x="343" y="2"/>
                  <a:pt x="342" y="1"/>
                  <a:pt x="341" y="1"/>
                </a:cubicBezTo>
                <a:cubicBezTo>
                  <a:pt x="340" y="1"/>
                  <a:pt x="339" y="1"/>
                  <a:pt x="337" y="1"/>
                </a:cubicBezTo>
                <a:cubicBezTo>
                  <a:pt x="337" y="1"/>
                  <a:pt x="336" y="1"/>
                  <a:pt x="335" y="1"/>
                </a:cubicBezTo>
                <a:cubicBezTo>
                  <a:pt x="328" y="1"/>
                  <a:pt x="328" y="1"/>
                  <a:pt x="328" y="1"/>
                </a:cubicBezTo>
                <a:cubicBezTo>
                  <a:pt x="328" y="31"/>
                  <a:pt x="328" y="31"/>
                  <a:pt x="328" y="31"/>
                </a:cubicBezTo>
                <a:cubicBezTo>
                  <a:pt x="335" y="31"/>
                  <a:pt x="335" y="31"/>
                  <a:pt x="335" y="31"/>
                </a:cubicBezTo>
                <a:cubicBezTo>
                  <a:pt x="336" y="31"/>
                  <a:pt x="337" y="31"/>
                  <a:pt x="337" y="31"/>
                </a:cubicBezTo>
                <a:cubicBezTo>
                  <a:pt x="339" y="30"/>
                  <a:pt x="341" y="30"/>
                  <a:pt x="341" y="30"/>
                </a:cubicBezTo>
                <a:cubicBezTo>
                  <a:pt x="343" y="29"/>
                  <a:pt x="344" y="28"/>
                  <a:pt x="345" y="27"/>
                </a:cubicBezTo>
                <a:cubicBezTo>
                  <a:pt x="345" y="26"/>
                  <a:pt x="346" y="25"/>
                  <a:pt x="346" y="23"/>
                </a:cubicBezTo>
                <a:cubicBezTo>
                  <a:pt x="346" y="22"/>
                  <a:pt x="346" y="19"/>
                  <a:pt x="346" y="16"/>
                </a:cubicBezTo>
                <a:cubicBezTo>
                  <a:pt x="346" y="11"/>
                  <a:pt x="346" y="8"/>
                  <a:pt x="346" y="7"/>
                </a:cubicBezTo>
                <a:cubicBezTo>
                  <a:pt x="345" y="5"/>
                  <a:pt x="345" y="4"/>
                  <a:pt x="344" y="3"/>
                </a:cubicBezTo>
                <a:close/>
                <a:moveTo>
                  <a:pt x="342" y="22"/>
                </a:moveTo>
                <a:cubicBezTo>
                  <a:pt x="342" y="23"/>
                  <a:pt x="342" y="24"/>
                  <a:pt x="341" y="25"/>
                </a:cubicBezTo>
                <a:cubicBezTo>
                  <a:pt x="341" y="26"/>
                  <a:pt x="340" y="26"/>
                  <a:pt x="339" y="27"/>
                </a:cubicBezTo>
                <a:cubicBezTo>
                  <a:pt x="339" y="27"/>
                  <a:pt x="338" y="27"/>
                  <a:pt x="337" y="27"/>
                </a:cubicBezTo>
                <a:cubicBezTo>
                  <a:pt x="337" y="27"/>
                  <a:pt x="336" y="27"/>
                  <a:pt x="336" y="27"/>
                </a:cubicBezTo>
                <a:cubicBezTo>
                  <a:pt x="332" y="27"/>
                  <a:pt x="332" y="27"/>
                  <a:pt x="332" y="27"/>
                </a:cubicBezTo>
                <a:cubicBezTo>
                  <a:pt x="332" y="4"/>
                  <a:pt x="332" y="4"/>
                  <a:pt x="332" y="4"/>
                </a:cubicBezTo>
                <a:cubicBezTo>
                  <a:pt x="336" y="4"/>
                  <a:pt x="336" y="4"/>
                  <a:pt x="336" y="4"/>
                </a:cubicBezTo>
                <a:cubicBezTo>
                  <a:pt x="336" y="4"/>
                  <a:pt x="337" y="4"/>
                  <a:pt x="337" y="4"/>
                </a:cubicBezTo>
                <a:cubicBezTo>
                  <a:pt x="338" y="4"/>
                  <a:pt x="339" y="4"/>
                  <a:pt x="340" y="5"/>
                </a:cubicBezTo>
                <a:cubicBezTo>
                  <a:pt x="341" y="5"/>
                  <a:pt x="341" y="6"/>
                  <a:pt x="342" y="7"/>
                </a:cubicBezTo>
                <a:cubicBezTo>
                  <a:pt x="342" y="8"/>
                  <a:pt x="342" y="9"/>
                  <a:pt x="342" y="10"/>
                </a:cubicBezTo>
                <a:cubicBezTo>
                  <a:pt x="342" y="12"/>
                  <a:pt x="342" y="13"/>
                  <a:pt x="342" y="15"/>
                </a:cubicBezTo>
                <a:cubicBezTo>
                  <a:pt x="342" y="18"/>
                  <a:pt x="342" y="20"/>
                  <a:pt x="342" y="22"/>
                </a:cubicBezTo>
                <a:close/>
                <a:moveTo>
                  <a:pt x="305" y="1"/>
                </a:moveTo>
                <a:cubicBezTo>
                  <a:pt x="301" y="1"/>
                  <a:pt x="301" y="1"/>
                  <a:pt x="301" y="1"/>
                </a:cubicBezTo>
                <a:cubicBezTo>
                  <a:pt x="301" y="31"/>
                  <a:pt x="301" y="31"/>
                  <a:pt x="301" y="31"/>
                </a:cubicBezTo>
                <a:cubicBezTo>
                  <a:pt x="315" y="31"/>
                  <a:pt x="315" y="31"/>
                  <a:pt x="315" y="31"/>
                </a:cubicBezTo>
                <a:cubicBezTo>
                  <a:pt x="315" y="27"/>
                  <a:pt x="315" y="27"/>
                  <a:pt x="315" y="27"/>
                </a:cubicBezTo>
                <a:cubicBezTo>
                  <a:pt x="305" y="27"/>
                  <a:pt x="305" y="27"/>
                  <a:pt x="305" y="27"/>
                </a:cubicBezTo>
                <a:lnTo>
                  <a:pt x="305" y="1"/>
                </a:lnTo>
                <a:close/>
                <a:moveTo>
                  <a:pt x="287" y="1"/>
                </a:moveTo>
                <a:cubicBezTo>
                  <a:pt x="285" y="1"/>
                  <a:pt x="285" y="1"/>
                  <a:pt x="285" y="1"/>
                </a:cubicBezTo>
                <a:cubicBezTo>
                  <a:pt x="276" y="31"/>
                  <a:pt x="276" y="31"/>
                  <a:pt x="276" y="31"/>
                </a:cubicBezTo>
                <a:cubicBezTo>
                  <a:pt x="280" y="31"/>
                  <a:pt x="280" y="31"/>
                  <a:pt x="280" y="31"/>
                </a:cubicBezTo>
                <a:cubicBezTo>
                  <a:pt x="282" y="23"/>
                  <a:pt x="282" y="23"/>
                  <a:pt x="282" y="23"/>
                </a:cubicBezTo>
                <a:cubicBezTo>
                  <a:pt x="287" y="23"/>
                  <a:pt x="287" y="23"/>
                  <a:pt x="287" y="23"/>
                </a:cubicBezTo>
                <a:cubicBezTo>
                  <a:pt x="292" y="23"/>
                  <a:pt x="292" y="23"/>
                  <a:pt x="292" y="23"/>
                </a:cubicBezTo>
                <a:cubicBezTo>
                  <a:pt x="294" y="31"/>
                  <a:pt x="294" y="31"/>
                  <a:pt x="294" y="31"/>
                </a:cubicBezTo>
                <a:cubicBezTo>
                  <a:pt x="299" y="31"/>
                  <a:pt x="299" y="31"/>
                  <a:pt x="299" y="31"/>
                </a:cubicBezTo>
                <a:cubicBezTo>
                  <a:pt x="290" y="1"/>
                  <a:pt x="290" y="1"/>
                  <a:pt x="290" y="1"/>
                </a:cubicBezTo>
                <a:lnTo>
                  <a:pt x="287" y="1"/>
                </a:lnTo>
                <a:close/>
                <a:moveTo>
                  <a:pt x="287" y="20"/>
                </a:moveTo>
                <a:cubicBezTo>
                  <a:pt x="283" y="20"/>
                  <a:pt x="283" y="20"/>
                  <a:pt x="283" y="20"/>
                </a:cubicBezTo>
                <a:cubicBezTo>
                  <a:pt x="287" y="6"/>
                  <a:pt x="287" y="6"/>
                  <a:pt x="287" y="6"/>
                </a:cubicBezTo>
                <a:cubicBezTo>
                  <a:pt x="287" y="5"/>
                  <a:pt x="287" y="5"/>
                  <a:pt x="287" y="5"/>
                </a:cubicBezTo>
                <a:cubicBezTo>
                  <a:pt x="291" y="20"/>
                  <a:pt x="291" y="20"/>
                  <a:pt x="291" y="20"/>
                </a:cubicBezTo>
                <a:lnTo>
                  <a:pt x="287" y="20"/>
                </a:lnTo>
                <a:close/>
                <a:moveTo>
                  <a:pt x="270" y="22"/>
                </a:moveTo>
                <a:cubicBezTo>
                  <a:pt x="270" y="23"/>
                  <a:pt x="270" y="23"/>
                  <a:pt x="270" y="24"/>
                </a:cubicBezTo>
                <a:cubicBezTo>
                  <a:pt x="270" y="25"/>
                  <a:pt x="270" y="26"/>
                  <a:pt x="270" y="27"/>
                </a:cubicBezTo>
                <a:cubicBezTo>
                  <a:pt x="259" y="1"/>
                  <a:pt x="259" y="1"/>
                  <a:pt x="259" y="1"/>
                </a:cubicBezTo>
                <a:cubicBezTo>
                  <a:pt x="253" y="1"/>
                  <a:pt x="253" y="1"/>
                  <a:pt x="253" y="1"/>
                </a:cubicBezTo>
                <a:cubicBezTo>
                  <a:pt x="253" y="31"/>
                  <a:pt x="253" y="31"/>
                  <a:pt x="253" y="31"/>
                </a:cubicBezTo>
                <a:cubicBezTo>
                  <a:pt x="257" y="31"/>
                  <a:pt x="257" y="31"/>
                  <a:pt x="257" y="31"/>
                </a:cubicBezTo>
                <a:cubicBezTo>
                  <a:pt x="257" y="9"/>
                  <a:pt x="257" y="9"/>
                  <a:pt x="257" y="9"/>
                </a:cubicBezTo>
                <a:cubicBezTo>
                  <a:pt x="257" y="8"/>
                  <a:pt x="257" y="8"/>
                  <a:pt x="257" y="7"/>
                </a:cubicBezTo>
                <a:cubicBezTo>
                  <a:pt x="257" y="6"/>
                  <a:pt x="257" y="5"/>
                  <a:pt x="257" y="3"/>
                </a:cubicBezTo>
                <a:cubicBezTo>
                  <a:pt x="268" y="31"/>
                  <a:pt x="268" y="31"/>
                  <a:pt x="268" y="31"/>
                </a:cubicBezTo>
                <a:cubicBezTo>
                  <a:pt x="273" y="31"/>
                  <a:pt x="273" y="31"/>
                  <a:pt x="273" y="31"/>
                </a:cubicBezTo>
                <a:cubicBezTo>
                  <a:pt x="273" y="1"/>
                  <a:pt x="273" y="1"/>
                  <a:pt x="273" y="1"/>
                </a:cubicBezTo>
                <a:cubicBezTo>
                  <a:pt x="270" y="1"/>
                  <a:pt x="270" y="1"/>
                  <a:pt x="270" y="1"/>
                </a:cubicBezTo>
                <a:lnTo>
                  <a:pt x="270" y="22"/>
                </a:lnTo>
                <a:close/>
                <a:moveTo>
                  <a:pt x="247" y="3"/>
                </a:moveTo>
                <a:cubicBezTo>
                  <a:pt x="246" y="2"/>
                  <a:pt x="245" y="1"/>
                  <a:pt x="244" y="1"/>
                </a:cubicBezTo>
                <a:cubicBezTo>
                  <a:pt x="243" y="0"/>
                  <a:pt x="241" y="0"/>
                  <a:pt x="240" y="0"/>
                </a:cubicBezTo>
                <a:cubicBezTo>
                  <a:pt x="240" y="0"/>
                  <a:pt x="240" y="0"/>
                  <a:pt x="240" y="0"/>
                </a:cubicBezTo>
                <a:cubicBezTo>
                  <a:pt x="238" y="0"/>
                  <a:pt x="236" y="1"/>
                  <a:pt x="235" y="1"/>
                </a:cubicBezTo>
                <a:cubicBezTo>
                  <a:pt x="234" y="2"/>
                  <a:pt x="233" y="3"/>
                  <a:pt x="232" y="4"/>
                </a:cubicBezTo>
                <a:cubicBezTo>
                  <a:pt x="231" y="5"/>
                  <a:pt x="231" y="6"/>
                  <a:pt x="231" y="8"/>
                </a:cubicBezTo>
                <a:cubicBezTo>
                  <a:pt x="231" y="10"/>
                  <a:pt x="230" y="12"/>
                  <a:pt x="230" y="16"/>
                </a:cubicBezTo>
                <a:cubicBezTo>
                  <a:pt x="230" y="20"/>
                  <a:pt x="231" y="23"/>
                  <a:pt x="231" y="24"/>
                </a:cubicBezTo>
                <a:cubicBezTo>
                  <a:pt x="231" y="26"/>
                  <a:pt x="232" y="27"/>
                  <a:pt x="233" y="28"/>
                </a:cubicBezTo>
                <a:cubicBezTo>
                  <a:pt x="234" y="29"/>
                  <a:pt x="235" y="30"/>
                  <a:pt x="236" y="30"/>
                </a:cubicBezTo>
                <a:cubicBezTo>
                  <a:pt x="237" y="31"/>
                  <a:pt x="238" y="31"/>
                  <a:pt x="240" y="31"/>
                </a:cubicBezTo>
                <a:cubicBezTo>
                  <a:pt x="240" y="31"/>
                  <a:pt x="240" y="31"/>
                  <a:pt x="240" y="31"/>
                </a:cubicBezTo>
                <a:cubicBezTo>
                  <a:pt x="242" y="31"/>
                  <a:pt x="243" y="31"/>
                  <a:pt x="244" y="30"/>
                </a:cubicBezTo>
                <a:cubicBezTo>
                  <a:pt x="246" y="29"/>
                  <a:pt x="247" y="28"/>
                  <a:pt x="248" y="27"/>
                </a:cubicBezTo>
                <a:cubicBezTo>
                  <a:pt x="248" y="26"/>
                  <a:pt x="248" y="25"/>
                  <a:pt x="249" y="23"/>
                </a:cubicBezTo>
                <a:cubicBezTo>
                  <a:pt x="249" y="22"/>
                  <a:pt x="249" y="19"/>
                  <a:pt x="249" y="16"/>
                </a:cubicBezTo>
                <a:cubicBezTo>
                  <a:pt x="249" y="12"/>
                  <a:pt x="249" y="9"/>
                  <a:pt x="249" y="7"/>
                </a:cubicBezTo>
                <a:cubicBezTo>
                  <a:pt x="248" y="5"/>
                  <a:pt x="248" y="4"/>
                  <a:pt x="247" y="3"/>
                </a:cubicBezTo>
                <a:close/>
                <a:moveTo>
                  <a:pt x="244" y="25"/>
                </a:moveTo>
                <a:cubicBezTo>
                  <a:pt x="243" y="27"/>
                  <a:pt x="242" y="28"/>
                  <a:pt x="240" y="28"/>
                </a:cubicBezTo>
                <a:cubicBezTo>
                  <a:pt x="239" y="28"/>
                  <a:pt x="238" y="27"/>
                  <a:pt x="237" y="27"/>
                </a:cubicBezTo>
                <a:cubicBezTo>
                  <a:pt x="236" y="27"/>
                  <a:pt x="236" y="26"/>
                  <a:pt x="235" y="25"/>
                </a:cubicBezTo>
                <a:cubicBezTo>
                  <a:pt x="235" y="24"/>
                  <a:pt x="235" y="23"/>
                  <a:pt x="235" y="22"/>
                </a:cubicBezTo>
                <a:cubicBezTo>
                  <a:pt x="234" y="21"/>
                  <a:pt x="234" y="19"/>
                  <a:pt x="234" y="16"/>
                </a:cubicBezTo>
                <a:cubicBezTo>
                  <a:pt x="234" y="12"/>
                  <a:pt x="234" y="10"/>
                  <a:pt x="235" y="9"/>
                </a:cubicBezTo>
                <a:cubicBezTo>
                  <a:pt x="235" y="7"/>
                  <a:pt x="235" y="6"/>
                  <a:pt x="236" y="6"/>
                </a:cubicBezTo>
                <a:cubicBezTo>
                  <a:pt x="236" y="5"/>
                  <a:pt x="237" y="4"/>
                  <a:pt x="237" y="4"/>
                </a:cubicBezTo>
                <a:cubicBezTo>
                  <a:pt x="238" y="4"/>
                  <a:pt x="239" y="4"/>
                  <a:pt x="240" y="4"/>
                </a:cubicBezTo>
                <a:cubicBezTo>
                  <a:pt x="242" y="4"/>
                  <a:pt x="243" y="4"/>
                  <a:pt x="244" y="6"/>
                </a:cubicBezTo>
                <a:cubicBezTo>
                  <a:pt x="245" y="7"/>
                  <a:pt x="245" y="11"/>
                  <a:pt x="245" y="16"/>
                </a:cubicBezTo>
                <a:cubicBezTo>
                  <a:pt x="245" y="21"/>
                  <a:pt x="245" y="24"/>
                  <a:pt x="244" y="25"/>
                </a:cubicBezTo>
                <a:close/>
                <a:moveTo>
                  <a:pt x="214" y="22"/>
                </a:moveTo>
                <a:cubicBezTo>
                  <a:pt x="214" y="24"/>
                  <a:pt x="214" y="25"/>
                  <a:pt x="213" y="26"/>
                </a:cubicBezTo>
                <a:cubicBezTo>
                  <a:pt x="212" y="27"/>
                  <a:pt x="211" y="28"/>
                  <a:pt x="210" y="28"/>
                </a:cubicBezTo>
                <a:cubicBezTo>
                  <a:pt x="208" y="28"/>
                  <a:pt x="206" y="27"/>
                  <a:pt x="206" y="26"/>
                </a:cubicBezTo>
                <a:cubicBezTo>
                  <a:pt x="205" y="24"/>
                  <a:pt x="205" y="21"/>
                  <a:pt x="205" y="16"/>
                </a:cubicBezTo>
                <a:cubicBezTo>
                  <a:pt x="205" y="13"/>
                  <a:pt x="205" y="10"/>
                  <a:pt x="205" y="9"/>
                </a:cubicBezTo>
                <a:cubicBezTo>
                  <a:pt x="205" y="7"/>
                  <a:pt x="205" y="6"/>
                  <a:pt x="206" y="6"/>
                </a:cubicBezTo>
                <a:cubicBezTo>
                  <a:pt x="206" y="5"/>
                  <a:pt x="207" y="4"/>
                  <a:pt x="207" y="4"/>
                </a:cubicBezTo>
                <a:cubicBezTo>
                  <a:pt x="208" y="4"/>
                  <a:pt x="209" y="3"/>
                  <a:pt x="210" y="3"/>
                </a:cubicBezTo>
                <a:cubicBezTo>
                  <a:pt x="211" y="3"/>
                  <a:pt x="212" y="4"/>
                  <a:pt x="213" y="5"/>
                </a:cubicBezTo>
                <a:cubicBezTo>
                  <a:pt x="214" y="6"/>
                  <a:pt x="214" y="7"/>
                  <a:pt x="214" y="9"/>
                </a:cubicBezTo>
                <a:cubicBezTo>
                  <a:pt x="214" y="9"/>
                  <a:pt x="214" y="9"/>
                  <a:pt x="214" y="9"/>
                </a:cubicBezTo>
                <a:cubicBezTo>
                  <a:pt x="218" y="9"/>
                  <a:pt x="218" y="9"/>
                  <a:pt x="218" y="9"/>
                </a:cubicBezTo>
                <a:cubicBezTo>
                  <a:pt x="218" y="6"/>
                  <a:pt x="217" y="4"/>
                  <a:pt x="216" y="3"/>
                </a:cubicBezTo>
                <a:cubicBezTo>
                  <a:pt x="214" y="1"/>
                  <a:pt x="212" y="0"/>
                  <a:pt x="210" y="0"/>
                </a:cubicBezTo>
                <a:cubicBezTo>
                  <a:pt x="208" y="0"/>
                  <a:pt x="207" y="1"/>
                  <a:pt x="205" y="1"/>
                </a:cubicBezTo>
                <a:cubicBezTo>
                  <a:pt x="204" y="2"/>
                  <a:pt x="203" y="3"/>
                  <a:pt x="203" y="4"/>
                </a:cubicBezTo>
                <a:cubicBezTo>
                  <a:pt x="202" y="5"/>
                  <a:pt x="201" y="6"/>
                  <a:pt x="201" y="8"/>
                </a:cubicBezTo>
                <a:cubicBezTo>
                  <a:pt x="201" y="10"/>
                  <a:pt x="201" y="12"/>
                  <a:pt x="201" y="15"/>
                </a:cubicBezTo>
                <a:cubicBezTo>
                  <a:pt x="201" y="19"/>
                  <a:pt x="201" y="23"/>
                  <a:pt x="201" y="25"/>
                </a:cubicBezTo>
                <a:cubicBezTo>
                  <a:pt x="202" y="26"/>
                  <a:pt x="203" y="28"/>
                  <a:pt x="204" y="29"/>
                </a:cubicBezTo>
                <a:cubicBezTo>
                  <a:pt x="204" y="30"/>
                  <a:pt x="205" y="30"/>
                  <a:pt x="206" y="31"/>
                </a:cubicBezTo>
                <a:cubicBezTo>
                  <a:pt x="207" y="31"/>
                  <a:pt x="209" y="31"/>
                  <a:pt x="210" y="31"/>
                </a:cubicBezTo>
                <a:cubicBezTo>
                  <a:pt x="212" y="31"/>
                  <a:pt x="215" y="30"/>
                  <a:pt x="216" y="29"/>
                </a:cubicBezTo>
                <a:cubicBezTo>
                  <a:pt x="217" y="27"/>
                  <a:pt x="218" y="25"/>
                  <a:pt x="218" y="22"/>
                </a:cubicBezTo>
                <a:cubicBezTo>
                  <a:pt x="218" y="21"/>
                  <a:pt x="218" y="21"/>
                  <a:pt x="218" y="21"/>
                </a:cubicBezTo>
                <a:cubicBezTo>
                  <a:pt x="214" y="21"/>
                  <a:pt x="214" y="21"/>
                  <a:pt x="214" y="21"/>
                </a:cubicBezTo>
                <a:lnTo>
                  <a:pt x="214" y="22"/>
                </a:lnTo>
                <a:close/>
                <a:moveTo>
                  <a:pt x="222" y="31"/>
                </a:moveTo>
                <a:cubicBezTo>
                  <a:pt x="226" y="31"/>
                  <a:pt x="226" y="31"/>
                  <a:pt x="226" y="31"/>
                </a:cubicBezTo>
                <a:cubicBezTo>
                  <a:pt x="226" y="1"/>
                  <a:pt x="226" y="1"/>
                  <a:pt x="226" y="1"/>
                </a:cubicBezTo>
                <a:cubicBezTo>
                  <a:pt x="222" y="1"/>
                  <a:pt x="222" y="1"/>
                  <a:pt x="222" y="1"/>
                </a:cubicBezTo>
                <a:lnTo>
                  <a:pt x="222" y="31"/>
                </a:lnTo>
                <a:close/>
                <a:moveTo>
                  <a:pt x="187" y="1"/>
                </a:moveTo>
                <a:cubicBezTo>
                  <a:pt x="185" y="1"/>
                  <a:pt x="185" y="1"/>
                  <a:pt x="185" y="1"/>
                </a:cubicBezTo>
                <a:cubicBezTo>
                  <a:pt x="176" y="31"/>
                  <a:pt x="176" y="31"/>
                  <a:pt x="176" y="31"/>
                </a:cubicBezTo>
                <a:cubicBezTo>
                  <a:pt x="180" y="31"/>
                  <a:pt x="180" y="31"/>
                  <a:pt x="180" y="31"/>
                </a:cubicBezTo>
                <a:cubicBezTo>
                  <a:pt x="182" y="23"/>
                  <a:pt x="182" y="23"/>
                  <a:pt x="182" y="23"/>
                </a:cubicBezTo>
                <a:cubicBezTo>
                  <a:pt x="187" y="23"/>
                  <a:pt x="187" y="23"/>
                  <a:pt x="187" y="23"/>
                </a:cubicBezTo>
                <a:cubicBezTo>
                  <a:pt x="192" y="23"/>
                  <a:pt x="192" y="23"/>
                  <a:pt x="192" y="23"/>
                </a:cubicBezTo>
                <a:cubicBezTo>
                  <a:pt x="194" y="31"/>
                  <a:pt x="194" y="31"/>
                  <a:pt x="194" y="31"/>
                </a:cubicBezTo>
                <a:cubicBezTo>
                  <a:pt x="199" y="31"/>
                  <a:pt x="199" y="31"/>
                  <a:pt x="199" y="31"/>
                </a:cubicBezTo>
                <a:cubicBezTo>
                  <a:pt x="190" y="1"/>
                  <a:pt x="190" y="1"/>
                  <a:pt x="190" y="1"/>
                </a:cubicBezTo>
                <a:lnTo>
                  <a:pt x="187" y="1"/>
                </a:lnTo>
                <a:close/>
                <a:moveTo>
                  <a:pt x="187" y="20"/>
                </a:moveTo>
                <a:cubicBezTo>
                  <a:pt x="183" y="20"/>
                  <a:pt x="183" y="20"/>
                  <a:pt x="183" y="20"/>
                </a:cubicBezTo>
                <a:cubicBezTo>
                  <a:pt x="187" y="6"/>
                  <a:pt x="187" y="6"/>
                  <a:pt x="187" y="6"/>
                </a:cubicBezTo>
                <a:cubicBezTo>
                  <a:pt x="187" y="5"/>
                  <a:pt x="187" y="5"/>
                  <a:pt x="187" y="5"/>
                </a:cubicBezTo>
                <a:cubicBezTo>
                  <a:pt x="191" y="20"/>
                  <a:pt x="191" y="20"/>
                  <a:pt x="191" y="20"/>
                </a:cubicBezTo>
                <a:lnTo>
                  <a:pt x="187" y="20"/>
                </a:lnTo>
                <a:close/>
                <a:moveTo>
                  <a:pt x="170" y="22"/>
                </a:moveTo>
                <a:cubicBezTo>
                  <a:pt x="170" y="23"/>
                  <a:pt x="170" y="23"/>
                  <a:pt x="170" y="24"/>
                </a:cubicBezTo>
                <a:cubicBezTo>
                  <a:pt x="170" y="25"/>
                  <a:pt x="170" y="26"/>
                  <a:pt x="170" y="27"/>
                </a:cubicBezTo>
                <a:cubicBezTo>
                  <a:pt x="159" y="1"/>
                  <a:pt x="159" y="1"/>
                  <a:pt x="159" y="1"/>
                </a:cubicBezTo>
                <a:cubicBezTo>
                  <a:pt x="153" y="1"/>
                  <a:pt x="153" y="1"/>
                  <a:pt x="153" y="1"/>
                </a:cubicBezTo>
                <a:cubicBezTo>
                  <a:pt x="153" y="31"/>
                  <a:pt x="153" y="31"/>
                  <a:pt x="153" y="31"/>
                </a:cubicBezTo>
                <a:cubicBezTo>
                  <a:pt x="157" y="31"/>
                  <a:pt x="157" y="31"/>
                  <a:pt x="157" y="31"/>
                </a:cubicBezTo>
                <a:cubicBezTo>
                  <a:pt x="157" y="9"/>
                  <a:pt x="157" y="9"/>
                  <a:pt x="157" y="9"/>
                </a:cubicBezTo>
                <a:cubicBezTo>
                  <a:pt x="157" y="8"/>
                  <a:pt x="157" y="8"/>
                  <a:pt x="157" y="7"/>
                </a:cubicBezTo>
                <a:cubicBezTo>
                  <a:pt x="157" y="6"/>
                  <a:pt x="157" y="5"/>
                  <a:pt x="157" y="3"/>
                </a:cubicBezTo>
                <a:cubicBezTo>
                  <a:pt x="168" y="31"/>
                  <a:pt x="168" y="31"/>
                  <a:pt x="168" y="31"/>
                </a:cubicBezTo>
                <a:cubicBezTo>
                  <a:pt x="173" y="31"/>
                  <a:pt x="173" y="31"/>
                  <a:pt x="173" y="31"/>
                </a:cubicBezTo>
                <a:cubicBezTo>
                  <a:pt x="173" y="1"/>
                  <a:pt x="173" y="1"/>
                  <a:pt x="173" y="1"/>
                </a:cubicBezTo>
                <a:cubicBezTo>
                  <a:pt x="170" y="1"/>
                  <a:pt x="170" y="1"/>
                  <a:pt x="170" y="1"/>
                </a:cubicBezTo>
                <a:lnTo>
                  <a:pt x="170" y="22"/>
                </a:lnTo>
                <a:close/>
                <a:moveTo>
                  <a:pt x="129" y="1"/>
                </a:moveTo>
                <a:cubicBezTo>
                  <a:pt x="127" y="1"/>
                  <a:pt x="127" y="1"/>
                  <a:pt x="127" y="1"/>
                </a:cubicBezTo>
                <a:cubicBezTo>
                  <a:pt x="118" y="31"/>
                  <a:pt x="118" y="31"/>
                  <a:pt x="118" y="31"/>
                </a:cubicBezTo>
                <a:cubicBezTo>
                  <a:pt x="122" y="31"/>
                  <a:pt x="122" y="31"/>
                  <a:pt x="122" y="31"/>
                </a:cubicBezTo>
                <a:cubicBezTo>
                  <a:pt x="124" y="23"/>
                  <a:pt x="124" y="23"/>
                  <a:pt x="124" y="23"/>
                </a:cubicBezTo>
                <a:cubicBezTo>
                  <a:pt x="129" y="23"/>
                  <a:pt x="129" y="23"/>
                  <a:pt x="129" y="23"/>
                </a:cubicBezTo>
                <a:cubicBezTo>
                  <a:pt x="134" y="23"/>
                  <a:pt x="134" y="23"/>
                  <a:pt x="134" y="23"/>
                </a:cubicBezTo>
                <a:cubicBezTo>
                  <a:pt x="136" y="31"/>
                  <a:pt x="136" y="31"/>
                  <a:pt x="136" y="31"/>
                </a:cubicBezTo>
                <a:cubicBezTo>
                  <a:pt x="140" y="31"/>
                  <a:pt x="140" y="31"/>
                  <a:pt x="140" y="31"/>
                </a:cubicBezTo>
                <a:cubicBezTo>
                  <a:pt x="131" y="1"/>
                  <a:pt x="131" y="1"/>
                  <a:pt x="131" y="1"/>
                </a:cubicBezTo>
                <a:lnTo>
                  <a:pt x="129" y="1"/>
                </a:lnTo>
                <a:close/>
                <a:moveTo>
                  <a:pt x="129" y="20"/>
                </a:moveTo>
                <a:cubicBezTo>
                  <a:pt x="125" y="20"/>
                  <a:pt x="125" y="20"/>
                  <a:pt x="125" y="20"/>
                </a:cubicBezTo>
                <a:cubicBezTo>
                  <a:pt x="129" y="6"/>
                  <a:pt x="129" y="6"/>
                  <a:pt x="129" y="6"/>
                </a:cubicBezTo>
                <a:cubicBezTo>
                  <a:pt x="129" y="5"/>
                  <a:pt x="129" y="5"/>
                  <a:pt x="129" y="5"/>
                </a:cubicBezTo>
                <a:cubicBezTo>
                  <a:pt x="133" y="20"/>
                  <a:pt x="133" y="20"/>
                  <a:pt x="133" y="20"/>
                </a:cubicBezTo>
                <a:lnTo>
                  <a:pt x="129" y="20"/>
                </a:lnTo>
                <a:close/>
                <a:moveTo>
                  <a:pt x="35" y="18"/>
                </a:moveTo>
                <a:cubicBezTo>
                  <a:pt x="39" y="18"/>
                  <a:pt x="39" y="18"/>
                  <a:pt x="39" y="18"/>
                </a:cubicBezTo>
                <a:cubicBezTo>
                  <a:pt x="39" y="27"/>
                  <a:pt x="39" y="27"/>
                  <a:pt x="39" y="27"/>
                </a:cubicBezTo>
                <a:cubicBezTo>
                  <a:pt x="38" y="27"/>
                  <a:pt x="37" y="27"/>
                  <a:pt x="36" y="28"/>
                </a:cubicBezTo>
                <a:cubicBezTo>
                  <a:pt x="36" y="28"/>
                  <a:pt x="35" y="28"/>
                  <a:pt x="34" y="28"/>
                </a:cubicBezTo>
                <a:cubicBezTo>
                  <a:pt x="32" y="28"/>
                  <a:pt x="31" y="27"/>
                  <a:pt x="30" y="25"/>
                </a:cubicBezTo>
                <a:cubicBezTo>
                  <a:pt x="29" y="24"/>
                  <a:pt x="28" y="20"/>
                  <a:pt x="28" y="16"/>
                </a:cubicBezTo>
                <a:cubicBezTo>
                  <a:pt x="28" y="11"/>
                  <a:pt x="29" y="7"/>
                  <a:pt x="30" y="6"/>
                </a:cubicBezTo>
                <a:cubicBezTo>
                  <a:pt x="30" y="4"/>
                  <a:pt x="32" y="3"/>
                  <a:pt x="34" y="3"/>
                </a:cubicBezTo>
                <a:cubicBezTo>
                  <a:pt x="35" y="3"/>
                  <a:pt x="37" y="4"/>
                  <a:pt x="38" y="5"/>
                </a:cubicBezTo>
                <a:cubicBezTo>
                  <a:pt x="38" y="6"/>
                  <a:pt x="39" y="7"/>
                  <a:pt x="39" y="9"/>
                </a:cubicBezTo>
                <a:cubicBezTo>
                  <a:pt x="43" y="9"/>
                  <a:pt x="43" y="9"/>
                  <a:pt x="43" y="9"/>
                </a:cubicBezTo>
                <a:cubicBezTo>
                  <a:pt x="43" y="9"/>
                  <a:pt x="43" y="9"/>
                  <a:pt x="43" y="9"/>
                </a:cubicBezTo>
                <a:cubicBezTo>
                  <a:pt x="43" y="6"/>
                  <a:pt x="42" y="4"/>
                  <a:pt x="40" y="2"/>
                </a:cubicBezTo>
                <a:cubicBezTo>
                  <a:pt x="39" y="1"/>
                  <a:pt x="37" y="0"/>
                  <a:pt x="34" y="0"/>
                </a:cubicBezTo>
                <a:cubicBezTo>
                  <a:pt x="32" y="0"/>
                  <a:pt x="31" y="1"/>
                  <a:pt x="29" y="1"/>
                </a:cubicBezTo>
                <a:cubicBezTo>
                  <a:pt x="28" y="2"/>
                  <a:pt x="27" y="3"/>
                  <a:pt x="26" y="4"/>
                </a:cubicBezTo>
                <a:cubicBezTo>
                  <a:pt x="26" y="5"/>
                  <a:pt x="25" y="6"/>
                  <a:pt x="25" y="8"/>
                </a:cubicBezTo>
                <a:cubicBezTo>
                  <a:pt x="25" y="10"/>
                  <a:pt x="24" y="12"/>
                  <a:pt x="24" y="15"/>
                </a:cubicBezTo>
                <a:cubicBezTo>
                  <a:pt x="24" y="19"/>
                  <a:pt x="25" y="22"/>
                  <a:pt x="25" y="24"/>
                </a:cubicBezTo>
                <a:cubicBezTo>
                  <a:pt x="25" y="26"/>
                  <a:pt x="26" y="27"/>
                  <a:pt x="27" y="29"/>
                </a:cubicBezTo>
                <a:cubicBezTo>
                  <a:pt x="28" y="29"/>
                  <a:pt x="29" y="30"/>
                  <a:pt x="30" y="30"/>
                </a:cubicBezTo>
                <a:cubicBezTo>
                  <a:pt x="31" y="31"/>
                  <a:pt x="33" y="31"/>
                  <a:pt x="34" y="31"/>
                </a:cubicBezTo>
                <a:cubicBezTo>
                  <a:pt x="35" y="31"/>
                  <a:pt x="37" y="31"/>
                  <a:pt x="38" y="31"/>
                </a:cubicBezTo>
                <a:cubicBezTo>
                  <a:pt x="39" y="31"/>
                  <a:pt x="41" y="30"/>
                  <a:pt x="43" y="30"/>
                </a:cubicBezTo>
                <a:cubicBezTo>
                  <a:pt x="43" y="15"/>
                  <a:pt x="43" y="15"/>
                  <a:pt x="43" y="15"/>
                </a:cubicBezTo>
                <a:cubicBezTo>
                  <a:pt x="35" y="15"/>
                  <a:pt x="35" y="15"/>
                  <a:pt x="35" y="15"/>
                </a:cubicBezTo>
                <a:lnTo>
                  <a:pt x="35" y="18"/>
                </a:lnTo>
                <a:close/>
                <a:moveTo>
                  <a:pt x="47" y="31"/>
                </a:moveTo>
                <a:cubicBezTo>
                  <a:pt x="62" y="31"/>
                  <a:pt x="62" y="31"/>
                  <a:pt x="62" y="31"/>
                </a:cubicBezTo>
                <a:cubicBezTo>
                  <a:pt x="62" y="27"/>
                  <a:pt x="62" y="27"/>
                  <a:pt x="62" y="27"/>
                </a:cubicBezTo>
                <a:cubicBezTo>
                  <a:pt x="51" y="27"/>
                  <a:pt x="51" y="27"/>
                  <a:pt x="51" y="27"/>
                </a:cubicBezTo>
                <a:cubicBezTo>
                  <a:pt x="51" y="17"/>
                  <a:pt x="51" y="17"/>
                  <a:pt x="51" y="17"/>
                </a:cubicBezTo>
                <a:cubicBezTo>
                  <a:pt x="62" y="17"/>
                  <a:pt x="62" y="17"/>
                  <a:pt x="62" y="17"/>
                </a:cubicBezTo>
                <a:cubicBezTo>
                  <a:pt x="62" y="14"/>
                  <a:pt x="62" y="14"/>
                  <a:pt x="62" y="14"/>
                </a:cubicBezTo>
                <a:cubicBezTo>
                  <a:pt x="51" y="14"/>
                  <a:pt x="51" y="14"/>
                  <a:pt x="51" y="14"/>
                </a:cubicBezTo>
                <a:cubicBezTo>
                  <a:pt x="51" y="4"/>
                  <a:pt x="51" y="4"/>
                  <a:pt x="51" y="4"/>
                </a:cubicBezTo>
                <a:cubicBezTo>
                  <a:pt x="62" y="4"/>
                  <a:pt x="62" y="4"/>
                  <a:pt x="62" y="4"/>
                </a:cubicBezTo>
                <a:cubicBezTo>
                  <a:pt x="62" y="1"/>
                  <a:pt x="62" y="1"/>
                  <a:pt x="62" y="1"/>
                </a:cubicBezTo>
                <a:cubicBezTo>
                  <a:pt x="47" y="1"/>
                  <a:pt x="47" y="1"/>
                  <a:pt x="47" y="1"/>
                </a:cubicBezTo>
                <a:lnTo>
                  <a:pt x="47" y="31"/>
                </a:lnTo>
                <a:close/>
                <a:moveTo>
                  <a:pt x="82" y="22"/>
                </a:moveTo>
                <a:cubicBezTo>
                  <a:pt x="82" y="23"/>
                  <a:pt x="82" y="23"/>
                  <a:pt x="82" y="24"/>
                </a:cubicBezTo>
                <a:cubicBezTo>
                  <a:pt x="82" y="25"/>
                  <a:pt x="82" y="26"/>
                  <a:pt x="82" y="27"/>
                </a:cubicBezTo>
                <a:cubicBezTo>
                  <a:pt x="71" y="1"/>
                  <a:pt x="71" y="1"/>
                  <a:pt x="71" y="1"/>
                </a:cubicBezTo>
                <a:cubicBezTo>
                  <a:pt x="66" y="1"/>
                  <a:pt x="66" y="1"/>
                  <a:pt x="66" y="1"/>
                </a:cubicBezTo>
                <a:cubicBezTo>
                  <a:pt x="66" y="31"/>
                  <a:pt x="66" y="31"/>
                  <a:pt x="66" y="31"/>
                </a:cubicBezTo>
                <a:cubicBezTo>
                  <a:pt x="69" y="31"/>
                  <a:pt x="69" y="31"/>
                  <a:pt x="69" y="31"/>
                </a:cubicBezTo>
                <a:cubicBezTo>
                  <a:pt x="69" y="9"/>
                  <a:pt x="69" y="9"/>
                  <a:pt x="69" y="9"/>
                </a:cubicBezTo>
                <a:cubicBezTo>
                  <a:pt x="69" y="8"/>
                  <a:pt x="69" y="8"/>
                  <a:pt x="69" y="7"/>
                </a:cubicBezTo>
                <a:cubicBezTo>
                  <a:pt x="69" y="6"/>
                  <a:pt x="69" y="5"/>
                  <a:pt x="69" y="3"/>
                </a:cubicBezTo>
                <a:cubicBezTo>
                  <a:pt x="80" y="31"/>
                  <a:pt x="80" y="31"/>
                  <a:pt x="80" y="31"/>
                </a:cubicBezTo>
                <a:cubicBezTo>
                  <a:pt x="85" y="31"/>
                  <a:pt x="85" y="31"/>
                  <a:pt x="85" y="31"/>
                </a:cubicBezTo>
                <a:cubicBezTo>
                  <a:pt x="85" y="1"/>
                  <a:pt x="85" y="1"/>
                  <a:pt x="85" y="1"/>
                </a:cubicBezTo>
                <a:cubicBezTo>
                  <a:pt x="82" y="1"/>
                  <a:pt x="82" y="1"/>
                  <a:pt x="82" y="1"/>
                </a:cubicBezTo>
                <a:lnTo>
                  <a:pt x="82" y="22"/>
                </a:lnTo>
                <a:close/>
                <a:moveTo>
                  <a:pt x="103" y="22"/>
                </a:moveTo>
                <a:cubicBezTo>
                  <a:pt x="103" y="24"/>
                  <a:pt x="103" y="25"/>
                  <a:pt x="102" y="26"/>
                </a:cubicBezTo>
                <a:cubicBezTo>
                  <a:pt x="101" y="27"/>
                  <a:pt x="100" y="28"/>
                  <a:pt x="98" y="28"/>
                </a:cubicBezTo>
                <a:cubicBezTo>
                  <a:pt x="97" y="28"/>
                  <a:pt x="95" y="27"/>
                  <a:pt x="95" y="26"/>
                </a:cubicBezTo>
                <a:cubicBezTo>
                  <a:pt x="94" y="24"/>
                  <a:pt x="93" y="21"/>
                  <a:pt x="93" y="16"/>
                </a:cubicBezTo>
                <a:cubicBezTo>
                  <a:pt x="93" y="13"/>
                  <a:pt x="93" y="10"/>
                  <a:pt x="94" y="9"/>
                </a:cubicBezTo>
                <a:cubicBezTo>
                  <a:pt x="94" y="7"/>
                  <a:pt x="94" y="6"/>
                  <a:pt x="95" y="6"/>
                </a:cubicBezTo>
                <a:cubicBezTo>
                  <a:pt x="95" y="5"/>
                  <a:pt x="95" y="4"/>
                  <a:pt x="96" y="4"/>
                </a:cubicBezTo>
                <a:cubicBezTo>
                  <a:pt x="97" y="4"/>
                  <a:pt x="98" y="3"/>
                  <a:pt x="98" y="3"/>
                </a:cubicBezTo>
                <a:cubicBezTo>
                  <a:pt x="100" y="3"/>
                  <a:pt x="101" y="4"/>
                  <a:pt x="102" y="5"/>
                </a:cubicBezTo>
                <a:cubicBezTo>
                  <a:pt x="102" y="6"/>
                  <a:pt x="103" y="7"/>
                  <a:pt x="103" y="9"/>
                </a:cubicBezTo>
                <a:cubicBezTo>
                  <a:pt x="103" y="9"/>
                  <a:pt x="103" y="9"/>
                  <a:pt x="103" y="9"/>
                </a:cubicBezTo>
                <a:cubicBezTo>
                  <a:pt x="107" y="9"/>
                  <a:pt x="107" y="9"/>
                  <a:pt x="107" y="9"/>
                </a:cubicBezTo>
                <a:cubicBezTo>
                  <a:pt x="107" y="6"/>
                  <a:pt x="106" y="4"/>
                  <a:pt x="105" y="3"/>
                </a:cubicBezTo>
                <a:cubicBezTo>
                  <a:pt x="103" y="1"/>
                  <a:pt x="101" y="0"/>
                  <a:pt x="99" y="0"/>
                </a:cubicBezTo>
                <a:cubicBezTo>
                  <a:pt x="97" y="0"/>
                  <a:pt x="95" y="1"/>
                  <a:pt x="94" y="1"/>
                </a:cubicBezTo>
                <a:cubicBezTo>
                  <a:pt x="93" y="2"/>
                  <a:pt x="92" y="3"/>
                  <a:pt x="91" y="4"/>
                </a:cubicBezTo>
                <a:cubicBezTo>
                  <a:pt x="91" y="5"/>
                  <a:pt x="90" y="6"/>
                  <a:pt x="90" y="8"/>
                </a:cubicBezTo>
                <a:cubicBezTo>
                  <a:pt x="90" y="10"/>
                  <a:pt x="90" y="12"/>
                  <a:pt x="90" y="15"/>
                </a:cubicBezTo>
                <a:cubicBezTo>
                  <a:pt x="90" y="19"/>
                  <a:pt x="90" y="23"/>
                  <a:pt x="90" y="25"/>
                </a:cubicBezTo>
                <a:cubicBezTo>
                  <a:pt x="91" y="26"/>
                  <a:pt x="91" y="28"/>
                  <a:pt x="93" y="29"/>
                </a:cubicBezTo>
                <a:cubicBezTo>
                  <a:pt x="93" y="30"/>
                  <a:pt x="94" y="30"/>
                  <a:pt x="95" y="31"/>
                </a:cubicBezTo>
                <a:cubicBezTo>
                  <a:pt x="96" y="31"/>
                  <a:pt x="97" y="31"/>
                  <a:pt x="99" y="31"/>
                </a:cubicBezTo>
                <a:cubicBezTo>
                  <a:pt x="101" y="31"/>
                  <a:pt x="103" y="30"/>
                  <a:pt x="105" y="29"/>
                </a:cubicBezTo>
                <a:cubicBezTo>
                  <a:pt x="106" y="27"/>
                  <a:pt x="107" y="25"/>
                  <a:pt x="107" y="22"/>
                </a:cubicBezTo>
                <a:cubicBezTo>
                  <a:pt x="107" y="21"/>
                  <a:pt x="107" y="21"/>
                  <a:pt x="107" y="21"/>
                </a:cubicBezTo>
                <a:cubicBezTo>
                  <a:pt x="103" y="21"/>
                  <a:pt x="103" y="21"/>
                  <a:pt x="103" y="21"/>
                </a:cubicBezTo>
                <a:lnTo>
                  <a:pt x="103" y="22"/>
                </a:lnTo>
                <a:close/>
                <a:moveTo>
                  <a:pt x="111" y="31"/>
                </a:moveTo>
                <a:cubicBezTo>
                  <a:pt x="115" y="31"/>
                  <a:pt x="115" y="31"/>
                  <a:pt x="115" y="31"/>
                </a:cubicBezTo>
                <a:cubicBezTo>
                  <a:pt x="115" y="1"/>
                  <a:pt x="115" y="1"/>
                  <a:pt x="115" y="1"/>
                </a:cubicBezTo>
                <a:cubicBezTo>
                  <a:pt x="111" y="1"/>
                  <a:pt x="111" y="1"/>
                  <a:pt x="111" y="1"/>
                </a:cubicBezTo>
                <a:lnTo>
                  <a:pt x="111" y="31"/>
                </a:lnTo>
                <a:close/>
                <a:moveTo>
                  <a:pt x="11" y="1"/>
                </a:moveTo>
                <a:cubicBezTo>
                  <a:pt x="9" y="1"/>
                  <a:pt x="9" y="1"/>
                  <a:pt x="9" y="1"/>
                </a:cubicBezTo>
                <a:cubicBezTo>
                  <a:pt x="0" y="31"/>
                  <a:pt x="0" y="31"/>
                  <a:pt x="0" y="31"/>
                </a:cubicBezTo>
                <a:cubicBezTo>
                  <a:pt x="4" y="31"/>
                  <a:pt x="4" y="31"/>
                  <a:pt x="4" y="31"/>
                </a:cubicBezTo>
                <a:cubicBezTo>
                  <a:pt x="6" y="23"/>
                  <a:pt x="6" y="23"/>
                  <a:pt x="6" y="23"/>
                </a:cubicBezTo>
                <a:cubicBezTo>
                  <a:pt x="11" y="23"/>
                  <a:pt x="11" y="23"/>
                  <a:pt x="11" y="23"/>
                </a:cubicBezTo>
                <a:cubicBezTo>
                  <a:pt x="16" y="23"/>
                  <a:pt x="16" y="23"/>
                  <a:pt x="16" y="23"/>
                </a:cubicBezTo>
                <a:cubicBezTo>
                  <a:pt x="18" y="31"/>
                  <a:pt x="18" y="31"/>
                  <a:pt x="18" y="31"/>
                </a:cubicBezTo>
                <a:cubicBezTo>
                  <a:pt x="22" y="31"/>
                  <a:pt x="22" y="31"/>
                  <a:pt x="22" y="31"/>
                </a:cubicBezTo>
                <a:cubicBezTo>
                  <a:pt x="13" y="1"/>
                  <a:pt x="13" y="1"/>
                  <a:pt x="13" y="1"/>
                </a:cubicBezTo>
                <a:lnTo>
                  <a:pt x="11" y="1"/>
                </a:lnTo>
                <a:close/>
                <a:moveTo>
                  <a:pt x="11" y="20"/>
                </a:moveTo>
                <a:cubicBezTo>
                  <a:pt x="7" y="20"/>
                  <a:pt x="7" y="20"/>
                  <a:pt x="7" y="20"/>
                </a:cubicBezTo>
                <a:cubicBezTo>
                  <a:pt x="11" y="6"/>
                  <a:pt x="11" y="6"/>
                  <a:pt x="11" y="6"/>
                </a:cubicBezTo>
                <a:cubicBezTo>
                  <a:pt x="11" y="5"/>
                  <a:pt x="11" y="5"/>
                  <a:pt x="11" y="5"/>
                </a:cubicBezTo>
                <a:cubicBezTo>
                  <a:pt x="15" y="20"/>
                  <a:pt x="15" y="20"/>
                  <a:pt x="15" y="20"/>
                </a:cubicBezTo>
                <a:lnTo>
                  <a:pt x="11" y="2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nvGrpSpPr>
          <xdr:cNvPr id="5" name="Group 43">
            <a:extLst>
              <a:ext uri="{FF2B5EF4-FFF2-40B4-BE49-F238E27FC236}">
                <a16:creationId xmlns:a16="http://schemas.microsoft.com/office/drawing/2014/main" id="{00000000-0008-0000-0000-000004000000}"/>
              </a:ext>
            </a:extLst>
          </xdr:cNvPr>
          <xdr:cNvGrpSpPr>
            <a:grpSpLocks/>
          </xdr:cNvGrpSpPr>
        </xdr:nvGrpSpPr>
        <xdr:grpSpPr bwMode="auto">
          <a:xfrm>
            <a:off x="837" y="1286"/>
            <a:ext cx="1074" cy="434"/>
            <a:chOff x="837" y="1286"/>
            <a:chExt cx="1074" cy="434"/>
          </a:xfrm>
        </xdr:grpSpPr>
        <xdr:sp macro="" textlink="">
          <xdr:nvSpPr>
            <xdr:cNvPr id="12" name="Freeform 44">
              <a:extLst>
                <a:ext uri="{FF2B5EF4-FFF2-40B4-BE49-F238E27FC236}">
                  <a16:creationId xmlns:a16="http://schemas.microsoft.com/office/drawing/2014/main" id="{00000000-0008-0000-0000-00000B000000}"/>
                </a:ext>
              </a:extLst>
            </xdr:cNvPr>
            <xdr:cNvSpPr>
              <a:spLocks/>
            </xdr:cNvSpPr>
          </xdr:nvSpPr>
          <xdr:spPr bwMode="auto">
            <a:xfrm>
              <a:off x="1630" y="1286"/>
              <a:ext cx="281" cy="434"/>
            </a:xfrm>
            <a:custGeom>
              <a:avLst/>
              <a:gdLst>
                <a:gd name="T0" fmla="*/ 92 w 281"/>
                <a:gd name="T1" fmla="*/ 434 h 434"/>
                <a:gd name="T2" fmla="*/ 0 w 281"/>
                <a:gd name="T3" fmla="*/ 434 h 434"/>
                <a:gd name="T4" fmla="*/ 0 w 281"/>
                <a:gd name="T5" fmla="*/ 0 h 434"/>
                <a:gd name="T6" fmla="*/ 92 w 281"/>
                <a:gd name="T7" fmla="*/ 0 h 434"/>
                <a:gd name="T8" fmla="*/ 92 w 281"/>
                <a:gd name="T9" fmla="*/ 167 h 434"/>
                <a:gd name="T10" fmla="*/ 192 w 281"/>
                <a:gd name="T11" fmla="*/ 167 h 434"/>
                <a:gd name="T12" fmla="*/ 192 w 281"/>
                <a:gd name="T13" fmla="*/ 0 h 434"/>
                <a:gd name="T14" fmla="*/ 281 w 281"/>
                <a:gd name="T15" fmla="*/ 0 h 434"/>
                <a:gd name="T16" fmla="*/ 281 w 281"/>
                <a:gd name="T17" fmla="*/ 434 h 434"/>
                <a:gd name="T18" fmla="*/ 192 w 281"/>
                <a:gd name="T19" fmla="*/ 434 h 434"/>
                <a:gd name="T20" fmla="*/ 192 w 281"/>
                <a:gd name="T21" fmla="*/ 241 h 434"/>
                <a:gd name="T22" fmla="*/ 92 w 281"/>
                <a:gd name="T23" fmla="*/ 241 h 434"/>
                <a:gd name="T24" fmla="*/ 92 w 281"/>
                <a:gd name="T25" fmla="*/ 434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81"/>
                <a:gd name="T40" fmla="*/ 0 h 434"/>
                <a:gd name="T41" fmla="*/ 281 w 281"/>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81" h="434">
                  <a:moveTo>
                    <a:pt x="92" y="434"/>
                  </a:moveTo>
                  <a:lnTo>
                    <a:pt x="0" y="434"/>
                  </a:lnTo>
                  <a:lnTo>
                    <a:pt x="0" y="0"/>
                  </a:lnTo>
                  <a:lnTo>
                    <a:pt x="92" y="0"/>
                  </a:lnTo>
                  <a:lnTo>
                    <a:pt x="92" y="167"/>
                  </a:lnTo>
                  <a:lnTo>
                    <a:pt x="192" y="167"/>
                  </a:lnTo>
                  <a:lnTo>
                    <a:pt x="192" y="0"/>
                  </a:lnTo>
                  <a:lnTo>
                    <a:pt x="281" y="0"/>
                  </a:lnTo>
                  <a:lnTo>
                    <a:pt x="281" y="434"/>
                  </a:lnTo>
                  <a:lnTo>
                    <a:pt x="192" y="434"/>
                  </a:lnTo>
                  <a:lnTo>
                    <a:pt x="192" y="241"/>
                  </a:lnTo>
                  <a:lnTo>
                    <a:pt x="92" y="241"/>
                  </a:lnTo>
                  <a:lnTo>
                    <a:pt x="92" y="434"/>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3" name="Freeform 45">
              <a:extLst>
                <a:ext uri="{FF2B5EF4-FFF2-40B4-BE49-F238E27FC236}">
                  <a16:creationId xmlns:a16="http://schemas.microsoft.com/office/drawing/2014/main" id="{00000000-0008-0000-0000-00000C000000}"/>
                </a:ext>
              </a:extLst>
            </xdr:cNvPr>
            <xdr:cNvSpPr>
              <a:spLocks noEditPoints="1"/>
            </xdr:cNvSpPr>
          </xdr:nvSpPr>
          <xdr:spPr bwMode="auto">
            <a:xfrm>
              <a:off x="837" y="1286"/>
              <a:ext cx="359" cy="434"/>
            </a:xfrm>
            <a:custGeom>
              <a:avLst/>
              <a:gdLst>
                <a:gd name="T0" fmla="*/ 238 w 359"/>
                <a:gd name="T1" fmla="*/ 0 h 434"/>
                <a:gd name="T2" fmla="*/ 177 w 359"/>
                <a:gd name="T3" fmla="*/ 0 h 434"/>
                <a:gd name="T4" fmla="*/ 122 w 359"/>
                <a:gd name="T5" fmla="*/ 0 h 434"/>
                <a:gd name="T6" fmla="*/ 0 w 359"/>
                <a:gd name="T7" fmla="*/ 434 h 434"/>
                <a:gd name="T8" fmla="*/ 89 w 359"/>
                <a:gd name="T9" fmla="*/ 434 h 434"/>
                <a:gd name="T10" fmla="*/ 113 w 359"/>
                <a:gd name="T11" fmla="*/ 337 h 434"/>
                <a:gd name="T12" fmla="*/ 177 w 359"/>
                <a:gd name="T13" fmla="*/ 337 h 434"/>
                <a:gd name="T14" fmla="*/ 240 w 359"/>
                <a:gd name="T15" fmla="*/ 337 h 434"/>
                <a:gd name="T16" fmla="*/ 264 w 359"/>
                <a:gd name="T17" fmla="*/ 434 h 434"/>
                <a:gd name="T18" fmla="*/ 359 w 359"/>
                <a:gd name="T19" fmla="*/ 434 h 434"/>
                <a:gd name="T20" fmla="*/ 238 w 359"/>
                <a:gd name="T21" fmla="*/ 0 h 434"/>
                <a:gd name="T22" fmla="*/ 177 w 359"/>
                <a:gd name="T23" fmla="*/ 271 h 434"/>
                <a:gd name="T24" fmla="*/ 129 w 359"/>
                <a:gd name="T25" fmla="*/ 271 h 434"/>
                <a:gd name="T26" fmla="*/ 177 w 359"/>
                <a:gd name="T27" fmla="*/ 87 h 434"/>
                <a:gd name="T28" fmla="*/ 179 w 359"/>
                <a:gd name="T29" fmla="*/ 82 h 434"/>
                <a:gd name="T30" fmla="*/ 224 w 359"/>
                <a:gd name="T31" fmla="*/ 271 h 434"/>
                <a:gd name="T32" fmla="*/ 177 w 359"/>
                <a:gd name="T33" fmla="*/ 271 h 4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59"/>
                <a:gd name="T52" fmla="*/ 0 h 434"/>
                <a:gd name="T53" fmla="*/ 359 w 359"/>
                <a:gd name="T54" fmla="*/ 434 h 434"/>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59" h="434">
                  <a:moveTo>
                    <a:pt x="238" y="0"/>
                  </a:moveTo>
                  <a:lnTo>
                    <a:pt x="177" y="0"/>
                  </a:lnTo>
                  <a:lnTo>
                    <a:pt x="122" y="0"/>
                  </a:lnTo>
                  <a:lnTo>
                    <a:pt x="0" y="434"/>
                  </a:lnTo>
                  <a:lnTo>
                    <a:pt x="89" y="434"/>
                  </a:lnTo>
                  <a:lnTo>
                    <a:pt x="113" y="337"/>
                  </a:lnTo>
                  <a:lnTo>
                    <a:pt x="177" y="337"/>
                  </a:lnTo>
                  <a:lnTo>
                    <a:pt x="240" y="337"/>
                  </a:lnTo>
                  <a:lnTo>
                    <a:pt x="264" y="434"/>
                  </a:lnTo>
                  <a:lnTo>
                    <a:pt x="359" y="434"/>
                  </a:lnTo>
                  <a:lnTo>
                    <a:pt x="238" y="0"/>
                  </a:lnTo>
                  <a:close/>
                  <a:moveTo>
                    <a:pt x="177" y="271"/>
                  </a:moveTo>
                  <a:lnTo>
                    <a:pt x="129" y="271"/>
                  </a:lnTo>
                  <a:lnTo>
                    <a:pt x="177" y="87"/>
                  </a:lnTo>
                  <a:lnTo>
                    <a:pt x="179" y="82"/>
                  </a:lnTo>
                  <a:lnTo>
                    <a:pt x="224" y="271"/>
                  </a:lnTo>
                  <a:lnTo>
                    <a:pt x="177" y="271"/>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4" name="Freeform 46">
              <a:extLst>
                <a:ext uri="{FF2B5EF4-FFF2-40B4-BE49-F238E27FC236}">
                  <a16:creationId xmlns:a16="http://schemas.microsoft.com/office/drawing/2014/main" id="{00000000-0008-0000-0000-00000D000000}"/>
                </a:ext>
              </a:extLst>
            </xdr:cNvPr>
            <xdr:cNvSpPr>
              <a:spLocks/>
            </xdr:cNvSpPr>
          </xdr:nvSpPr>
          <xdr:spPr bwMode="auto">
            <a:xfrm>
              <a:off x="1252" y="1286"/>
              <a:ext cx="322" cy="434"/>
            </a:xfrm>
            <a:custGeom>
              <a:avLst/>
              <a:gdLst>
                <a:gd name="T0" fmla="*/ 239 w 322"/>
                <a:gd name="T1" fmla="*/ 0 h 434"/>
                <a:gd name="T2" fmla="*/ 239 w 322"/>
                <a:gd name="T3" fmla="*/ 316 h 434"/>
                <a:gd name="T4" fmla="*/ 123 w 322"/>
                <a:gd name="T5" fmla="*/ 0 h 434"/>
                <a:gd name="T6" fmla="*/ 0 w 322"/>
                <a:gd name="T7" fmla="*/ 0 h 434"/>
                <a:gd name="T8" fmla="*/ 0 w 322"/>
                <a:gd name="T9" fmla="*/ 434 h 434"/>
                <a:gd name="T10" fmla="*/ 0 w 322"/>
                <a:gd name="T11" fmla="*/ 434 h 434"/>
                <a:gd name="T12" fmla="*/ 83 w 322"/>
                <a:gd name="T13" fmla="*/ 434 h 434"/>
                <a:gd name="T14" fmla="*/ 83 w 322"/>
                <a:gd name="T15" fmla="*/ 108 h 434"/>
                <a:gd name="T16" fmla="*/ 203 w 322"/>
                <a:gd name="T17" fmla="*/ 434 h 434"/>
                <a:gd name="T18" fmla="*/ 322 w 322"/>
                <a:gd name="T19" fmla="*/ 434 h 434"/>
                <a:gd name="T20" fmla="*/ 322 w 322"/>
                <a:gd name="T21" fmla="*/ 434 h 434"/>
                <a:gd name="T22" fmla="*/ 322 w 322"/>
                <a:gd name="T23" fmla="*/ 0 h 434"/>
                <a:gd name="T24" fmla="*/ 239 w 322"/>
                <a:gd name="T25" fmla="*/ 0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22"/>
                <a:gd name="T40" fmla="*/ 0 h 434"/>
                <a:gd name="T41" fmla="*/ 322 w 322"/>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22" h="434">
                  <a:moveTo>
                    <a:pt x="239" y="0"/>
                  </a:moveTo>
                  <a:lnTo>
                    <a:pt x="239" y="316"/>
                  </a:lnTo>
                  <a:lnTo>
                    <a:pt x="123" y="0"/>
                  </a:lnTo>
                  <a:lnTo>
                    <a:pt x="0" y="0"/>
                  </a:lnTo>
                  <a:lnTo>
                    <a:pt x="0" y="434"/>
                  </a:lnTo>
                  <a:lnTo>
                    <a:pt x="83" y="434"/>
                  </a:lnTo>
                  <a:lnTo>
                    <a:pt x="83" y="108"/>
                  </a:lnTo>
                  <a:lnTo>
                    <a:pt x="203" y="434"/>
                  </a:lnTo>
                  <a:lnTo>
                    <a:pt x="322" y="434"/>
                  </a:lnTo>
                  <a:lnTo>
                    <a:pt x="322" y="0"/>
                  </a:lnTo>
                  <a:lnTo>
                    <a:pt x="239" y="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nvGrpSpPr>
          <xdr:cNvPr id="6" name="Group 47">
            <a:extLst>
              <a:ext uri="{FF2B5EF4-FFF2-40B4-BE49-F238E27FC236}">
                <a16:creationId xmlns:a16="http://schemas.microsoft.com/office/drawing/2014/main" id="{00000000-0008-0000-0000-000005000000}"/>
              </a:ext>
            </a:extLst>
          </xdr:cNvPr>
          <xdr:cNvGrpSpPr>
            <a:grpSpLocks/>
          </xdr:cNvGrpSpPr>
        </xdr:nvGrpSpPr>
        <xdr:grpSpPr bwMode="auto">
          <a:xfrm>
            <a:off x="1968" y="1286"/>
            <a:ext cx="435" cy="434"/>
            <a:chOff x="1968" y="1286"/>
            <a:chExt cx="435" cy="434"/>
          </a:xfrm>
        </xdr:grpSpPr>
        <xdr:sp macro="" textlink="">
          <xdr:nvSpPr>
            <xdr:cNvPr id="7" name="Freeform 48">
              <a:extLst>
                <a:ext uri="{FF2B5EF4-FFF2-40B4-BE49-F238E27FC236}">
                  <a16:creationId xmlns:a16="http://schemas.microsoft.com/office/drawing/2014/main" id="{00000000-0008-0000-0000-000006000000}"/>
                </a:ext>
              </a:extLst>
            </xdr:cNvPr>
            <xdr:cNvSpPr>
              <a:spLocks/>
            </xdr:cNvSpPr>
          </xdr:nvSpPr>
          <xdr:spPr bwMode="auto">
            <a:xfrm>
              <a:off x="1968" y="1446"/>
              <a:ext cx="435" cy="111"/>
            </a:xfrm>
            <a:custGeom>
              <a:avLst/>
              <a:gdLst>
                <a:gd name="T0" fmla="*/ 2147483647 w 184"/>
                <a:gd name="T1" fmla="*/ 2147483647 h 47"/>
                <a:gd name="T2" fmla="*/ 2147483647 w 184"/>
                <a:gd name="T3" fmla="*/ 2147483647 h 47"/>
                <a:gd name="T4" fmla="*/ 2147483647 w 184"/>
                <a:gd name="T5" fmla="*/ 2147483647 h 47"/>
                <a:gd name="T6" fmla="*/ 2147483647 w 184"/>
                <a:gd name="T7" fmla="*/ 2147483647 h 47"/>
                <a:gd name="T8" fmla="*/ 0 w 184"/>
                <a:gd name="T9" fmla="*/ 2147483647 h 47"/>
                <a:gd name="T10" fmla="*/ 0 w 184"/>
                <a:gd name="T11" fmla="*/ 2147483647 h 47"/>
                <a:gd name="T12" fmla="*/ 2147483647 w 184"/>
                <a:gd name="T13" fmla="*/ 0 h 47"/>
                <a:gd name="T14" fmla="*/ 2147483647 w 184"/>
                <a:gd name="T15" fmla="*/ 2147483647 h 47"/>
                <a:gd name="T16" fmla="*/ 2147483647 w 184"/>
                <a:gd name="T17" fmla="*/ 2147483647 h 4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7"/>
                <a:gd name="T29" fmla="*/ 184 w 184"/>
                <a:gd name="T30" fmla="*/ 47 h 4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7">
                  <a:moveTo>
                    <a:pt x="184" y="8"/>
                  </a:moveTo>
                  <a:cubicBezTo>
                    <a:pt x="184" y="47"/>
                    <a:pt x="184" y="47"/>
                    <a:pt x="184" y="47"/>
                  </a:cubicBezTo>
                  <a:cubicBezTo>
                    <a:pt x="151" y="46"/>
                    <a:pt x="118" y="41"/>
                    <a:pt x="85" y="36"/>
                  </a:cubicBezTo>
                  <a:cubicBezTo>
                    <a:pt x="89" y="25"/>
                    <a:pt x="89" y="25"/>
                    <a:pt x="89" y="25"/>
                  </a:cubicBezTo>
                  <a:cubicBezTo>
                    <a:pt x="59" y="21"/>
                    <a:pt x="29" y="17"/>
                    <a:pt x="0" y="18"/>
                  </a:cubicBezTo>
                  <a:cubicBezTo>
                    <a:pt x="0" y="8"/>
                    <a:pt x="0" y="8"/>
                    <a:pt x="0" y="8"/>
                  </a:cubicBezTo>
                  <a:cubicBezTo>
                    <a:pt x="32" y="1"/>
                    <a:pt x="65" y="0"/>
                    <a:pt x="99" y="0"/>
                  </a:cubicBezTo>
                  <a:cubicBezTo>
                    <a:pt x="94" y="11"/>
                    <a:pt x="94" y="11"/>
                    <a:pt x="94" y="11"/>
                  </a:cubicBezTo>
                  <a:cubicBezTo>
                    <a:pt x="124" y="11"/>
                    <a:pt x="155" y="11"/>
                    <a:pt x="184" y="8"/>
                  </a:cubicBezTo>
                  <a:close/>
                </a:path>
              </a:pathLst>
            </a:custGeom>
            <a:solidFill>
              <a:srgbClr val="EA870E"/>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8" name="Freeform 49">
              <a:extLst>
                <a:ext uri="{FF2B5EF4-FFF2-40B4-BE49-F238E27FC236}">
                  <a16:creationId xmlns:a16="http://schemas.microsoft.com/office/drawing/2014/main" id="{00000000-0008-0000-0000-000007000000}"/>
                </a:ext>
              </a:extLst>
            </xdr:cNvPr>
            <xdr:cNvSpPr>
              <a:spLocks/>
            </xdr:cNvSpPr>
          </xdr:nvSpPr>
          <xdr:spPr bwMode="auto">
            <a:xfrm>
              <a:off x="1968" y="1347"/>
              <a:ext cx="435" cy="99"/>
            </a:xfrm>
            <a:custGeom>
              <a:avLst/>
              <a:gdLst>
                <a:gd name="T0" fmla="*/ 2147483647 w 184"/>
                <a:gd name="T1" fmla="*/ 2147483647 h 42"/>
                <a:gd name="T2" fmla="*/ 2147483647 w 184"/>
                <a:gd name="T3" fmla="*/ 0 h 42"/>
                <a:gd name="T4" fmla="*/ 0 w 184"/>
                <a:gd name="T5" fmla="*/ 2147483647 h 42"/>
                <a:gd name="T6" fmla="*/ 0 w 184"/>
                <a:gd name="T7" fmla="*/ 2147483647 h 42"/>
                <a:gd name="T8" fmla="*/ 2147483647 w 184"/>
                <a:gd name="T9" fmla="*/ 2147483647 h 42"/>
                <a:gd name="T10" fmla="*/ 2147483647 w 184"/>
                <a:gd name="T11" fmla="*/ 2147483647 h 42"/>
                <a:gd name="T12" fmla="*/ 2147483647 w 184"/>
                <a:gd name="T13" fmla="*/ 2147483647 h 42"/>
                <a:gd name="T14" fmla="*/ 2147483647 w 184"/>
                <a:gd name="T15" fmla="*/ 0 h 42"/>
                <a:gd name="T16" fmla="*/ 2147483647 w 184"/>
                <a:gd name="T17" fmla="*/ 2147483647 h 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2"/>
                <a:gd name="T29" fmla="*/ 184 w 184"/>
                <a:gd name="T30" fmla="*/ 42 h 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2">
                  <a:moveTo>
                    <a:pt x="110" y="11"/>
                  </a:moveTo>
                  <a:cubicBezTo>
                    <a:pt x="114" y="0"/>
                    <a:pt x="114" y="0"/>
                    <a:pt x="114" y="0"/>
                  </a:cubicBezTo>
                  <a:cubicBezTo>
                    <a:pt x="75" y="4"/>
                    <a:pt x="36" y="6"/>
                    <a:pt x="0" y="16"/>
                  </a:cubicBezTo>
                  <a:cubicBezTo>
                    <a:pt x="0" y="39"/>
                    <a:pt x="0" y="39"/>
                    <a:pt x="0" y="39"/>
                  </a:cubicBezTo>
                  <a:cubicBezTo>
                    <a:pt x="33" y="32"/>
                    <a:pt x="68" y="32"/>
                    <a:pt x="103" y="31"/>
                  </a:cubicBezTo>
                  <a:cubicBezTo>
                    <a:pt x="99" y="42"/>
                    <a:pt x="99" y="42"/>
                    <a:pt x="99" y="42"/>
                  </a:cubicBezTo>
                  <a:cubicBezTo>
                    <a:pt x="127" y="42"/>
                    <a:pt x="156" y="42"/>
                    <a:pt x="184" y="38"/>
                  </a:cubicBezTo>
                  <a:cubicBezTo>
                    <a:pt x="184" y="0"/>
                    <a:pt x="184" y="0"/>
                    <a:pt x="184" y="0"/>
                  </a:cubicBezTo>
                  <a:cubicBezTo>
                    <a:pt x="160" y="6"/>
                    <a:pt x="135" y="9"/>
                    <a:pt x="110" y="11"/>
                  </a:cubicBezTo>
                  <a:close/>
                </a:path>
              </a:pathLst>
            </a:custGeom>
            <a:solidFill>
              <a:srgbClr val="F5D2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9" name="Freeform 50">
              <a:extLst>
                <a:ext uri="{FF2B5EF4-FFF2-40B4-BE49-F238E27FC236}">
                  <a16:creationId xmlns:a16="http://schemas.microsoft.com/office/drawing/2014/main" id="{00000000-0008-0000-0000-000008000000}"/>
                </a:ext>
              </a:extLst>
            </xdr:cNvPr>
            <xdr:cNvSpPr>
              <a:spLocks/>
            </xdr:cNvSpPr>
          </xdr:nvSpPr>
          <xdr:spPr bwMode="auto">
            <a:xfrm>
              <a:off x="1968" y="1286"/>
              <a:ext cx="435" cy="71"/>
            </a:xfrm>
            <a:custGeom>
              <a:avLst/>
              <a:gdLst>
                <a:gd name="T0" fmla="*/ 0 w 184"/>
                <a:gd name="T1" fmla="*/ 0 h 30"/>
                <a:gd name="T2" fmla="*/ 0 w 184"/>
                <a:gd name="T3" fmla="*/ 2147483647 h 30"/>
                <a:gd name="T4" fmla="*/ 2147483647 w 184"/>
                <a:gd name="T5" fmla="*/ 2147483647 h 30"/>
                <a:gd name="T6" fmla="*/ 2147483647 w 184"/>
                <a:gd name="T7" fmla="*/ 2147483647 h 30"/>
                <a:gd name="T8" fmla="*/ 2147483647 w 184"/>
                <a:gd name="T9" fmla="*/ 2147483647 h 30"/>
                <a:gd name="T10" fmla="*/ 2147483647 w 184"/>
                <a:gd name="T11" fmla="*/ 0 h 30"/>
                <a:gd name="T12" fmla="*/ 0 w 184"/>
                <a:gd name="T13" fmla="*/ 0 h 30"/>
                <a:gd name="T14" fmla="*/ 0 60000 65536"/>
                <a:gd name="T15" fmla="*/ 0 60000 65536"/>
                <a:gd name="T16" fmla="*/ 0 60000 65536"/>
                <a:gd name="T17" fmla="*/ 0 60000 65536"/>
                <a:gd name="T18" fmla="*/ 0 60000 65536"/>
                <a:gd name="T19" fmla="*/ 0 60000 65536"/>
                <a:gd name="T20" fmla="*/ 0 60000 65536"/>
                <a:gd name="T21" fmla="*/ 0 w 184"/>
                <a:gd name="T22" fmla="*/ 0 h 30"/>
                <a:gd name="T23" fmla="*/ 184 w 184"/>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30">
                  <a:moveTo>
                    <a:pt x="0" y="0"/>
                  </a:moveTo>
                  <a:cubicBezTo>
                    <a:pt x="0" y="30"/>
                    <a:pt x="0" y="30"/>
                    <a:pt x="0" y="30"/>
                  </a:cubicBezTo>
                  <a:cubicBezTo>
                    <a:pt x="38" y="21"/>
                    <a:pt x="79" y="19"/>
                    <a:pt x="118" y="15"/>
                  </a:cubicBezTo>
                  <a:cubicBezTo>
                    <a:pt x="114" y="26"/>
                    <a:pt x="114" y="26"/>
                    <a:pt x="114" y="26"/>
                  </a:cubicBezTo>
                  <a:cubicBezTo>
                    <a:pt x="138" y="24"/>
                    <a:pt x="161" y="21"/>
                    <a:pt x="184" y="15"/>
                  </a:cubicBezTo>
                  <a:cubicBezTo>
                    <a:pt x="184" y="0"/>
                    <a:pt x="184" y="0"/>
                    <a:pt x="184" y="0"/>
                  </a:cubicBezTo>
                  <a:lnTo>
                    <a:pt x="0" y="0"/>
                  </a:lnTo>
                  <a:close/>
                </a:path>
              </a:pathLst>
            </a:custGeom>
            <a:solidFill>
              <a:srgbClr val="F7F3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0" name="Freeform 51">
              <a:extLst>
                <a:ext uri="{FF2B5EF4-FFF2-40B4-BE49-F238E27FC236}">
                  <a16:creationId xmlns:a16="http://schemas.microsoft.com/office/drawing/2014/main" id="{00000000-0008-0000-0000-000009000000}"/>
                </a:ext>
              </a:extLst>
            </xdr:cNvPr>
            <xdr:cNvSpPr>
              <a:spLocks/>
            </xdr:cNvSpPr>
          </xdr:nvSpPr>
          <xdr:spPr bwMode="auto">
            <a:xfrm>
              <a:off x="1968" y="1515"/>
              <a:ext cx="435" cy="158"/>
            </a:xfrm>
            <a:custGeom>
              <a:avLst/>
              <a:gdLst>
                <a:gd name="T0" fmla="*/ 2147483647 w 184"/>
                <a:gd name="T1" fmla="*/ 2147483647 h 67"/>
                <a:gd name="T2" fmla="*/ 2147483647 w 184"/>
                <a:gd name="T3" fmla="*/ 2147483647 h 67"/>
                <a:gd name="T4" fmla="*/ 2147483647 w 184"/>
                <a:gd name="T5" fmla="*/ 2147483647 h 67"/>
                <a:gd name="T6" fmla="*/ 2147483647 w 184"/>
                <a:gd name="T7" fmla="*/ 2147483647 h 67"/>
                <a:gd name="T8" fmla="*/ 0 w 184"/>
                <a:gd name="T9" fmla="*/ 2147483647 h 67"/>
                <a:gd name="T10" fmla="*/ 0 w 184"/>
                <a:gd name="T11" fmla="*/ 2147483647 h 67"/>
                <a:gd name="T12" fmla="*/ 2147483647 w 184"/>
                <a:gd name="T13" fmla="*/ 2147483647 h 67"/>
                <a:gd name="T14" fmla="*/ 2147483647 w 184"/>
                <a:gd name="T15" fmla="*/ 2147483647 h 67"/>
                <a:gd name="T16" fmla="*/ 2147483647 w 184"/>
                <a:gd name="T17" fmla="*/ 2147483647 h 6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67"/>
                <a:gd name="T29" fmla="*/ 184 w 184"/>
                <a:gd name="T30" fmla="*/ 67 h 6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67">
                  <a:moveTo>
                    <a:pt x="184" y="31"/>
                  </a:moveTo>
                  <a:cubicBezTo>
                    <a:pt x="184" y="67"/>
                    <a:pt x="184" y="67"/>
                    <a:pt x="184" y="67"/>
                  </a:cubicBezTo>
                  <a:cubicBezTo>
                    <a:pt x="146" y="64"/>
                    <a:pt x="108" y="54"/>
                    <a:pt x="71" y="46"/>
                  </a:cubicBezTo>
                  <a:cubicBezTo>
                    <a:pt x="75" y="34"/>
                    <a:pt x="75" y="34"/>
                    <a:pt x="75" y="34"/>
                  </a:cubicBezTo>
                  <a:cubicBezTo>
                    <a:pt x="50" y="29"/>
                    <a:pt x="25" y="25"/>
                    <a:pt x="0" y="24"/>
                  </a:cubicBezTo>
                  <a:cubicBezTo>
                    <a:pt x="0" y="1"/>
                    <a:pt x="0" y="1"/>
                    <a:pt x="0" y="1"/>
                  </a:cubicBezTo>
                  <a:cubicBezTo>
                    <a:pt x="28" y="0"/>
                    <a:pt x="56" y="3"/>
                    <a:pt x="85" y="7"/>
                  </a:cubicBezTo>
                  <a:cubicBezTo>
                    <a:pt x="81" y="19"/>
                    <a:pt x="81" y="19"/>
                    <a:pt x="81" y="19"/>
                  </a:cubicBezTo>
                  <a:cubicBezTo>
                    <a:pt x="115" y="24"/>
                    <a:pt x="150" y="30"/>
                    <a:pt x="184" y="31"/>
                  </a:cubicBezTo>
                  <a:close/>
                </a:path>
              </a:pathLst>
            </a:custGeom>
            <a:solidFill>
              <a:srgbClr val="E5571D"/>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1" name="Freeform 52">
              <a:extLst>
                <a:ext uri="{FF2B5EF4-FFF2-40B4-BE49-F238E27FC236}">
                  <a16:creationId xmlns:a16="http://schemas.microsoft.com/office/drawing/2014/main" id="{00000000-0008-0000-0000-00000A000000}"/>
                </a:ext>
              </a:extLst>
            </xdr:cNvPr>
            <xdr:cNvSpPr>
              <a:spLocks/>
            </xdr:cNvSpPr>
          </xdr:nvSpPr>
          <xdr:spPr bwMode="auto">
            <a:xfrm>
              <a:off x="1968" y="1602"/>
              <a:ext cx="435" cy="118"/>
            </a:xfrm>
            <a:custGeom>
              <a:avLst/>
              <a:gdLst>
                <a:gd name="T0" fmla="*/ 2147483647 w 184"/>
                <a:gd name="T1" fmla="*/ 2147483647 h 50"/>
                <a:gd name="T2" fmla="*/ 2147483647 w 184"/>
                <a:gd name="T3" fmla="*/ 2147483647 h 50"/>
                <a:gd name="T4" fmla="*/ 0 w 184"/>
                <a:gd name="T5" fmla="*/ 0 h 50"/>
                <a:gd name="T6" fmla="*/ 0 w 184"/>
                <a:gd name="T7" fmla="*/ 2147483647 h 50"/>
                <a:gd name="T8" fmla="*/ 2147483647 w 184"/>
                <a:gd name="T9" fmla="*/ 2147483647 h 50"/>
                <a:gd name="T10" fmla="*/ 2147483647 w 184"/>
                <a:gd name="T11" fmla="*/ 2147483647 h 50"/>
                <a:gd name="T12" fmla="*/ 2147483647 w 184"/>
                <a:gd name="T13" fmla="*/ 2147483647 h 50"/>
                <a:gd name="T14" fmla="*/ 0 60000 65536"/>
                <a:gd name="T15" fmla="*/ 0 60000 65536"/>
                <a:gd name="T16" fmla="*/ 0 60000 65536"/>
                <a:gd name="T17" fmla="*/ 0 60000 65536"/>
                <a:gd name="T18" fmla="*/ 0 60000 65536"/>
                <a:gd name="T19" fmla="*/ 0 60000 65536"/>
                <a:gd name="T20" fmla="*/ 0 60000 65536"/>
                <a:gd name="T21" fmla="*/ 0 w 184"/>
                <a:gd name="T22" fmla="*/ 0 h 50"/>
                <a:gd name="T23" fmla="*/ 184 w 184"/>
                <a:gd name="T24" fmla="*/ 50 h 5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50">
                  <a:moveTo>
                    <a:pt x="66" y="21"/>
                  </a:moveTo>
                  <a:cubicBezTo>
                    <a:pt x="71" y="9"/>
                    <a:pt x="71" y="9"/>
                    <a:pt x="71" y="9"/>
                  </a:cubicBezTo>
                  <a:cubicBezTo>
                    <a:pt x="47" y="4"/>
                    <a:pt x="24" y="0"/>
                    <a:pt x="0" y="0"/>
                  </a:cubicBezTo>
                  <a:cubicBezTo>
                    <a:pt x="0" y="50"/>
                    <a:pt x="0" y="50"/>
                    <a:pt x="0" y="50"/>
                  </a:cubicBezTo>
                  <a:cubicBezTo>
                    <a:pt x="184" y="50"/>
                    <a:pt x="184" y="50"/>
                    <a:pt x="184" y="50"/>
                  </a:cubicBezTo>
                  <a:cubicBezTo>
                    <a:pt x="184" y="43"/>
                    <a:pt x="184" y="43"/>
                    <a:pt x="184" y="43"/>
                  </a:cubicBezTo>
                  <a:cubicBezTo>
                    <a:pt x="145" y="39"/>
                    <a:pt x="105" y="29"/>
                    <a:pt x="66" y="21"/>
                  </a:cubicBezTo>
                  <a:close/>
                </a:path>
              </a:pathLst>
            </a:custGeom>
            <a:solidFill>
              <a:srgbClr val="DE0023"/>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tricia.marin/My%20Documents/ANH/Planeaci&#243;n%20Estrat&#233;gica/Plan%20de%20acci&#243;n%202018/Enviados%20dependencias/Consolidado%20a%20jul2018/Plan%20de%20acci&#243;n%20ANH%202018_Consolidado%200208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tricia.marin/My%20Documents/ANH/Planeaci&#243;n%20Estrat&#233;gica/Plan%20de%20acci&#243;n%202018/SEGUIMIENTO/Junio_julio/Monitoreo%20unificado%2028082018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5"/>
      <sheetName val="Hoja6"/>
      <sheetName val="Hoja2"/>
      <sheetName val="Hoja3"/>
      <sheetName val="Hoja4"/>
      <sheetName val="Hoja9"/>
    </sheetNames>
    <sheetDataSet>
      <sheetData sheetId="0"/>
      <sheetData sheetId="1"/>
      <sheetData sheetId="2"/>
      <sheetData sheetId="3">
        <row r="3">
          <cell r="B3" t="str">
            <v>Garantizar la administración eficiente y oportuna de los recursos financieros.</v>
          </cell>
          <cell r="D3" t="str">
            <v>PRESIDENCIA</v>
          </cell>
          <cell r="G3" t="str">
            <v>Contratación Estatuto General</v>
          </cell>
          <cell r="I3" t="str">
            <v>Gestión Misional y de Gobierno</v>
          </cell>
          <cell r="K3" t="str">
            <v>Gestión Estratégica</v>
          </cell>
          <cell r="M3" t="str">
            <v>Programa de gestión documental</v>
          </cell>
          <cell r="N3" t="str">
            <v>Plan Institucional de Archivos –PINAR</v>
          </cell>
          <cell r="S3" t="str">
            <v>Financiera</v>
          </cell>
        </row>
        <row r="4">
          <cell r="B4" t="str">
            <v>Generar recursos fiscales que contribuyan a la prosperidad económica y social del país y a la sostenibilidad financiera de la ANH.</v>
          </cell>
          <cell r="D4" t="str">
            <v>OFICINA DE TECNOLOGÍAS DE LA INFORMACIÓN</v>
          </cell>
          <cell r="G4" t="str">
            <v>Contratación y Derecho Misional</v>
          </cell>
          <cell r="I4" t="str">
            <v xml:space="preserve">Transparencia, Participación y Servicio al Ciudadano </v>
          </cell>
          <cell r="K4" t="str">
            <v>Gestión de Proyectos</v>
          </cell>
          <cell r="M4" t="str">
            <v>Consolidación productiva del sector hidrocarburos</v>
          </cell>
          <cell r="N4" t="str">
            <v>Plan Anual de Adquisiciones</v>
          </cell>
          <cell r="S4" t="str">
            <v>Grupos de interés</v>
          </cell>
        </row>
        <row r="5">
          <cell r="B5" t="str">
            <v>Armonizar los intereses de la sociedad, el estado y las empresas del sector en el desarrollo de la industria de hidrocarburos.</v>
          </cell>
          <cell r="D5" t="str">
            <v>OFICINA DE CONTROL INTERNO</v>
          </cell>
          <cell r="G5" t="str">
            <v>Planeación</v>
          </cell>
          <cell r="I5" t="str">
            <v>Gestión del Talento Humano</v>
          </cell>
          <cell r="K5" t="str">
            <v>Identificación de Oportunidades Exploratorias</v>
          </cell>
          <cell r="M5" t="str">
            <v>Fortalecimiento de la gestión y dirección del sector minas y energía</v>
          </cell>
          <cell r="N5" t="str">
            <v>Plan de Austeridad y Gestión Ambiental</v>
          </cell>
          <cell r="S5" t="str">
            <v>Procesos</v>
          </cell>
        </row>
        <row r="6">
          <cell r="B6" t="str">
            <v>Atraer mayor inversión para el desarrollo del sector de hidrocarburos.</v>
          </cell>
          <cell r="D6" t="str">
            <v>OFICINA ASESORA JURÍDICA</v>
          </cell>
          <cell r="G6" t="str">
            <v>Administrativo y Financiero</v>
          </cell>
          <cell r="I6" t="str">
            <v xml:space="preserve">Eficiencia Administrativa </v>
          </cell>
          <cell r="K6" t="str">
            <v>Promoción y Asignación de Áreas</v>
          </cell>
          <cell r="M6" t="str">
            <v>Gestión de la información en el sector minero energético</v>
          </cell>
          <cell r="N6" t="str">
            <v>Plan Estratégico Tecnologías de la Información y las Comunicaciones - PETIC</v>
          </cell>
          <cell r="S6" t="str">
            <v>Aprendizaje e innovación</v>
          </cell>
        </row>
        <row r="7">
          <cell r="B7" t="str">
            <v>Dinamizar la actividad de exploración y producción de hidrocarburos.</v>
          </cell>
          <cell r="D7" t="str">
            <v>VICEPRESIDENCIA TÉCNICA</v>
          </cell>
          <cell r="G7" t="str">
            <v>Talento Humano</v>
          </cell>
          <cell r="I7" t="str">
            <v xml:space="preserve">Gestión Financiera </v>
          </cell>
          <cell r="K7" t="str">
            <v>Gestión Social, HSE y de Seguridad de Contratos de Hidrocarburos</v>
          </cell>
          <cell r="M7" t="str">
            <v>Hidrocarburos</v>
          </cell>
          <cell r="N7" t="str">
            <v xml:space="preserve">Plan Anticorrupción y de Atención al Ciudadano </v>
          </cell>
        </row>
        <row r="8">
          <cell r="B8" t="str">
            <v>Contar con una entidad innovadora, flexible y con capacidad de adaptarse al cambio.</v>
          </cell>
          <cell r="D8" t="str">
            <v>VICEPRESIDENCIA DE ASIGNACIÓN Y PROMOCIÓN DE ÁREAS</v>
          </cell>
          <cell r="G8" t="str">
            <v>Gestión del Conocimiento</v>
          </cell>
          <cell r="K8" t="str">
            <v>Gestión de Contratos en Exploración</v>
          </cell>
          <cell r="M8" t="str">
            <v>Funcionamiento general</v>
          </cell>
          <cell r="N8" t="str">
            <v>Plan Estratégico de Talento Humano</v>
          </cell>
        </row>
        <row r="9">
          <cell r="D9" t="str">
            <v>VICEPRESIDENCIA DE CONTRATOS DE HIDROCARBUROS</v>
          </cell>
          <cell r="G9" t="str">
            <v>Gestión de la Información Técnica</v>
          </cell>
          <cell r="K9" t="str">
            <v>Gestión de Contratos en Producción</v>
          </cell>
          <cell r="N9" t="str">
            <v>Plan de Participación Ciudadana en la Gestión</v>
          </cell>
        </row>
        <row r="10">
          <cell r="D10" t="str">
            <v>VICEPRESIDENCIA DE OPERACIONES, REGALÍAS Y PARTICIPACIONES</v>
          </cell>
          <cell r="G10" t="str">
            <v>Seguimiento a Contratos en Exploración</v>
          </cell>
          <cell r="K10" t="str">
            <v>Control de Operaciones y Gestión Volumétrica</v>
          </cell>
          <cell r="N10" t="str">
            <v>Plan Nacional de Desarrollo 2014-2018</v>
          </cell>
        </row>
        <row r="11">
          <cell r="D11" t="str">
            <v>VICEPRESIDENCIA 
ADMINISTRATIVA Y 
FINANCIERA</v>
          </cell>
          <cell r="G11" t="str">
            <v>Seguimiento a Contratos en Producción</v>
          </cell>
          <cell r="K11" t="str">
            <v>Revisión y Consolidación de Reservas de Hidrocarburos</v>
          </cell>
          <cell r="N11" t="str">
            <v>Plan Estadístico Nacional 2017-2022</v>
          </cell>
        </row>
        <row r="12">
          <cell r="G12" t="str">
            <v>Seguridad, Comunidades y Medio Ambiente</v>
          </cell>
          <cell r="K12" t="str">
            <v>Gestión de Regalías y Derechos Económicos</v>
          </cell>
          <cell r="N12" t="str">
            <v>Plan Estratégico Sectorial</v>
          </cell>
        </row>
        <row r="13">
          <cell r="G13" t="str">
            <v>Reservas y Operaciones</v>
          </cell>
          <cell r="K13" t="str">
            <v>Desarrollo del Talento Humano</v>
          </cell>
          <cell r="N13" t="str">
            <v>Plan Estratégico Institucional</v>
          </cell>
        </row>
        <row r="14">
          <cell r="G14" t="str">
            <v>Regalías y Derechos Económicos</v>
          </cell>
          <cell r="K14" t="str">
            <v>Gestión TICs</v>
          </cell>
          <cell r="N14" t="str">
            <v>Plan de Seguridad y Privacidad de la Información</v>
          </cell>
        </row>
        <row r="15">
          <cell r="G15" t="str">
            <v>No Aplica</v>
          </cell>
          <cell r="K15" t="str">
            <v>Participación Ciudadana y Comunicaciones</v>
          </cell>
        </row>
        <row r="16">
          <cell r="K16" t="str">
            <v>Gestión Financiera</v>
          </cell>
        </row>
        <row r="17">
          <cell r="K17" t="str">
            <v>Gestión Legal</v>
          </cell>
        </row>
        <row r="18">
          <cell r="K18" t="str">
            <v>Gestión Contractual</v>
          </cell>
        </row>
        <row r="19">
          <cell r="K19" t="str">
            <v>Gestión Administrativa</v>
          </cell>
        </row>
        <row r="20">
          <cell r="K20" t="str">
            <v>Gestión Documental</v>
          </cell>
        </row>
        <row r="21">
          <cell r="K21" t="str">
            <v>Gestión Integral</v>
          </cell>
        </row>
        <row r="22">
          <cell r="K22" t="str">
            <v>Auditoría Interna</v>
          </cell>
        </row>
      </sheetData>
      <sheetData sheetId="4">
        <row r="2">
          <cell r="B2" t="str">
            <v>SISTEMA GENERAL DE REGALÍAS</v>
          </cell>
        </row>
        <row r="3">
          <cell r="B3" t="str">
            <v>FUNCIONAMIENTO</v>
          </cell>
        </row>
        <row r="4">
          <cell r="B4" t="str">
            <v>A-1-0-1-1 SUELDOS DE PERSONAL DE NOMINA</v>
          </cell>
        </row>
        <row r="5">
          <cell r="B5" t="str">
            <v>A-1-0-1-4 PRIMA TECNICA</v>
          </cell>
        </row>
        <row r="6">
          <cell r="B6" t="str">
            <v>A-1-0-1-5 OTROS</v>
          </cell>
        </row>
        <row r="7">
          <cell r="B7" t="str">
            <v>A-1-0-1-9 HORAS EXTRAS, DIAS FESTIVOS E INDEMNIZACION POR VACACIONES</v>
          </cell>
        </row>
        <row r="8">
          <cell r="B8" t="str">
            <v>A-1-0-1-10 OTROS GASTOS PERSONALES - PREVIO CONCEPTO DGPPN</v>
          </cell>
        </row>
        <row r="9">
          <cell r="B9" t="str">
            <v>A-1-0-2 SERVICIOS PERSONALES INDIRECTOS</v>
          </cell>
        </row>
        <row r="10">
          <cell r="B10" t="str">
            <v>A-1-0-5 CONTRIBUCIONES INHERENTES A LA NOMINA SECTOR PRIVADO Y PUBLICO</v>
          </cell>
        </row>
        <row r="11">
          <cell r="B11" t="str">
            <v>A-2-0-3 IMPUESTOS Y MULTAS</v>
          </cell>
        </row>
        <row r="12">
          <cell r="B12" t="str">
            <v>A-2-0-4 ADQUISICION DE BIENES Y SERVICIOS</v>
          </cell>
        </row>
        <row r="13">
          <cell r="B13" t="str">
            <v>A-3-2-1-1 CUOTA DE AUDITAJE CONTRANAL</v>
          </cell>
        </row>
        <row r="14">
          <cell r="B14" t="str">
            <v>A-3-2-1-17 EXCEDENTES FINANCIEROS -TRANSFERIR A LA NACION</v>
          </cell>
        </row>
        <row r="15">
          <cell r="B15" t="str">
            <v>A-3-6-1-1 SENTENCIAS Y CONCILIACIONES</v>
          </cell>
        </row>
        <row r="16">
          <cell r="B16" t="str">
            <v>A-5-1-2-1 OTROS GASTOS</v>
          </cell>
        </row>
        <row r="17">
          <cell r="B17" t="str">
            <v>C-2103-1900-1 DESARROLLO DE CIENCIA Y TECNOLOGÍA PARA EL SECTOR DE HIDROCARBUROS</v>
          </cell>
        </row>
        <row r="18">
          <cell r="B18" t="str">
            <v>C-2103-1900-2 FORTALECIMIENTO DE LA GESTIÓN ARTICULADA PARA LA SOSTENIBILIDAD DEL SECTOR DE HIDROCARBUROS</v>
          </cell>
        </row>
        <row r="19">
          <cell r="B19" t="str">
            <v>C-2103-1900-2 FORTALECIMIENTO DE LA GESTIÓN ARTICULADA PARA LA SOSTENIBILIDAD DEL SECTOR DE HIDROCARBUROS</v>
          </cell>
        </row>
        <row r="20">
          <cell r="B20" t="str">
            <v>C-2103-1900-3 ADECUACIÓN DEL MODELO DE PROMOCIÓN DE LOS RECURSOS HIDROCARBURIFEROS FRENTE A LOS FACTORES EXTERNOS</v>
          </cell>
        </row>
        <row r="21">
          <cell r="B21" t="str">
            <v>C-2106-1900-1 DESARROLLO DE LA EVALUACIÓN DEL POTENCIAL DE HIDROCARBUROS DEL PAÍS</v>
          </cell>
        </row>
        <row r="22">
          <cell r="B22" t="str">
            <v>C-2106-1900-1 DESARROLLO DE LA EVALUACIÓN DEL POTENCIAL DE HIDROCARBUROS DEL PAÍS</v>
          </cell>
        </row>
        <row r="23">
          <cell r="B23" t="str">
            <v>C-2199-1900-1 GESTION DE TECNOLOGIAS DE INFORMACION Y COMUNICACIONES</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PA"/>
      <sheetName val="Monitoreo Unificado PA "/>
      <sheetName val="Tablas semaforos"/>
      <sheetName val="Fórmulas agregadas"/>
      <sheetName val="Hoja7"/>
      <sheetName val="Hoja8"/>
      <sheetName val="Datos Presentación METAS"/>
      <sheetName val="Hoja5"/>
    </sheetNames>
    <sheetDataSet>
      <sheetData sheetId="0"/>
      <sheetData sheetId="1">
        <row r="12">
          <cell r="AP12">
            <v>0.96250000000000002</v>
          </cell>
        </row>
        <row r="13">
          <cell r="AP13">
            <v>1.0833333333333333</v>
          </cell>
        </row>
        <row r="14">
          <cell r="AP14">
            <v>0.97333333333333338</v>
          </cell>
        </row>
        <row r="15">
          <cell r="AP15">
            <v>6.6666666666666666E-2</v>
          </cell>
        </row>
        <row r="16">
          <cell r="AP16">
            <v>4</v>
          </cell>
        </row>
        <row r="17">
          <cell r="AP17">
            <v>0.8</v>
          </cell>
        </row>
        <row r="18">
          <cell r="AP18">
            <v>0.5</v>
          </cell>
        </row>
        <row r="20">
          <cell r="AP20">
            <v>0</v>
          </cell>
        </row>
        <row r="21">
          <cell r="AP21">
            <v>2</v>
          </cell>
        </row>
        <row r="22">
          <cell r="AP22">
            <v>1</v>
          </cell>
        </row>
        <row r="23">
          <cell r="AP23">
            <v>1.4</v>
          </cell>
        </row>
        <row r="24">
          <cell r="AP24">
            <v>0.19354838709677419</v>
          </cell>
        </row>
        <row r="25">
          <cell r="AP25">
            <v>2.2000000000000002</v>
          </cell>
        </row>
        <row r="26">
          <cell r="AP26">
            <v>1</v>
          </cell>
        </row>
        <row r="27">
          <cell r="AP27">
            <v>1</v>
          </cell>
        </row>
        <row r="28">
          <cell r="AP28">
            <v>1.2991166666666667</v>
          </cell>
        </row>
        <row r="29">
          <cell r="AP29">
            <v>1.2991166666666667</v>
          </cell>
        </row>
        <row r="30">
          <cell r="AP30">
            <v>1</v>
          </cell>
        </row>
        <row r="31">
          <cell r="AP31">
            <v>1</v>
          </cell>
        </row>
        <row r="32">
          <cell r="AP32">
            <v>1</v>
          </cell>
        </row>
        <row r="34">
          <cell r="AP34">
            <v>1</v>
          </cell>
        </row>
        <row r="37">
          <cell r="AP37">
            <v>1</v>
          </cell>
        </row>
        <row r="40">
          <cell r="AP40">
            <v>1</v>
          </cell>
        </row>
        <row r="41">
          <cell r="AP41">
            <v>1</v>
          </cell>
        </row>
        <row r="43">
          <cell r="AP43">
            <v>1</v>
          </cell>
        </row>
        <row r="46">
          <cell r="AP46">
            <v>1</v>
          </cell>
        </row>
        <row r="47">
          <cell r="AP47">
            <v>1</v>
          </cell>
        </row>
        <row r="49">
          <cell r="AP49">
            <v>1</v>
          </cell>
        </row>
        <row r="53">
          <cell r="AP53">
            <v>1.3636363636363635</v>
          </cell>
        </row>
        <row r="54">
          <cell r="AP54">
            <v>2.3333333333333335</v>
          </cell>
        </row>
        <row r="55">
          <cell r="AP55">
            <v>0.44444444444444442</v>
          </cell>
        </row>
        <row r="58">
          <cell r="AP58">
            <v>1</v>
          </cell>
        </row>
        <row r="59">
          <cell r="AP59">
            <v>1.043956043956044</v>
          </cell>
        </row>
        <row r="60">
          <cell r="AP60">
            <v>4.41</v>
          </cell>
        </row>
        <row r="61">
          <cell r="AP61">
            <v>1.2446808510638299</v>
          </cell>
        </row>
        <row r="62">
          <cell r="AP62">
            <v>1</v>
          </cell>
        </row>
        <row r="63">
          <cell r="AP63">
            <v>1</v>
          </cell>
        </row>
        <row r="64">
          <cell r="AP64">
            <v>1.2124999999999999</v>
          </cell>
        </row>
        <row r="69">
          <cell r="AP69">
            <v>1.02</v>
          </cell>
        </row>
        <row r="71">
          <cell r="AP71">
            <v>1</v>
          </cell>
        </row>
        <row r="72">
          <cell r="AP72">
            <v>1.4</v>
          </cell>
        </row>
        <row r="73">
          <cell r="AP73">
            <v>1</v>
          </cell>
        </row>
        <row r="77">
          <cell r="AP77">
            <v>1</v>
          </cell>
        </row>
        <row r="78">
          <cell r="AP78">
            <v>1</v>
          </cell>
        </row>
        <row r="79">
          <cell r="AP79">
            <v>1</v>
          </cell>
        </row>
        <row r="80">
          <cell r="AP80">
            <v>1</v>
          </cell>
        </row>
        <row r="83">
          <cell r="AP83">
            <v>1</v>
          </cell>
        </row>
        <row r="86">
          <cell r="AP86">
            <v>0</v>
          </cell>
        </row>
        <row r="87">
          <cell r="AP87">
            <v>0</v>
          </cell>
        </row>
        <row r="92">
          <cell r="AP92">
            <v>1</v>
          </cell>
        </row>
        <row r="96">
          <cell r="AP96">
            <v>1</v>
          </cell>
        </row>
        <row r="98">
          <cell r="AP98">
            <v>1</v>
          </cell>
        </row>
        <row r="99">
          <cell r="AP99">
            <v>1</v>
          </cell>
        </row>
        <row r="100">
          <cell r="AP100">
            <v>1</v>
          </cell>
        </row>
        <row r="101">
          <cell r="AP101">
            <v>1</v>
          </cell>
        </row>
        <row r="102">
          <cell r="AP102">
            <v>1</v>
          </cell>
        </row>
        <row r="103">
          <cell r="AP103">
            <v>1</v>
          </cell>
        </row>
        <row r="107">
          <cell r="AP107">
            <v>1</v>
          </cell>
        </row>
        <row r="108">
          <cell r="AP108">
            <v>0.93</v>
          </cell>
        </row>
        <row r="109">
          <cell r="AP109">
            <v>0.91</v>
          </cell>
        </row>
        <row r="110">
          <cell r="AP110">
            <v>0.98888888888888893</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AM116"/>
  <sheetViews>
    <sheetView tabSelected="1" zoomScale="80" zoomScaleNormal="80" workbookViewId="0">
      <selection activeCell="F9" sqref="F9"/>
    </sheetView>
  </sheetViews>
  <sheetFormatPr baseColWidth="10" defaultRowHeight="12.75" x14ac:dyDescent="0.25"/>
  <cols>
    <col min="1" max="1" width="28" style="3" customWidth="1"/>
    <col min="2" max="7" width="24.7109375" style="3" customWidth="1"/>
    <col min="8" max="9" width="24.7109375" style="3" hidden="1" customWidth="1"/>
    <col min="10" max="10" width="40.7109375" style="6" customWidth="1"/>
    <col min="11" max="11" width="12.28515625" style="3" customWidth="1"/>
    <col min="12" max="12" width="40.7109375" style="3" customWidth="1"/>
    <col min="13" max="14" width="15.5703125" style="4" customWidth="1"/>
    <col min="15" max="15" width="40.7109375" style="5" customWidth="1"/>
    <col min="16" max="16" width="44.28515625" style="3" customWidth="1"/>
    <col min="17" max="17" width="11.7109375" style="4" customWidth="1"/>
    <col min="18" max="18" width="11.42578125" style="3" customWidth="1"/>
    <col min="19" max="19" width="14.85546875" style="4" customWidth="1"/>
    <col min="20" max="20" width="40.7109375" style="4" customWidth="1"/>
    <col min="21" max="21" width="22.140625" style="4" hidden="1" customWidth="1"/>
    <col min="22" max="22" width="22.140625" style="4" customWidth="1"/>
    <col min="23" max="29" width="19.140625" style="4" hidden="1" customWidth="1"/>
    <col min="30" max="30" width="18.7109375" style="4" customWidth="1"/>
    <col min="31" max="31" width="21.140625" style="4" customWidth="1"/>
    <col min="32" max="32" width="13" style="4" bestFit="1" customWidth="1"/>
    <col min="33" max="35" width="11.42578125" style="4"/>
    <col min="36" max="36" width="11.42578125" style="4" customWidth="1"/>
    <col min="37" max="37" width="17.7109375" style="4" customWidth="1"/>
    <col min="38" max="16384" width="11.42578125" style="4"/>
  </cols>
  <sheetData>
    <row r="1" spans="1:39" x14ac:dyDescent="0.25">
      <c r="A1" s="1"/>
      <c r="B1" s="1"/>
      <c r="C1" s="1"/>
      <c r="D1" s="1"/>
      <c r="E1" s="1"/>
      <c r="F1" s="1"/>
      <c r="G1" s="1"/>
      <c r="H1" s="1"/>
      <c r="I1" s="1"/>
      <c r="J1" s="2"/>
      <c r="K1" s="1"/>
    </row>
    <row r="2" spans="1:39" x14ac:dyDescent="0.25">
      <c r="A2" s="1"/>
      <c r="B2" s="1"/>
      <c r="C2" s="1"/>
      <c r="D2" s="1"/>
      <c r="E2" s="1"/>
      <c r="F2" s="1"/>
      <c r="G2" s="1"/>
      <c r="H2" s="1"/>
      <c r="I2" s="1"/>
      <c r="J2" s="2"/>
      <c r="K2" s="1"/>
    </row>
    <row r="3" spans="1:39" ht="18" customHeight="1" x14ac:dyDescent="0.25">
      <c r="A3" s="1"/>
      <c r="B3" s="1"/>
      <c r="C3" s="1"/>
      <c r="D3" s="1"/>
      <c r="E3" s="1"/>
      <c r="F3" s="1"/>
      <c r="G3" s="1"/>
      <c r="H3" s="1"/>
      <c r="I3" s="1"/>
      <c r="J3" s="2"/>
      <c r="K3" s="1"/>
    </row>
    <row r="4" spans="1:39" ht="28.5" customHeight="1" x14ac:dyDescent="0.25">
      <c r="A4" s="1"/>
      <c r="B4" s="1"/>
      <c r="C4" s="1"/>
      <c r="D4" s="1"/>
      <c r="E4" s="1"/>
      <c r="F4" s="1"/>
      <c r="G4" s="1"/>
      <c r="H4" s="1"/>
      <c r="I4" s="1"/>
      <c r="J4" s="2"/>
      <c r="K4" s="1"/>
      <c r="AD4" s="82">
        <v>1</v>
      </c>
      <c r="AE4" s="82">
        <v>0.8</v>
      </c>
    </row>
    <row r="5" spans="1:39" ht="25.5" customHeight="1" x14ac:dyDescent="0.25"/>
    <row r="6" spans="1:39" ht="31.5" customHeight="1" x14ac:dyDescent="0.25">
      <c r="A6" s="72" t="s">
        <v>0</v>
      </c>
      <c r="B6" s="72"/>
      <c r="C6" s="72"/>
      <c r="D6" s="72"/>
      <c r="E6" s="72"/>
      <c r="F6" s="72"/>
      <c r="G6" s="72"/>
      <c r="H6" s="72"/>
      <c r="I6" s="72"/>
      <c r="J6" s="72"/>
      <c r="AD6" s="67"/>
      <c r="AE6" s="67"/>
    </row>
    <row r="7" spans="1:39" ht="27.75" hidden="1" customHeight="1" x14ac:dyDescent="0.25"/>
    <row r="8" spans="1:39" ht="48.75" customHeight="1" x14ac:dyDescent="0.25">
      <c r="A8" s="86" t="s">
        <v>493</v>
      </c>
      <c r="B8" s="87">
        <v>43312</v>
      </c>
      <c r="C8" s="7"/>
      <c r="D8" s="7"/>
      <c r="E8" s="7"/>
      <c r="AD8" s="81" t="s">
        <v>497</v>
      </c>
      <c r="AE8" s="71" t="s">
        <v>494</v>
      </c>
      <c r="AF8" s="71"/>
      <c r="AM8" s="80"/>
    </row>
    <row r="9" spans="1:39" ht="27.75" customHeight="1" x14ac:dyDescent="0.25">
      <c r="V9" s="68"/>
      <c r="X9" s="3"/>
    </row>
    <row r="10" spans="1:39" s="8" customFormat="1" ht="47.25" customHeight="1" x14ac:dyDescent="0.25">
      <c r="A10" s="74" t="s">
        <v>1</v>
      </c>
      <c r="B10" s="74"/>
      <c r="C10" s="74"/>
      <c r="D10" s="74"/>
      <c r="E10" s="74" t="s">
        <v>2</v>
      </c>
      <c r="F10" s="74"/>
      <c r="G10" s="74"/>
      <c r="H10" s="73"/>
      <c r="I10" s="73"/>
      <c r="J10" s="74"/>
      <c r="K10" s="76" t="s">
        <v>3</v>
      </c>
      <c r="L10" s="76"/>
      <c r="M10" s="76"/>
      <c r="N10" s="76"/>
      <c r="O10" s="76"/>
      <c r="P10" s="76"/>
      <c r="Q10" s="76"/>
      <c r="R10" s="76"/>
      <c r="S10" s="76"/>
      <c r="T10" s="76"/>
      <c r="U10" s="76"/>
      <c r="V10" s="78" t="s">
        <v>495</v>
      </c>
      <c r="X10" s="77"/>
      <c r="Y10" s="77"/>
      <c r="Z10" s="77"/>
      <c r="AA10" s="77"/>
      <c r="AB10" s="77"/>
      <c r="AC10" s="77"/>
      <c r="AD10" s="83" t="s">
        <v>4</v>
      </c>
      <c r="AE10" s="84"/>
    </row>
    <row r="11" spans="1:39" s="9" customFormat="1" ht="88.5" customHeight="1" x14ac:dyDescent="0.25">
      <c r="A11" s="75" t="s">
        <v>5</v>
      </c>
      <c r="B11" s="75" t="s">
        <v>6</v>
      </c>
      <c r="C11" s="75" t="s">
        <v>7</v>
      </c>
      <c r="D11" s="75" t="s">
        <v>8</v>
      </c>
      <c r="E11" s="75" t="s">
        <v>9</v>
      </c>
      <c r="F11" s="75" t="s">
        <v>10</v>
      </c>
      <c r="G11" s="75" t="s">
        <v>11</v>
      </c>
      <c r="H11" s="69" t="s">
        <v>12</v>
      </c>
      <c r="I11" s="69" t="s">
        <v>13</v>
      </c>
      <c r="J11" s="75" t="s">
        <v>14</v>
      </c>
      <c r="K11" s="75" t="s">
        <v>15</v>
      </c>
      <c r="L11" s="75" t="s">
        <v>16</v>
      </c>
      <c r="M11" s="75" t="s">
        <v>17</v>
      </c>
      <c r="N11" s="75" t="s">
        <v>18</v>
      </c>
      <c r="O11" s="75" t="s">
        <v>19</v>
      </c>
      <c r="P11" s="75" t="s">
        <v>20</v>
      </c>
      <c r="Q11" s="75" t="s">
        <v>21</v>
      </c>
      <c r="R11" s="75" t="s">
        <v>22</v>
      </c>
      <c r="S11" s="75" t="s">
        <v>23</v>
      </c>
      <c r="T11" s="75" t="s">
        <v>24</v>
      </c>
      <c r="U11" s="75" t="s">
        <v>25</v>
      </c>
      <c r="V11" s="79"/>
      <c r="W11" s="70" t="s">
        <v>26</v>
      </c>
      <c r="X11" s="70" t="s">
        <v>481</v>
      </c>
      <c r="Y11" s="70" t="s">
        <v>482</v>
      </c>
      <c r="Z11" s="70" t="s">
        <v>483</v>
      </c>
      <c r="AA11" s="70" t="s">
        <v>484</v>
      </c>
      <c r="AB11" s="70" t="s">
        <v>485</v>
      </c>
      <c r="AC11" s="70" t="s">
        <v>486</v>
      </c>
      <c r="AD11" s="85" t="s">
        <v>492</v>
      </c>
      <c r="AE11" s="85" t="s">
        <v>496</v>
      </c>
      <c r="AF11" s="90" t="s">
        <v>498</v>
      </c>
    </row>
    <row r="12" spans="1:39" ht="89.25" x14ac:dyDescent="0.25">
      <c r="A12" s="10" t="s">
        <v>27</v>
      </c>
      <c r="B12" s="10" t="s">
        <v>28</v>
      </c>
      <c r="C12" s="10" t="s">
        <v>29</v>
      </c>
      <c r="D12" s="10" t="s">
        <v>30</v>
      </c>
      <c r="E12" s="10" t="s">
        <v>31</v>
      </c>
      <c r="F12" s="10" t="s">
        <v>32</v>
      </c>
      <c r="G12" s="10" t="s">
        <v>33</v>
      </c>
      <c r="H12" s="10" t="s">
        <v>34</v>
      </c>
      <c r="I12" s="10" t="s">
        <v>35</v>
      </c>
      <c r="J12" s="11" t="s">
        <v>36</v>
      </c>
      <c r="K12" s="12">
        <v>1</v>
      </c>
      <c r="L12" s="11" t="s">
        <v>37</v>
      </c>
      <c r="M12" s="13">
        <v>43101</v>
      </c>
      <c r="N12" s="13">
        <v>43465</v>
      </c>
      <c r="O12" s="11" t="s">
        <v>38</v>
      </c>
      <c r="P12" s="11" t="s">
        <v>39</v>
      </c>
      <c r="Q12" s="14">
        <v>90</v>
      </c>
      <c r="R12" s="12" t="s">
        <v>40</v>
      </c>
      <c r="S12" s="15" t="s">
        <v>41</v>
      </c>
      <c r="T12" s="11" t="s">
        <v>42</v>
      </c>
      <c r="U12" s="61">
        <v>3979035013</v>
      </c>
      <c r="V12" s="14">
        <v>80</v>
      </c>
      <c r="W12" s="58">
        <v>68</v>
      </c>
      <c r="X12" s="14">
        <v>77</v>
      </c>
      <c r="Y12" s="14"/>
      <c r="Z12" s="14"/>
      <c r="AA12" s="14"/>
      <c r="AB12" s="14"/>
      <c r="AC12" s="14"/>
      <c r="AD12" s="14">
        <f>IF((X12= "NO PERIODICIDAD"), W12, X12)</f>
        <v>77</v>
      </c>
      <c r="AE12" s="60">
        <f>IF(AD12="NO PROGRAMADO", "NO PROGRAMADO", (AD12/V12))</f>
        <v>0.96250000000000002</v>
      </c>
      <c r="AF12" s="82" t="b">
        <f>+'[2]Monitoreo Unificado PA '!$AP$12=AE12</f>
        <v>1</v>
      </c>
    </row>
    <row r="13" spans="1:39" ht="111" customHeight="1" x14ac:dyDescent="0.25">
      <c r="A13" s="10" t="s">
        <v>27</v>
      </c>
      <c r="B13" s="10" t="s">
        <v>43</v>
      </c>
      <c r="C13" s="10" t="s">
        <v>29</v>
      </c>
      <c r="D13" s="10" t="s">
        <v>30</v>
      </c>
      <c r="E13" s="10" t="s">
        <v>31</v>
      </c>
      <c r="F13" s="10" t="s">
        <v>43</v>
      </c>
      <c r="G13" s="10" t="s">
        <v>33</v>
      </c>
      <c r="H13" s="10" t="s">
        <v>34</v>
      </c>
      <c r="I13" s="10" t="s">
        <v>35</v>
      </c>
      <c r="J13" s="11" t="s">
        <v>36</v>
      </c>
      <c r="K13" s="12">
        <v>2</v>
      </c>
      <c r="L13" s="11" t="s">
        <v>44</v>
      </c>
      <c r="M13" s="13">
        <v>43101</v>
      </c>
      <c r="N13" s="13">
        <v>43465</v>
      </c>
      <c r="O13" s="11" t="s">
        <v>45</v>
      </c>
      <c r="P13" s="11" t="s">
        <v>46</v>
      </c>
      <c r="Q13" s="14">
        <v>80</v>
      </c>
      <c r="R13" s="12" t="s">
        <v>40</v>
      </c>
      <c r="S13" s="15" t="s">
        <v>47</v>
      </c>
      <c r="T13" s="11" t="s">
        <v>48</v>
      </c>
      <c r="U13" s="61">
        <v>3242439983</v>
      </c>
      <c r="V13" s="16">
        <v>60</v>
      </c>
      <c r="W13" s="58">
        <v>65</v>
      </c>
      <c r="X13" s="58" t="s">
        <v>488</v>
      </c>
      <c r="Y13" s="58" t="s">
        <v>488</v>
      </c>
      <c r="Z13" s="14"/>
      <c r="AA13" s="58" t="s">
        <v>488</v>
      </c>
      <c r="AB13" s="58" t="s">
        <v>488</v>
      </c>
      <c r="AC13" s="14"/>
      <c r="AD13" s="14">
        <f t="shared" ref="AD13:AD58" si="0">IF((X13= "NO PERIODICIDAD"), W13, X13)</f>
        <v>65</v>
      </c>
      <c r="AE13" s="60">
        <f t="shared" ref="AE13:AE18" si="1">IF(AD13="NO PROGRAMADO", "NO PROGRAMADO", (AD13/V13))</f>
        <v>1.0833333333333333</v>
      </c>
      <c r="AF13" s="82" t="b">
        <f>+'[2]Monitoreo Unificado PA '!$AP$13=AE13</f>
        <v>1</v>
      </c>
    </row>
    <row r="14" spans="1:39" ht="96" customHeight="1" x14ac:dyDescent="0.25">
      <c r="A14" s="10" t="s">
        <v>27</v>
      </c>
      <c r="B14" s="10" t="s">
        <v>49</v>
      </c>
      <c r="C14" s="10" t="s">
        <v>29</v>
      </c>
      <c r="D14" s="10" t="s">
        <v>30</v>
      </c>
      <c r="E14" s="10" t="s">
        <v>31</v>
      </c>
      <c r="F14" s="10" t="s">
        <v>50</v>
      </c>
      <c r="G14" s="10" t="s">
        <v>33</v>
      </c>
      <c r="H14" s="10" t="s">
        <v>34</v>
      </c>
      <c r="I14" s="10" t="s">
        <v>35</v>
      </c>
      <c r="J14" s="11" t="s">
        <v>36</v>
      </c>
      <c r="K14" s="12">
        <v>3</v>
      </c>
      <c r="L14" s="11" t="s">
        <v>51</v>
      </c>
      <c r="M14" s="13">
        <v>43101</v>
      </c>
      <c r="N14" s="13">
        <v>43465</v>
      </c>
      <c r="O14" s="11" t="s">
        <v>38</v>
      </c>
      <c r="P14" s="11" t="s">
        <v>39</v>
      </c>
      <c r="Q14" s="14">
        <v>80</v>
      </c>
      <c r="R14" s="12" t="s">
        <v>40</v>
      </c>
      <c r="S14" s="15" t="s">
        <v>41</v>
      </c>
      <c r="T14" s="11" t="s">
        <v>42</v>
      </c>
      <c r="U14" s="61">
        <v>3506782526</v>
      </c>
      <c r="V14" s="14">
        <v>75</v>
      </c>
      <c r="W14" s="58">
        <v>69</v>
      </c>
      <c r="X14" s="14">
        <v>73</v>
      </c>
      <c r="Y14" s="14"/>
      <c r="Z14" s="14"/>
      <c r="AA14" s="14"/>
      <c r="AB14" s="14"/>
      <c r="AC14" s="14"/>
      <c r="AD14" s="14">
        <f t="shared" si="0"/>
        <v>73</v>
      </c>
      <c r="AE14" s="60">
        <f t="shared" si="1"/>
        <v>0.97333333333333338</v>
      </c>
      <c r="AF14" s="82" t="b">
        <f>+'[2]Monitoreo Unificado PA '!$AP$14=AE14</f>
        <v>1</v>
      </c>
    </row>
    <row r="15" spans="1:39" s="17" customFormat="1" ht="88.5" customHeight="1" x14ac:dyDescent="0.25">
      <c r="A15" s="10" t="s">
        <v>27</v>
      </c>
      <c r="B15" s="10" t="s">
        <v>49</v>
      </c>
      <c r="C15" s="10" t="s">
        <v>29</v>
      </c>
      <c r="D15" s="10" t="s">
        <v>52</v>
      </c>
      <c r="E15" s="10" t="s">
        <v>53</v>
      </c>
      <c r="F15" s="10" t="s">
        <v>50</v>
      </c>
      <c r="G15" s="10" t="s">
        <v>33</v>
      </c>
      <c r="H15" s="10" t="s">
        <v>54</v>
      </c>
      <c r="I15" s="10" t="s">
        <v>35</v>
      </c>
      <c r="J15" s="11" t="s">
        <v>55</v>
      </c>
      <c r="K15" s="12">
        <v>5</v>
      </c>
      <c r="L15" s="11" t="s">
        <v>56</v>
      </c>
      <c r="M15" s="13">
        <v>43138</v>
      </c>
      <c r="N15" s="13">
        <v>43465</v>
      </c>
      <c r="O15" s="11" t="s">
        <v>57</v>
      </c>
      <c r="P15" s="11" t="s">
        <v>58</v>
      </c>
      <c r="Q15" s="14">
        <v>100</v>
      </c>
      <c r="R15" s="12" t="s">
        <v>40</v>
      </c>
      <c r="S15" s="15" t="s">
        <v>47</v>
      </c>
      <c r="T15" s="11" t="s">
        <v>59</v>
      </c>
      <c r="U15" s="61">
        <v>2000000000</v>
      </c>
      <c r="V15" s="14">
        <v>60</v>
      </c>
      <c r="W15" s="58">
        <v>4</v>
      </c>
      <c r="X15" s="58" t="s">
        <v>488</v>
      </c>
      <c r="Y15" s="58" t="s">
        <v>488</v>
      </c>
      <c r="Z15" s="14"/>
      <c r="AA15" s="58" t="s">
        <v>488</v>
      </c>
      <c r="AB15" s="58" t="s">
        <v>488</v>
      </c>
      <c r="AC15" s="14"/>
      <c r="AD15" s="14">
        <f t="shared" si="0"/>
        <v>4</v>
      </c>
      <c r="AE15" s="60">
        <f t="shared" si="1"/>
        <v>6.6666666666666666E-2</v>
      </c>
      <c r="AF15" s="82" t="b">
        <f>+'[2]Monitoreo Unificado PA '!$AP$15=AE15</f>
        <v>1</v>
      </c>
    </row>
    <row r="16" spans="1:39" s="17" customFormat="1" ht="114" customHeight="1" x14ac:dyDescent="0.25">
      <c r="A16" s="10" t="s">
        <v>27</v>
      </c>
      <c r="B16" s="10" t="s">
        <v>49</v>
      </c>
      <c r="C16" s="10" t="s">
        <v>29</v>
      </c>
      <c r="D16" s="10" t="s">
        <v>52</v>
      </c>
      <c r="E16" s="10" t="s">
        <v>53</v>
      </c>
      <c r="F16" s="10" t="s">
        <v>50</v>
      </c>
      <c r="G16" s="10" t="s">
        <v>33</v>
      </c>
      <c r="H16" s="10" t="s">
        <v>54</v>
      </c>
      <c r="I16" s="10" t="s">
        <v>35</v>
      </c>
      <c r="J16" s="11" t="s">
        <v>55</v>
      </c>
      <c r="K16" s="12">
        <v>6</v>
      </c>
      <c r="L16" s="11" t="s">
        <v>60</v>
      </c>
      <c r="M16" s="13">
        <v>43138</v>
      </c>
      <c r="N16" s="13">
        <v>43465</v>
      </c>
      <c r="O16" s="11" t="s">
        <v>61</v>
      </c>
      <c r="P16" s="11" t="s">
        <v>62</v>
      </c>
      <c r="Q16" s="14">
        <v>100</v>
      </c>
      <c r="R16" s="12" t="s">
        <v>40</v>
      </c>
      <c r="S16" s="15" t="s">
        <v>47</v>
      </c>
      <c r="T16" s="11" t="s">
        <v>63</v>
      </c>
      <c r="U16" s="61">
        <v>7700000000</v>
      </c>
      <c r="V16" s="14">
        <v>10</v>
      </c>
      <c r="W16" s="58">
        <v>40</v>
      </c>
      <c r="X16" s="58" t="s">
        <v>488</v>
      </c>
      <c r="Y16" s="58" t="s">
        <v>488</v>
      </c>
      <c r="Z16" s="14"/>
      <c r="AA16" s="58" t="s">
        <v>488</v>
      </c>
      <c r="AB16" s="58" t="s">
        <v>488</v>
      </c>
      <c r="AC16" s="14"/>
      <c r="AD16" s="14">
        <f t="shared" si="0"/>
        <v>40</v>
      </c>
      <c r="AE16" s="60">
        <f t="shared" si="1"/>
        <v>4</v>
      </c>
      <c r="AF16" s="82" t="b">
        <f>+'[2]Monitoreo Unificado PA '!$AP$16=AE16</f>
        <v>1</v>
      </c>
    </row>
    <row r="17" spans="1:32" s="17" customFormat="1" ht="89.25" x14ac:dyDescent="0.25">
      <c r="A17" s="10" t="s">
        <v>27</v>
      </c>
      <c r="B17" s="10" t="s">
        <v>49</v>
      </c>
      <c r="C17" s="10" t="s">
        <v>29</v>
      </c>
      <c r="D17" s="10" t="s">
        <v>52</v>
      </c>
      <c r="E17" s="10" t="s">
        <v>53</v>
      </c>
      <c r="F17" s="10" t="s">
        <v>50</v>
      </c>
      <c r="G17" s="10" t="s">
        <v>33</v>
      </c>
      <c r="H17" s="10" t="s">
        <v>54</v>
      </c>
      <c r="I17" s="10" t="s">
        <v>35</v>
      </c>
      <c r="J17" s="11" t="s">
        <v>55</v>
      </c>
      <c r="K17" s="12">
        <v>7</v>
      </c>
      <c r="L17" s="11" t="s">
        <v>64</v>
      </c>
      <c r="M17" s="13">
        <v>43138</v>
      </c>
      <c r="N17" s="13">
        <v>43465</v>
      </c>
      <c r="O17" s="11" t="s">
        <v>65</v>
      </c>
      <c r="P17" s="11" t="s">
        <v>66</v>
      </c>
      <c r="Q17" s="14">
        <v>5</v>
      </c>
      <c r="R17" s="12" t="s">
        <v>67</v>
      </c>
      <c r="S17" s="15" t="s">
        <v>41</v>
      </c>
      <c r="T17" s="11" t="s">
        <v>68</v>
      </c>
      <c r="U17" s="61">
        <v>15000000000</v>
      </c>
      <c r="V17" s="14">
        <v>5</v>
      </c>
      <c r="W17" s="14">
        <v>2</v>
      </c>
      <c r="X17" s="14">
        <v>4</v>
      </c>
      <c r="Y17" s="14"/>
      <c r="Z17" s="14"/>
      <c r="AA17" s="14"/>
      <c r="AB17" s="14"/>
      <c r="AC17" s="14"/>
      <c r="AD17" s="14">
        <f t="shared" si="0"/>
        <v>4</v>
      </c>
      <c r="AE17" s="60">
        <f t="shared" si="1"/>
        <v>0.8</v>
      </c>
      <c r="AF17" s="82" t="b">
        <f>+'[2]Monitoreo Unificado PA '!$AP$17=AE17</f>
        <v>1</v>
      </c>
    </row>
    <row r="18" spans="1:32" s="17" customFormat="1" ht="89.25" x14ac:dyDescent="0.25">
      <c r="A18" s="10" t="s">
        <v>27</v>
      </c>
      <c r="B18" s="10" t="s">
        <v>49</v>
      </c>
      <c r="C18" s="10" t="s">
        <v>29</v>
      </c>
      <c r="D18" s="10" t="s">
        <v>52</v>
      </c>
      <c r="E18" s="10" t="s">
        <v>53</v>
      </c>
      <c r="F18" s="10" t="s">
        <v>50</v>
      </c>
      <c r="G18" s="10" t="s">
        <v>33</v>
      </c>
      <c r="H18" s="10" t="s">
        <v>54</v>
      </c>
      <c r="I18" s="10" t="s">
        <v>35</v>
      </c>
      <c r="J18" s="11" t="s">
        <v>55</v>
      </c>
      <c r="K18" s="12">
        <v>8</v>
      </c>
      <c r="L18" s="11" t="s">
        <v>69</v>
      </c>
      <c r="M18" s="13">
        <v>43138</v>
      </c>
      <c r="N18" s="13">
        <v>43465</v>
      </c>
      <c r="O18" s="11" t="s">
        <v>70</v>
      </c>
      <c r="P18" s="11" t="s">
        <v>71</v>
      </c>
      <c r="Q18" s="14">
        <v>10</v>
      </c>
      <c r="R18" s="12" t="s">
        <v>67</v>
      </c>
      <c r="S18" s="15" t="s">
        <v>47</v>
      </c>
      <c r="T18" s="11" t="s">
        <v>72</v>
      </c>
      <c r="U18" s="61">
        <v>6400000000</v>
      </c>
      <c r="V18" s="14">
        <v>2</v>
      </c>
      <c r="W18" s="14">
        <v>1</v>
      </c>
      <c r="X18" s="58" t="s">
        <v>488</v>
      </c>
      <c r="Y18" s="58" t="s">
        <v>488</v>
      </c>
      <c r="Z18" s="14"/>
      <c r="AA18" s="58" t="s">
        <v>488</v>
      </c>
      <c r="AB18" s="58" t="s">
        <v>488</v>
      </c>
      <c r="AC18" s="14"/>
      <c r="AD18" s="14">
        <f t="shared" si="0"/>
        <v>1</v>
      </c>
      <c r="AE18" s="60">
        <f t="shared" si="1"/>
        <v>0.5</v>
      </c>
      <c r="AF18" s="82" t="b">
        <f>+'[2]Monitoreo Unificado PA '!$AP$18=AE18</f>
        <v>1</v>
      </c>
    </row>
    <row r="19" spans="1:32" s="17" customFormat="1" ht="89.25" hidden="1" x14ac:dyDescent="0.25">
      <c r="A19" s="10" t="s">
        <v>27</v>
      </c>
      <c r="B19" s="10" t="s">
        <v>49</v>
      </c>
      <c r="C19" s="10" t="s">
        <v>29</v>
      </c>
      <c r="D19" s="10" t="s">
        <v>52</v>
      </c>
      <c r="E19" s="10" t="s">
        <v>53</v>
      </c>
      <c r="F19" s="10" t="s">
        <v>50</v>
      </c>
      <c r="G19" s="10" t="s">
        <v>33</v>
      </c>
      <c r="H19" s="10" t="s">
        <v>54</v>
      </c>
      <c r="I19" s="10" t="s">
        <v>35</v>
      </c>
      <c r="J19" s="11" t="s">
        <v>73</v>
      </c>
      <c r="K19" s="12">
        <v>9</v>
      </c>
      <c r="L19" s="11" t="s">
        <v>74</v>
      </c>
      <c r="M19" s="13">
        <v>43221</v>
      </c>
      <c r="N19" s="13">
        <v>43465</v>
      </c>
      <c r="O19" s="11" t="s">
        <v>75</v>
      </c>
      <c r="P19" s="11" t="s">
        <v>76</v>
      </c>
      <c r="Q19" s="14">
        <v>100</v>
      </c>
      <c r="R19" s="12" t="s">
        <v>40</v>
      </c>
      <c r="S19" s="15" t="s">
        <v>47</v>
      </c>
      <c r="T19" s="11" t="s">
        <v>77</v>
      </c>
      <c r="U19" s="61">
        <v>540000000</v>
      </c>
      <c r="V19" s="14">
        <v>10</v>
      </c>
      <c r="W19" s="14" t="s">
        <v>487</v>
      </c>
      <c r="X19" s="58" t="s">
        <v>488</v>
      </c>
      <c r="Y19" s="58" t="s">
        <v>488</v>
      </c>
      <c r="Z19" s="14"/>
      <c r="AA19" s="58" t="s">
        <v>488</v>
      </c>
      <c r="AB19" s="58" t="s">
        <v>488</v>
      </c>
      <c r="AC19" s="14"/>
      <c r="AD19" s="58" t="s">
        <v>488</v>
      </c>
      <c r="AE19" s="58" t="s">
        <v>488</v>
      </c>
    </row>
    <row r="20" spans="1:32" s="17" customFormat="1" ht="89.25" x14ac:dyDescent="0.25">
      <c r="A20" s="10" t="s">
        <v>27</v>
      </c>
      <c r="B20" s="10" t="s">
        <v>49</v>
      </c>
      <c r="C20" s="10" t="s">
        <v>29</v>
      </c>
      <c r="D20" s="10" t="s">
        <v>52</v>
      </c>
      <c r="E20" s="10" t="s">
        <v>53</v>
      </c>
      <c r="F20" s="10" t="s">
        <v>50</v>
      </c>
      <c r="G20" s="10" t="s">
        <v>33</v>
      </c>
      <c r="H20" s="10" t="s">
        <v>54</v>
      </c>
      <c r="I20" s="10" t="s">
        <v>35</v>
      </c>
      <c r="J20" s="11" t="s">
        <v>55</v>
      </c>
      <c r="K20" s="12">
        <v>10</v>
      </c>
      <c r="L20" s="11" t="s">
        <v>78</v>
      </c>
      <c r="M20" s="13">
        <v>43221</v>
      </c>
      <c r="N20" s="13">
        <v>43465</v>
      </c>
      <c r="O20" s="11" t="s">
        <v>79</v>
      </c>
      <c r="P20" s="11" t="s">
        <v>80</v>
      </c>
      <c r="Q20" s="14">
        <v>100</v>
      </c>
      <c r="R20" s="12" t="s">
        <v>40</v>
      </c>
      <c r="S20" s="15" t="s">
        <v>47</v>
      </c>
      <c r="T20" s="11" t="s">
        <v>81</v>
      </c>
      <c r="U20" s="61">
        <v>840000000</v>
      </c>
      <c r="V20" s="14">
        <v>20</v>
      </c>
      <c r="W20" s="14">
        <v>0</v>
      </c>
      <c r="X20" s="58" t="s">
        <v>488</v>
      </c>
      <c r="Y20" s="58" t="s">
        <v>488</v>
      </c>
      <c r="Z20" s="14"/>
      <c r="AA20" s="58" t="s">
        <v>488</v>
      </c>
      <c r="AB20" s="58" t="s">
        <v>488</v>
      </c>
      <c r="AC20" s="14"/>
      <c r="AD20" s="14">
        <f t="shared" si="0"/>
        <v>0</v>
      </c>
      <c r="AE20" s="60">
        <f t="shared" ref="AE20:AE32" si="2">IF(AD20="NO PROGRAMADO", "NO PROGRAMADO", (AD20/V20))</f>
        <v>0</v>
      </c>
      <c r="AF20" s="82" t="b">
        <f>+'[2]Monitoreo Unificado PA '!$AP$20=AE20</f>
        <v>1</v>
      </c>
    </row>
    <row r="21" spans="1:32" s="17" customFormat="1" ht="89.25" x14ac:dyDescent="0.25">
      <c r="A21" s="10" t="s">
        <v>27</v>
      </c>
      <c r="B21" s="10" t="s">
        <v>49</v>
      </c>
      <c r="C21" s="10" t="s">
        <v>29</v>
      </c>
      <c r="D21" s="10" t="s">
        <v>52</v>
      </c>
      <c r="E21" s="10" t="s">
        <v>53</v>
      </c>
      <c r="F21" s="10" t="s">
        <v>50</v>
      </c>
      <c r="G21" s="10" t="s">
        <v>33</v>
      </c>
      <c r="H21" s="10" t="s">
        <v>54</v>
      </c>
      <c r="I21" s="10" t="s">
        <v>35</v>
      </c>
      <c r="J21" s="11" t="s">
        <v>82</v>
      </c>
      <c r="K21" s="12">
        <v>11</v>
      </c>
      <c r="L21" s="11" t="s">
        <v>83</v>
      </c>
      <c r="M21" s="13">
        <v>43132</v>
      </c>
      <c r="N21" s="13">
        <v>43448</v>
      </c>
      <c r="O21" s="11" t="s">
        <v>84</v>
      </c>
      <c r="P21" s="11" t="s">
        <v>85</v>
      </c>
      <c r="Q21" s="14">
        <v>100</v>
      </c>
      <c r="R21" s="12" t="s">
        <v>40</v>
      </c>
      <c r="S21" s="15" t="s">
        <v>47</v>
      </c>
      <c r="T21" s="11" t="s">
        <v>86</v>
      </c>
      <c r="U21" s="61">
        <v>3100000000</v>
      </c>
      <c r="V21" s="14">
        <v>30</v>
      </c>
      <c r="W21" s="58">
        <v>60</v>
      </c>
      <c r="X21" s="58" t="s">
        <v>488</v>
      </c>
      <c r="Y21" s="58" t="s">
        <v>488</v>
      </c>
      <c r="Z21" s="14"/>
      <c r="AA21" s="58" t="s">
        <v>488</v>
      </c>
      <c r="AB21" s="58" t="s">
        <v>488</v>
      </c>
      <c r="AC21" s="14"/>
      <c r="AD21" s="14">
        <f t="shared" si="0"/>
        <v>60</v>
      </c>
      <c r="AE21" s="60">
        <f t="shared" si="2"/>
        <v>2</v>
      </c>
      <c r="AF21" s="82" t="b">
        <f>+'[2]Monitoreo Unificado PA '!$AP$21=AE21</f>
        <v>1</v>
      </c>
    </row>
    <row r="22" spans="1:32" s="18" customFormat="1" ht="89.25" x14ac:dyDescent="0.25">
      <c r="A22" s="10" t="s">
        <v>27</v>
      </c>
      <c r="B22" s="10" t="s">
        <v>49</v>
      </c>
      <c r="C22" s="10" t="s">
        <v>29</v>
      </c>
      <c r="D22" s="10" t="s">
        <v>52</v>
      </c>
      <c r="E22" s="10" t="s">
        <v>53</v>
      </c>
      <c r="F22" s="10" t="s">
        <v>50</v>
      </c>
      <c r="G22" s="10" t="s">
        <v>33</v>
      </c>
      <c r="H22" s="10" t="s">
        <v>54</v>
      </c>
      <c r="I22" s="10" t="s">
        <v>35</v>
      </c>
      <c r="J22" s="11" t="s">
        <v>87</v>
      </c>
      <c r="K22" s="12">
        <v>12</v>
      </c>
      <c r="L22" s="11" t="s">
        <v>88</v>
      </c>
      <c r="M22" s="13">
        <v>43175</v>
      </c>
      <c r="N22" s="13">
        <v>43343</v>
      </c>
      <c r="O22" s="11" t="s">
        <v>89</v>
      </c>
      <c r="P22" s="11" t="s">
        <v>90</v>
      </c>
      <c r="Q22" s="14">
        <v>13</v>
      </c>
      <c r="R22" s="12" t="s">
        <v>67</v>
      </c>
      <c r="S22" s="15" t="s">
        <v>41</v>
      </c>
      <c r="T22" s="11" t="s">
        <v>91</v>
      </c>
      <c r="U22" s="61">
        <v>2200000000</v>
      </c>
      <c r="V22" s="14">
        <v>9</v>
      </c>
      <c r="W22" s="58">
        <v>6</v>
      </c>
      <c r="X22" s="14">
        <v>9</v>
      </c>
      <c r="Y22" s="14"/>
      <c r="Z22" s="14"/>
      <c r="AA22" s="14"/>
      <c r="AB22" s="14"/>
      <c r="AC22" s="14"/>
      <c r="AD22" s="14">
        <f t="shared" si="0"/>
        <v>9</v>
      </c>
      <c r="AE22" s="60">
        <f t="shared" si="2"/>
        <v>1</v>
      </c>
      <c r="AF22" s="82" t="b">
        <f>+'[2]Monitoreo Unificado PA '!$AP$22=AE22</f>
        <v>1</v>
      </c>
    </row>
    <row r="23" spans="1:32" s="18" customFormat="1" ht="89.25" x14ac:dyDescent="0.25">
      <c r="A23" s="10" t="s">
        <v>27</v>
      </c>
      <c r="B23" s="10" t="s">
        <v>49</v>
      </c>
      <c r="C23" s="10" t="s">
        <v>29</v>
      </c>
      <c r="D23" s="10" t="s">
        <v>52</v>
      </c>
      <c r="E23" s="10" t="s">
        <v>53</v>
      </c>
      <c r="F23" s="10" t="s">
        <v>50</v>
      </c>
      <c r="G23" s="10" t="s">
        <v>33</v>
      </c>
      <c r="H23" s="10" t="s">
        <v>54</v>
      </c>
      <c r="I23" s="10" t="s">
        <v>35</v>
      </c>
      <c r="J23" s="11" t="s">
        <v>87</v>
      </c>
      <c r="K23" s="12">
        <v>13</v>
      </c>
      <c r="L23" s="11" t="s">
        <v>92</v>
      </c>
      <c r="M23" s="13">
        <v>43282</v>
      </c>
      <c r="N23" s="13">
        <v>43465</v>
      </c>
      <c r="O23" s="11" t="s">
        <v>93</v>
      </c>
      <c r="P23" s="11" t="s">
        <v>94</v>
      </c>
      <c r="Q23" s="14">
        <v>200</v>
      </c>
      <c r="R23" s="12" t="s">
        <v>67</v>
      </c>
      <c r="S23" s="15" t="s">
        <v>41</v>
      </c>
      <c r="T23" s="11" t="s">
        <v>95</v>
      </c>
      <c r="U23" s="61">
        <v>2615000000</v>
      </c>
      <c r="V23" s="14">
        <v>20</v>
      </c>
      <c r="W23" s="14" t="s">
        <v>487</v>
      </c>
      <c r="X23" s="14">
        <v>28</v>
      </c>
      <c r="Y23" s="14"/>
      <c r="Z23" s="14"/>
      <c r="AA23" s="14"/>
      <c r="AB23" s="14"/>
      <c r="AC23" s="14"/>
      <c r="AD23" s="14">
        <f t="shared" si="0"/>
        <v>28</v>
      </c>
      <c r="AE23" s="60">
        <f t="shared" si="2"/>
        <v>1.4</v>
      </c>
      <c r="AF23" s="82" t="b">
        <f>+'[2]Monitoreo Unificado PA '!$AP$23=AE23</f>
        <v>1</v>
      </c>
    </row>
    <row r="24" spans="1:32" s="18" customFormat="1" ht="89.25" x14ac:dyDescent="0.25">
      <c r="A24" s="10" t="s">
        <v>27</v>
      </c>
      <c r="B24" s="10" t="s">
        <v>49</v>
      </c>
      <c r="C24" s="10" t="s">
        <v>29</v>
      </c>
      <c r="D24" s="10" t="s">
        <v>52</v>
      </c>
      <c r="E24" s="10" t="s">
        <v>53</v>
      </c>
      <c r="F24" s="10" t="s">
        <v>50</v>
      </c>
      <c r="G24" s="10" t="s">
        <v>33</v>
      </c>
      <c r="H24" s="10" t="s">
        <v>54</v>
      </c>
      <c r="I24" s="10" t="s">
        <v>35</v>
      </c>
      <c r="J24" s="11" t="s">
        <v>87</v>
      </c>
      <c r="K24" s="12">
        <v>14</v>
      </c>
      <c r="L24" s="11" t="s">
        <v>96</v>
      </c>
      <c r="M24" s="13">
        <v>43126</v>
      </c>
      <c r="N24" s="13">
        <v>43465</v>
      </c>
      <c r="O24" s="11" t="s">
        <v>97</v>
      </c>
      <c r="P24" s="11" t="s">
        <v>98</v>
      </c>
      <c r="Q24" s="14">
        <v>60</v>
      </c>
      <c r="R24" s="12" t="s">
        <v>67</v>
      </c>
      <c r="S24" s="15" t="s">
        <v>41</v>
      </c>
      <c r="T24" s="11" t="s">
        <v>99</v>
      </c>
      <c r="U24" s="61">
        <v>2938000000</v>
      </c>
      <c r="V24" s="14">
        <v>31</v>
      </c>
      <c r="W24" s="14">
        <v>6</v>
      </c>
      <c r="X24" s="14">
        <v>6</v>
      </c>
      <c r="Y24" s="14"/>
      <c r="Z24" s="14"/>
      <c r="AA24" s="14"/>
      <c r="AB24" s="14"/>
      <c r="AC24" s="14"/>
      <c r="AD24" s="14">
        <f t="shared" si="0"/>
        <v>6</v>
      </c>
      <c r="AE24" s="60">
        <f t="shared" si="2"/>
        <v>0.19354838709677419</v>
      </c>
      <c r="AF24" s="82" t="b">
        <f>+'[2]Monitoreo Unificado PA '!$AP$24=AE24</f>
        <v>1</v>
      </c>
    </row>
    <row r="25" spans="1:32" s="18" customFormat="1" ht="89.25" x14ac:dyDescent="0.25">
      <c r="A25" s="10" t="s">
        <v>27</v>
      </c>
      <c r="B25" s="10" t="s">
        <v>49</v>
      </c>
      <c r="C25" s="10" t="s">
        <v>29</v>
      </c>
      <c r="D25" s="10" t="s">
        <v>52</v>
      </c>
      <c r="E25" s="10" t="s">
        <v>53</v>
      </c>
      <c r="F25" s="10" t="s">
        <v>50</v>
      </c>
      <c r="G25" s="10" t="s">
        <v>33</v>
      </c>
      <c r="H25" s="10" t="s">
        <v>54</v>
      </c>
      <c r="I25" s="10" t="s">
        <v>35</v>
      </c>
      <c r="J25" s="11" t="s">
        <v>87</v>
      </c>
      <c r="K25" s="12">
        <v>15</v>
      </c>
      <c r="L25" s="11" t="s">
        <v>100</v>
      </c>
      <c r="M25" s="13">
        <v>43282</v>
      </c>
      <c r="N25" s="13">
        <v>43465</v>
      </c>
      <c r="O25" s="11" t="s">
        <v>101</v>
      </c>
      <c r="P25" s="11" t="s">
        <v>102</v>
      </c>
      <c r="Q25" s="14">
        <v>45</v>
      </c>
      <c r="R25" s="12" t="s">
        <v>67</v>
      </c>
      <c r="S25" s="15" t="s">
        <v>41</v>
      </c>
      <c r="T25" s="11" t="s">
        <v>103</v>
      </c>
      <c r="U25" s="61">
        <v>2970000000</v>
      </c>
      <c r="V25" s="14">
        <v>5</v>
      </c>
      <c r="W25" s="14" t="s">
        <v>487</v>
      </c>
      <c r="X25" s="14">
        <v>11</v>
      </c>
      <c r="Y25" s="14"/>
      <c r="Z25" s="14"/>
      <c r="AA25" s="14"/>
      <c r="AB25" s="14"/>
      <c r="AC25" s="14"/>
      <c r="AD25" s="14">
        <f t="shared" si="0"/>
        <v>11</v>
      </c>
      <c r="AE25" s="60">
        <f t="shared" si="2"/>
        <v>2.2000000000000002</v>
      </c>
      <c r="AF25" s="82" t="b">
        <f>+'[2]Monitoreo Unificado PA '!$AP$25=AE25</f>
        <v>1</v>
      </c>
    </row>
    <row r="26" spans="1:32" ht="76.5" x14ac:dyDescent="0.25">
      <c r="A26" s="10" t="s">
        <v>104</v>
      </c>
      <c r="B26" s="10" t="s">
        <v>105</v>
      </c>
      <c r="C26" s="10" t="s">
        <v>29</v>
      </c>
      <c r="D26" s="10" t="s">
        <v>30</v>
      </c>
      <c r="E26" s="10" t="s">
        <v>106</v>
      </c>
      <c r="F26" s="10" t="s">
        <v>107</v>
      </c>
      <c r="G26" s="10" t="s">
        <v>33</v>
      </c>
      <c r="H26" s="10" t="s">
        <v>108</v>
      </c>
      <c r="I26" s="10" t="s">
        <v>35</v>
      </c>
      <c r="J26" s="11" t="s">
        <v>109</v>
      </c>
      <c r="K26" s="12">
        <v>16</v>
      </c>
      <c r="L26" s="11" t="s">
        <v>110</v>
      </c>
      <c r="M26" s="13">
        <v>43101</v>
      </c>
      <c r="N26" s="13">
        <v>43120</v>
      </c>
      <c r="O26" s="11" t="s">
        <v>111</v>
      </c>
      <c r="P26" s="11" t="s">
        <v>112</v>
      </c>
      <c r="Q26" s="14">
        <v>1</v>
      </c>
      <c r="R26" s="12" t="s">
        <v>113</v>
      </c>
      <c r="S26" s="15" t="s">
        <v>41</v>
      </c>
      <c r="T26" s="11" t="s">
        <v>114</v>
      </c>
      <c r="U26" s="62">
        <v>0</v>
      </c>
      <c r="V26" s="14">
        <v>1</v>
      </c>
      <c r="W26" s="14">
        <v>1</v>
      </c>
      <c r="X26" s="58" t="s">
        <v>488</v>
      </c>
      <c r="Y26" s="14"/>
      <c r="Z26" s="14"/>
      <c r="AA26" s="14"/>
      <c r="AB26" s="14"/>
      <c r="AC26" s="14"/>
      <c r="AD26" s="14">
        <f t="shared" si="0"/>
        <v>1</v>
      </c>
      <c r="AE26" s="60">
        <f t="shared" si="2"/>
        <v>1</v>
      </c>
      <c r="AF26" s="82" t="b">
        <f>+'[2]Monitoreo Unificado PA '!$AP$26=AE26</f>
        <v>1</v>
      </c>
    </row>
    <row r="27" spans="1:32" ht="76.5" x14ac:dyDescent="0.25">
      <c r="A27" s="10" t="s">
        <v>104</v>
      </c>
      <c r="B27" s="10" t="s">
        <v>105</v>
      </c>
      <c r="C27" s="10" t="s">
        <v>29</v>
      </c>
      <c r="D27" s="10" t="s">
        <v>30</v>
      </c>
      <c r="E27" s="10" t="s">
        <v>106</v>
      </c>
      <c r="F27" s="10" t="s">
        <v>107</v>
      </c>
      <c r="G27" s="10" t="s">
        <v>33</v>
      </c>
      <c r="H27" s="10" t="s">
        <v>108</v>
      </c>
      <c r="I27" s="10" t="s">
        <v>35</v>
      </c>
      <c r="J27" s="11" t="s">
        <v>109</v>
      </c>
      <c r="K27" s="12">
        <v>17</v>
      </c>
      <c r="L27" s="11" t="s">
        <v>115</v>
      </c>
      <c r="M27" s="13">
        <v>43120</v>
      </c>
      <c r="N27" s="13">
        <v>43125</v>
      </c>
      <c r="O27" s="11" t="s">
        <v>116</v>
      </c>
      <c r="P27" s="11" t="s">
        <v>116</v>
      </c>
      <c r="Q27" s="14">
        <v>1</v>
      </c>
      <c r="R27" s="12" t="s">
        <v>113</v>
      </c>
      <c r="S27" s="15" t="s">
        <v>41</v>
      </c>
      <c r="T27" s="11" t="s">
        <v>117</v>
      </c>
      <c r="U27" s="62">
        <v>0</v>
      </c>
      <c r="V27" s="14">
        <v>1</v>
      </c>
      <c r="W27" s="14">
        <v>1</v>
      </c>
      <c r="X27" s="58" t="s">
        <v>488</v>
      </c>
      <c r="Y27" s="14"/>
      <c r="Z27" s="14"/>
      <c r="AA27" s="14"/>
      <c r="AB27" s="14"/>
      <c r="AC27" s="14"/>
      <c r="AD27" s="14">
        <f t="shared" si="0"/>
        <v>1</v>
      </c>
      <c r="AE27" s="60">
        <f t="shared" si="2"/>
        <v>1</v>
      </c>
      <c r="AF27" s="82" t="b">
        <f>+'[2]Monitoreo Unificado PA '!$AP$27=AE27</f>
        <v>1</v>
      </c>
    </row>
    <row r="28" spans="1:32" ht="76.5" x14ac:dyDescent="0.25">
      <c r="A28" s="10" t="s">
        <v>104</v>
      </c>
      <c r="B28" s="10" t="s">
        <v>105</v>
      </c>
      <c r="C28" s="10" t="s">
        <v>29</v>
      </c>
      <c r="D28" s="10" t="s">
        <v>30</v>
      </c>
      <c r="E28" s="10" t="s">
        <v>106</v>
      </c>
      <c r="F28" s="10" t="s">
        <v>107</v>
      </c>
      <c r="G28" s="10" t="s">
        <v>33</v>
      </c>
      <c r="H28" s="10" t="s">
        <v>108</v>
      </c>
      <c r="I28" s="10" t="s">
        <v>35</v>
      </c>
      <c r="J28" s="11" t="s">
        <v>109</v>
      </c>
      <c r="K28" s="12">
        <v>18</v>
      </c>
      <c r="L28" s="11" t="s">
        <v>118</v>
      </c>
      <c r="M28" s="13">
        <v>43125</v>
      </c>
      <c r="N28" s="13">
        <v>43465</v>
      </c>
      <c r="O28" s="11" t="s">
        <v>119</v>
      </c>
      <c r="P28" s="11" t="s">
        <v>120</v>
      </c>
      <c r="Q28" s="14">
        <v>100000</v>
      </c>
      <c r="R28" s="12" t="s">
        <v>121</v>
      </c>
      <c r="S28" s="15" t="s">
        <v>41</v>
      </c>
      <c r="T28" s="11" t="s">
        <v>122</v>
      </c>
      <c r="U28" s="62">
        <v>27057227000</v>
      </c>
      <c r="V28" s="19">
        <v>60000</v>
      </c>
      <c r="W28" s="14">
        <v>77947</v>
      </c>
      <c r="X28" s="14">
        <v>77947</v>
      </c>
      <c r="Y28" s="14"/>
      <c r="Z28" s="14"/>
      <c r="AA28" s="14"/>
      <c r="AB28" s="14"/>
      <c r="AC28" s="14"/>
      <c r="AD28" s="14">
        <f t="shared" si="0"/>
        <v>77947</v>
      </c>
      <c r="AE28" s="60">
        <f t="shared" si="2"/>
        <v>1.2991166666666667</v>
      </c>
      <c r="AF28" s="82" t="b">
        <f>+'[2]Monitoreo Unificado PA '!$AP$28=AE28</f>
        <v>1</v>
      </c>
    </row>
    <row r="29" spans="1:32" ht="89.25" x14ac:dyDescent="0.25">
      <c r="A29" s="10" t="s">
        <v>104</v>
      </c>
      <c r="B29" s="10" t="s">
        <v>105</v>
      </c>
      <c r="C29" s="10" t="s">
        <v>29</v>
      </c>
      <c r="D29" s="10" t="s">
        <v>30</v>
      </c>
      <c r="E29" s="10" t="s">
        <v>53</v>
      </c>
      <c r="F29" s="10" t="s">
        <v>107</v>
      </c>
      <c r="G29" s="10" t="s">
        <v>33</v>
      </c>
      <c r="H29" s="10" t="s">
        <v>108</v>
      </c>
      <c r="I29" s="10" t="s">
        <v>35</v>
      </c>
      <c r="J29" s="11" t="s">
        <v>109</v>
      </c>
      <c r="K29" s="12">
        <v>19</v>
      </c>
      <c r="L29" s="11" t="s">
        <v>123</v>
      </c>
      <c r="M29" s="13">
        <v>43125</v>
      </c>
      <c r="N29" s="13">
        <v>43465</v>
      </c>
      <c r="O29" s="11" t="s">
        <v>119</v>
      </c>
      <c r="P29" s="11" t="s">
        <v>120</v>
      </c>
      <c r="Q29" s="14">
        <v>100000</v>
      </c>
      <c r="R29" s="12" t="s">
        <v>121</v>
      </c>
      <c r="S29" s="15" t="s">
        <v>41</v>
      </c>
      <c r="T29" s="11" t="s">
        <v>122</v>
      </c>
      <c r="U29" s="62">
        <f>29746470000 -U28</f>
        <v>2689243000</v>
      </c>
      <c r="V29" s="19">
        <v>60000</v>
      </c>
      <c r="W29" s="14">
        <v>77947</v>
      </c>
      <c r="X29" s="14">
        <v>77947</v>
      </c>
      <c r="Y29" s="14"/>
      <c r="Z29" s="14"/>
      <c r="AA29" s="14"/>
      <c r="AB29" s="14"/>
      <c r="AC29" s="14"/>
      <c r="AD29" s="14">
        <f t="shared" si="0"/>
        <v>77947</v>
      </c>
      <c r="AE29" s="60">
        <f t="shared" si="2"/>
        <v>1.2991166666666667</v>
      </c>
      <c r="AF29" s="82" t="b">
        <f>+'[2]Monitoreo Unificado PA '!$AP$29=AE29</f>
        <v>1</v>
      </c>
    </row>
    <row r="30" spans="1:32" ht="76.5" x14ac:dyDescent="0.25">
      <c r="A30" s="10" t="s">
        <v>104</v>
      </c>
      <c r="B30" s="10" t="s">
        <v>105</v>
      </c>
      <c r="C30" s="10" t="s">
        <v>29</v>
      </c>
      <c r="D30" s="10" t="s">
        <v>30</v>
      </c>
      <c r="E30" s="10" t="s">
        <v>106</v>
      </c>
      <c r="F30" s="10" t="s">
        <v>107</v>
      </c>
      <c r="G30" s="10" t="s">
        <v>33</v>
      </c>
      <c r="H30" s="10" t="s">
        <v>108</v>
      </c>
      <c r="I30" s="10" t="s">
        <v>35</v>
      </c>
      <c r="J30" s="11" t="s">
        <v>124</v>
      </c>
      <c r="K30" s="12">
        <v>20</v>
      </c>
      <c r="L30" s="11" t="s">
        <v>110</v>
      </c>
      <c r="M30" s="13">
        <v>43101</v>
      </c>
      <c r="N30" s="13">
        <v>43205</v>
      </c>
      <c r="O30" s="11" t="s">
        <v>111</v>
      </c>
      <c r="P30" s="11" t="s">
        <v>112</v>
      </c>
      <c r="Q30" s="14">
        <v>3</v>
      </c>
      <c r="R30" s="12" t="s">
        <v>67</v>
      </c>
      <c r="S30" s="15" t="s">
        <v>41</v>
      </c>
      <c r="T30" s="11" t="s">
        <v>114</v>
      </c>
      <c r="U30" s="62">
        <v>0</v>
      </c>
      <c r="V30" s="14">
        <v>3</v>
      </c>
      <c r="W30" s="14">
        <v>3</v>
      </c>
      <c r="X30" s="14">
        <v>3</v>
      </c>
      <c r="Y30" s="14">
        <v>3</v>
      </c>
      <c r="Z30" s="14">
        <v>3</v>
      </c>
      <c r="AA30" s="14">
        <v>3</v>
      </c>
      <c r="AB30" s="14">
        <v>3</v>
      </c>
      <c r="AC30" s="14">
        <v>3</v>
      </c>
      <c r="AD30" s="14">
        <f t="shared" si="0"/>
        <v>3</v>
      </c>
      <c r="AE30" s="60">
        <f t="shared" si="2"/>
        <v>1</v>
      </c>
      <c r="AF30" s="82" t="b">
        <f>+'[2]Monitoreo Unificado PA '!$AP$30=AE30</f>
        <v>1</v>
      </c>
    </row>
    <row r="31" spans="1:32" ht="76.5" x14ac:dyDescent="0.25">
      <c r="A31" s="10" t="s">
        <v>104</v>
      </c>
      <c r="B31" s="10" t="s">
        <v>105</v>
      </c>
      <c r="C31" s="10" t="s">
        <v>29</v>
      </c>
      <c r="D31" s="10" t="s">
        <v>30</v>
      </c>
      <c r="E31" s="10" t="s">
        <v>106</v>
      </c>
      <c r="F31" s="10" t="s">
        <v>107</v>
      </c>
      <c r="G31" s="10" t="s">
        <v>33</v>
      </c>
      <c r="H31" s="10" t="s">
        <v>108</v>
      </c>
      <c r="I31" s="10" t="s">
        <v>35</v>
      </c>
      <c r="J31" s="11" t="s">
        <v>124</v>
      </c>
      <c r="K31" s="12">
        <v>21</v>
      </c>
      <c r="L31" s="11" t="s">
        <v>115</v>
      </c>
      <c r="M31" s="13">
        <v>43205</v>
      </c>
      <c r="N31" s="13">
        <v>43327</v>
      </c>
      <c r="O31" s="11" t="s">
        <v>116</v>
      </c>
      <c r="P31" s="11" t="s">
        <v>116</v>
      </c>
      <c r="Q31" s="14">
        <v>3</v>
      </c>
      <c r="R31" s="12" t="s">
        <v>67</v>
      </c>
      <c r="S31" s="15" t="s">
        <v>41</v>
      </c>
      <c r="T31" s="11" t="s">
        <v>117</v>
      </c>
      <c r="U31" s="62">
        <v>0</v>
      </c>
      <c r="V31" s="14">
        <v>1</v>
      </c>
      <c r="W31" s="14">
        <v>1</v>
      </c>
      <c r="X31" s="14">
        <v>1</v>
      </c>
      <c r="Y31" s="14"/>
      <c r="Z31" s="14"/>
      <c r="AA31" s="14"/>
      <c r="AB31" s="14"/>
      <c r="AC31" s="14"/>
      <c r="AD31" s="14">
        <f t="shared" si="0"/>
        <v>1</v>
      </c>
      <c r="AE31" s="60">
        <f t="shared" si="2"/>
        <v>1</v>
      </c>
      <c r="AF31" s="82" t="b">
        <f>+'[2]Monitoreo Unificado PA '!$AP$31=AE31</f>
        <v>1</v>
      </c>
    </row>
    <row r="32" spans="1:32" ht="76.5" x14ac:dyDescent="0.25">
      <c r="A32" s="10" t="s">
        <v>104</v>
      </c>
      <c r="B32" s="10" t="s">
        <v>105</v>
      </c>
      <c r="C32" s="10" t="s">
        <v>29</v>
      </c>
      <c r="D32" s="10" t="s">
        <v>30</v>
      </c>
      <c r="E32" s="10" t="s">
        <v>106</v>
      </c>
      <c r="F32" s="10" t="s">
        <v>107</v>
      </c>
      <c r="G32" s="10" t="s">
        <v>33</v>
      </c>
      <c r="H32" s="10" t="s">
        <v>108</v>
      </c>
      <c r="I32" s="10" t="s">
        <v>35</v>
      </c>
      <c r="J32" s="11" t="s">
        <v>124</v>
      </c>
      <c r="K32" s="12">
        <v>22</v>
      </c>
      <c r="L32" s="11" t="s">
        <v>125</v>
      </c>
      <c r="M32" s="13">
        <v>43125</v>
      </c>
      <c r="N32" s="13">
        <v>43215</v>
      </c>
      <c r="O32" s="11" t="s">
        <v>126</v>
      </c>
      <c r="P32" s="11" t="s">
        <v>126</v>
      </c>
      <c r="Q32" s="14">
        <v>1</v>
      </c>
      <c r="R32" s="12" t="s">
        <v>113</v>
      </c>
      <c r="S32" s="15" t="s">
        <v>47</v>
      </c>
      <c r="T32" s="11" t="s">
        <v>127</v>
      </c>
      <c r="U32" s="62">
        <v>348988920</v>
      </c>
      <c r="V32" s="14">
        <v>1</v>
      </c>
      <c r="W32" s="14">
        <v>1</v>
      </c>
      <c r="X32" s="58">
        <v>1</v>
      </c>
      <c r="Y32" s="58">
        <v>1</v>
      </c>
      <c r="Z32" s="58">
        <v>1</v>
      </c>
      <c r="AA32" s="58">
        <v>1</v>
      </c>
      <c r="AB32" s="58">
        <v>1</v>
      </c>
      <c r="AC32" s="58">
        <v>1</v>
      </c>
      <c r="AD32" s="14">
        <f t="shared" si="0"/>
        <v>1</v>
      </c>
      <c r="AE32" s="60">
        <f t="shared" si="2"/>
        <v>1</v>
      </c>
      <c r="AF32" s="82" t="b">
        <f>+'[2]Monitoreo Unificado PA '!$AP$32=AE32</f>
        <v>1</v>
      </c>
    </row>
    <row r="33" spans="1:32" ht="76.5" hidden="1" x14ac:dyDescent="0.25">
      <c r="A33" s="10" t="s">
        <v>104</v>
      </c>
      <c r="B33" s="10" t="s">
        <v>105</v>
      </c>
      <c r="C33" s="10" t="s">
        <v>29</v>
      </c>
      <c r="D33" s="10" t="s">
        <v>30</v>
      </c>
      <c r="E33" s="10" t="s">
        <v>106</v>
      </c>
      <c r="F33" s="10" t="s">
        <v>107</v>
      </c>
      <c r="G33" s="10" t="s">
        <v>33</v>
      </c>
      <c r="H33" s="10" t="s">
        <v>108</v>
      </c>
      <c r="I33" s="10" t="s">
        <v>35</v>
      </c>
      <c r="J33" s="11" t="s">
        <v>124</v>
      </c>
      <c r="K33" s="12">
        <v>23</v>
      </c>
      <c r="L33" s="11" t="s">
        <v>128</v>
      </c>
      <c r="M33" s="13">
        <v>43327</v>
      </c>
      <c r="N33" s="13">
        <v>43465</v>
      </c>
      <c r="O33" s="11" t="s">
        <v>129</v>
      </c>
      <c r="P33" s="11" t="s">
        <v>130</v>
      </c>
      <c r="Q33" s="14">
        <v>240</v>
      </c>
      <c r="R33" s="12" t="s">
        <v>131</v>
      </c>
      <c r="S33" s="15" t="s">
        <v>132</v>
      </c>
      <c r="T33" s="11" t="s">
        <v>133</v>
      </c>
      <c r="U33" s="62">
        <f>23663227461+1893058196</f>
        <v>25556285657</v>
      </c>
      <c r="V33" s="14"/>
      <c r="W33" s="14" t="s">
        <v>487</v>
      </c>
      <c r="X33" s="14" t="s">
        <v>487</v>
      </c>
      <c r="Y33" s="14" t="s">
        <v>487</v>
      </c>
      <c r="Z33" s="14" t="s">
        <v>487</v>
      </c>
      <c r="AA33" s="14" t="s">
        <v>487</v>
      </c>
      <c r="AB33" s="14" t="s">
        <v>487</v>
      </c>
      <c r="AC33" s="14"/>
      <c r="AD33" s="14" t="str">
        <f t="shared" si="0"/>
        <v>NO PROGRAMADO</v>
      </c>
      <c r="AE33" s="14" t="str">
        <f>IF(AD33="NO PROGRAMADO", "NO PROGRAMADO", (AD33/V33))</f>
        <v>NO PROGRAMADO</v>
      </c>
    </row>
    <row r="34" spans="1:32" ht="76.5" x14ac:dyDescent="0.25">
      <c r="A34" s="10" t="s">
        <v>104</v>
      </c>
      <c r="B34" s="10" t="s">
        <v>105</v>
      </c>
      <c r="C34" s="10" t="s">
        <v>29</v>
      </c>
      <c r="D34" s="10" t="s">
        <v>30</v>
      </c>
      <c r="E34" s="10" t="s">
        <v>106</v>
      </c>
      <c r="F34" s="10" t="s">
        <v>107</v>
      </c>
      <c r="G34" s="10" t="s">
        <v>33</v>
      </c>
      <c r="H34" s="10" t="s">
        <v>108</v>
      </c>
      <c r="I34" s="10" t="s">
        <v>35</v>
      </c>
      <c r="J34" s="11" t="s">
        <v>134</v>
      </c>
      <c r="K34" s="12">
        <v>24</v>
      </c>
      <c r="L34" s="11" t="s">
        <v>110</v>
      </c>
      <c r="M34" s="13">
        <v>43101</v>
      </c>
      <c r="N34" s="13">
        <v>43205</v>
      </c>
      <c r="O34" s="11" t="s">
        <v>111</v>
      </c>
      <c r="P34" s="11" t="s">
        <v>112</v>
      </c>
      <c r="Q34" s="14">
        <v>2</v>
      </c>
      <c r="R34" s="12" t="s">
        <v>113</v>
      </c>
      <c r="S34" s="15" t="s">
        <v>41</v>
      </c>
      <c r="T34" s="11" t="s">
        <v>135</v>
      </c>
      <c r="U34" s="62">
        <v>0</v>
      </c>
      <c r="V34" s="14">
        <v>2</v>
      </c>
      <c r="W34" s="14">
        <v>2</v>
      </c>
      <c r="X34" s="14">
        <v>2</v>
      </c>
      <c r="Y34" s="14">
        <v>2</v>
      </c>
      <c r="Z34" s="14">
        <v>2</v>
      </c>
      <c r="AA34" s="14">
        <v>2</v>
      </c>
      <c r="AB34" s="14">
        <v>2</v>
      </c>
      <c r="AC34" s="14">
        <v>2</v>
      </c>
      <c r="AD34" s="14">
        <f t="shared" si="0"/>
        <v>2</v>
      </c>
      <c r="AE34" s="60">
        <f>IF(AD34="NO PROGRAMADO", "NO PROGRAMADO", (AD34/V34))</f>
        <v>1</v>
      </c>
      <c r="AF34" s="82" t="b">
        <f>+'[2]Monitoreo Unificado PA '!$AP$34=AE34</f>
        <v>1</v>
      </c>
    </row>
    <row r="35" spans="1:32" ht="76.5" hidden="1" x14ac:dyDescent="0.25">
      <c r="A35" s="10" t="s">
        <v>104</v>
      </c>
      <c r="B35" s="10" t="s">
        <v>105</v>
      </c>
      <c r="C35" s="10" t="s">
        <v>29</v>
      </c>
      <c r="D35" s="10" t="s">
        <v>30</v>
      </c>
      <c r="E35" s="10" t="s">
        <v>106</v>
      </c>
      <c r="F35" s="10" t="s">
        <v>107</v>
      </c>
      <c r="G35" s="10" t="s">
        <v>33</v>
      </c>
      <c r="H35" s="10" t="s">
        <v>108</v>
      </c>
      <c r="I35" s="10" t="s">
        <v>35</v>
      </c>
      <c r="J35" s="11" t="s">
        <v>134</v>
      </c>
      <c r="K35" s="12">
        <v>25</v>
      </c>
      <c r="L35" s="11" t="s">
        <v>115</v>
      </c>
      <c r="M35" s="13">
        <v>43205</v>
      </c>
      <c r="N35" s="13">
        <v>43327</v>
      </c>
      <c r="O35" s="11" t="s">
        <v>116</v>
      </c>
      <c r="P35" s="11" t="s">
        <v>136</v>
      </c>
      <c r="Q35" s="14">
        <v>2</v>
      </c>
      <c r="R35" s="12" t="s">
        <v>113</v>
      </c>
      <c r="S35" s="15" t="s">
        <v>41</v>
      </c>
      <c r="T35" s="11" t="s">
        <v>117</v>
      </c>
      <c r="U35" s="62">
        <v>0</v>
      </c>
      <c r="V35" s="14"/>
      <c r="W35" s="14" t="s">
        <v>487</v>
      </c>
      <c r="X35" s="14" t="s">
        <v>487</v>
      </c>
      <c r="Y35" s="14"/>
      <c r="Z35" s="14"/>
      <c r="AA35" s="14"/>
      <c r="AB35" s="14"/>
      <c r="AC35" s="14"/>
      <c r="AD35" s="14" t="str">
        <f t="shared" si="0"/>
        <v>NO PROGRAMADO</v>
      </c>
      <c r="AE35" s="14" t="str">
        <f>IF(AD35="NO PROGRAMADO", "NO PROGRAMADO", (AD35/V35))</f>
        <v>NO PROGRAMADO</v>
      </c>
    </row>
    <row r="36" spans="1:32" ht="76.5" hidden="1" x14ac:dyDescent="0.25">
      <c r="A36" s="10" t="s">
        <v>104</v>
      </c>
      <c r="B36" s="10" t="s">
        <v>105</v>
      </c>
      <c r="C36" s="10" t="s">
        <v>29</v>
      </c>
      <c r="D36" s="10" t="s">
        <v>30</v>
      </c>
      <c r="E36" s="10" t="s">
        <v>106</v>
      </c>
      <c r="F36" s="10" t="s">
        <v>107</v>
      </c>
      <c r="G36" s="10" t="s">
        <v>33</v>
      </c>
      <c r="H36" s="10" t="s">
        <v>108</v>
      </c>
      <c r="I36" s="10" t="s">
        <v>35</v>
      </c>
      <c r="J36" s="11" t="s">
        <v>134</v>
      </c>
      <c r="K36" s="12">
        <v>26</v>
      </c>
      <c r="L36" s="11" t="s">
        <v>137</v>
      </c>
      <c r="M36" s="13">
        <v>43327</v>
      </c>
      <c r="N36" s="13">
        <v>43465</v>
      </c>
      <c r="O36" s="11" t="s">
        <v>138</v>
      </c>
      <c r="P36" s="11" t="s">
        <v>130</v>
      </c>
      <c r="Q36" s="14">
        <v>900</v>
      </c>
      <c r="R36" s="12" t="s">
        <v>113</v>
      </c>
      <c r="S36" s="15" t="s">
        <v>132</v>
      </c>
      <c r="T36" s="11" t="s">
        <v>139</v>
      </c>
      <c r="U36" s="62">
        <v>26592472351</v>
      </c>
      <c r="V36" s="14"/>
      <c r="W36" s="14" t="s">
        <v>487</v>
      </c>
      <c r="X36" s="14" t="s">
        <v>487</v>
      </c>
      <c r="Y36" s="14" t="s">
        <v>487</v>
      </c>
      <c r="Z36" s="14" t="s">
        <v>487</v>
      </c>
      <c r="AA36" s="14" t="s">
        <v>487</v>
      </c>
      <c r="AB36" s="14" t="s">
        <v>487</v>
      </c>
      <c r="AC36" s="14"/>
      <c r="AD36" s="14" t="str">
        <f t="shared" si="0"/>
        <v>NO PROGRAMADO</v>
      </c>
      <c r="AE36" s="14" t="str">
        <f>IF(AD36="NO PROGRAMADO", "NO PROGRAMADO", (AD36/V36))</f>
        <v>NO PROGRAMADO</v>
      </c>
    </row>
    <row r="37" spans="1:32" ht="76.5" x14ac:dyDescent="0.25">
      <c r="A37" s="10" t="s">
        <v>104</v>
      </c>
      <c r="B37" s="10" t="s">
        <v>105</v>
      </c>
      <c r="C37" s="10" t="s">
        <v>29</v>
      </c>
      <c r="D37" s="10" t="s">
        <v>30</v>
      </c>
      <c r="E37" s="10" t="s">
        <v>106</v>
      </c>
      <c r="F37" s="10" t="s">
        <v>107</v>
      </c>
      <c r="G37" s="10" t="s">
        <v>33</v>
      </c>
      <c r="H37" s="10" t="s">
        <v>108</v>
      </c>
      <c r="I37" s="10" t="s">
        <v>35</v>
      </c>
      <c r="J37" s="11" t="s">
        <v>140</v>
      </c>
      <c r="K37" s="12">
        <v>27</v>
      </c>
      <c r="L37" s="11" t="s">
        <v>110</v>
      </c>
      <c r="M37" s="13">
        <v>43101</v>
      </c>
      <c r="N37" s="13">
        <v>43210</v>
      </c>
      <c r="O37" s="11" t="s">
        <v>111</v>
      </c>
      <c r="P37" s="11" t="s">
        <v>112</v>
      </c>
      <c r="Q37" s="14">
        <v>1</v>
      </c>
      <c r="R37" s="12" t="s">
        <v>113</v>
      </c>
      <c r="S37" s="15" t="s">
        <v>41</v>
      </c>
      <c r="T37" s="11" t="s">
        <v>114</v>
      </c>
      <c r="U37" s="62">
        <v>0</v>
      </c>
      <c r="V37" s="14">
        <v>1</v>
      </c>
      <c r="W37" s="14">
        <v>1</v>
      </c>
      <c r="X37" s="14">
        <v>1</v>
      </c>
      <c r="Y37" s="14">
        <v>1</v>
      </c>
      <c r="Z37" s="14">
        <v>1</v>
      </c>
      <c r="AA37" s="14">
        <v>1</v>
      </c>
      <c r="AB37" s="14">
        <v>1</v>
      </c>
      <c r="AC37" s="14">
        <v>1</v>
      </c>
      <c r="AD37" s="14">
        <f t="shared" si="0"/>
        <v>1</v>
      </c>
      <c r="AE37" s="60">
        <f>IF(AD37="NO PROGRAMADO", "NO PROGRAMADO", (AD37/V37))</f>
        <v>1</v>
      </c>
      <c r="AF37" s="82" t="b">
        <f>+'[2]Monitoreo Unificado PA '!$AP$37=AE37</f>
        <v>1</v>
      </c>
    </row>
    <row r="38" spans="1:32" ht="76.5" hidden="1" x14ac:dyDescent="0.25">
      <c r="A38" s="10" t="s">
        <v>104</v>
      </c>
      <c r="B38" s="10" t="s">
        <v>105</v>
      </c>
      <c r="C38" s="10" t="s">
        <v>29</v>
      </c>
      <c r="D38" s="10" t="s">
        <v>30</v>
      </c>
      <c r="E38" s="10" t="s">
        <v>106</v>
      </c>
      <c r="F38" s="10" t="s">
        <v>107</v>
      </c>
      <c r="G38" s="10" t="s">
        <v>33</v>
      </c>
      <c r="H38" s="10" t="s">
        <v>108</v>
      </c>
      <c r="I38" s="10" t="s">
        <v>35</v>
      </c>
      <c r="J38" s="11" t="s">
        <v>140</v>
      </c>
      <c r="K38" s="12">
        <v>28</v>
      </c>
      <c r="L38" s="11" t="s">
        <v>115</v>
      </c>
      <c r="M38" s="13">
        <v>43210</v>
      </c>
      <c r="N38" s="13">
        <v>43332</v>
      </c>
      <c r="O38" s="11" t="s">
        <v>116</v>
      </c>
      <c r="P38" s="11" t="s">
        <v>116</v>
      </c>
      <c r="Q38" s="14">
        <v>1</v>
      </c>
      <c r="R38" s="12" t="s">
        <v>113</v>
      </c>
      <c r="S38" s="15" t="s">
        <v>41</v>
      </c>
      <c r="T38" s="11" t="s">
        <v>117</v>
      </c>
      <c r="U38" s="62">
        <v>0</v>
      </c>
      <c r="V38" s="14"/>
      <c r="W38" s="14" t="s">
        <v>487</v>
      </c>
      <c r="X38" s="14" t="s">
        <v>487</v>
      </c>
      <c r="Y38" s="14"/>
      <c r="Z38" s="14"/>
      <c r="AA38" s="14"/>
      <c r="AB38" s="14"/>
      <c r="AC38" s="14"/>
      <c r="AD38" s="14" t="str">
        <f t="shared" si="0"/>
        <v>NO PROGRAMADO</v>
      </c>
      <c r="AE38" s="14" t="str">
        <f>IF(AD38="NO PROGRAMADO", "NO PROGRAMADO", (AD38/V38))</f>
        <v>NO PROGRAMADO</v>
      </c>
    </row>
    <row r="39" spans="1:32" ht="76.5" hidden="1" x14ac:dyDescent="0.25">
      <c r="A39" s="10" t="s">
        <v>104</v>
      </c>
      <c r="B39" s="10" t="s">
        <v>105</v>
      </c>
      <c r="C39" s="10" t="s">
        <v>29</v>
      </c>
      <c r="D39" s="10" t="s">
        <v>30</v>
      </c>
      <c r="E39" s="10" t="s">
        <v>106</v>
      </c>
      <c r="F39" s="10" t="s">
        <v>107</v>
      </c>
      <c r="G39" s="10" t="s">
        <v>33</v>
      </c>
      <c r="H39" s="10" t="s">
        <v>108</v>
      </c>
      <c r="I39" s="10" t="s">
        <v>35</v>
      </c>
      <c r="J39" s="11" t="s">
        <v>140</v>
      </c>
      <c r="K39" s="12">
        <v>29</v>
      </c>
      <c r="L39" s="11" t="s">
        <v>141</v>
      </c>
      <c r="M39" s="13">
        <v>43332</v>
      </c>
      <c r="N39" s="13">
        <v>43465</v>
      </c>
      <c r="O39" s="11" t="s">
        <v>142</v>
      </c>
      <c r="P39" s="11" t="s">
        <v>143</v>
      </c>
      <c r="Q39" s="14">
        <v>1000</v>
      </c>
      <c r="R39" s="12" t="s">
        <v>131</v>
      </c>
      <c r="S39" s="15" t="s">
        <v>132</v>
      </c>
      <c r="T39" s="11" t="s">
        <v>144</v>
      </c>
      <c r="U39" s="62">
        <v>1051971885</v>
      </c>
      <c r="V39" s="14"/>
      <c r="W39" s="14" t="s">
        <v>487</v>
      </c>
      <c r="X39" s="14" t="s">
        <v>487</v>
      </c>
      <c r="Y39" s="14" t="s">
        <v>487</v>
      </c>
      <c r="Z39" s="14" t="s">
        <v>487</v>
      </c>
      <c r="AA39" s="14" t="s">
        <v>487</v>
      </c>
      <c r="AB39" s="14" t="s">
        <v>487</v>
      </c>
      <c r="AC39" s="14"/>
      <c r="AD39" s="14" t="str">
        <f t="shared" si="0"/>
        <v>NO PROGRAMADO</v>
      </c>
      <c r="AE39" s="14" t="str">
        <f>IF(AD39="NO PROGRAMADO", "NO PROGRAMADO", (AD39/V39))</f>
        <v>NO PROGRAMADO</v>
      </c>
    </row>
    <row r="40" spans="1:32" ht="76.5" x14ac:dyDescent="0.25">
      <c r="A40" s="10" t="s">
        <v>104</v>
      </c>
      <c r="B40" s="10" t="s">
        <v>105</v>
      </c>
      <c r="C40" s="10" t="s">
        <v>29</v>
      </c>
      <c r="D40" s="10" t="s">
        <v>30</v>
      </c>
      <c r="E40" s="10" t="s">
        <v>106</v>
      </c>
      <c r="F40" s="10" t="s">
        <v>107</v>
      </c>
      <c r="G40" s="10" t="s">
        <v>33</v>
      </c>
      <c r="H40" s="10" t="s">
        <v>108</v>
      </c>
      <c r="I40" s="10" t="s">
        <v>35</v>
      </c>
      <c r="J40" s="11" t="s">
        <v>145</v>
      </c>
      <c r="K40" s="12">
        <v>30</v>
      </c>
      <c r="L40" s="11" t="s">
        <v>110</v>
      </c>
      <c r="M40" s="13">
        <v>43101</v>
      </c>
      <c r="N40" s="13">
        <v>43215</v>
      </c>
      <c r="O40" s="11" t="s">
        <v>111</v>
      </c>
      <c r="P40" s="11" t="s">
        <v>112</v>
      </c>
      <c r="Q40" s="14">
        <v>1</v>
      </c>
      <c r="R40" s="12" t="s">
        <v>113</v>
      </c>
      <c r="S40" s="15" t="s">
        <v>41</v>
      </c>
      <c r="T40" s="11" t="s">
        <v>114</v>
      </c>
      <c r="U40" s="62">
        <v>0</v>
      </c>
      <c r="V40" s="14">
        <v>1</v>
      </c>
      <c r="W40" s="14">
        <v>1</v>
      </c>
      <c r="X40" s="14">
        <v>1</v>
      </c>
      <c r="Y40" s="14">
        <v>1</v>
      </c>
      <c r="Z40" s="14">
        <v>1</v>
      </c>
      <c r="AA40" s="14">
        <v>1</v>
      </c>
      <c r="AB40" s="14">
        <v>1</v>
      </c>
      <c r="AC40" s="14">
        <v>1</v>
      </c>
      <c r="AD40" s="14">
        <f t="shared" si="0"/>
        <v>1</v>
      </c>
      <c r="AE40" s="60">
        <f t="shared" ref="AE40:AE41" si="3">IF(AD40="NO PROGRAMADO", "NO PROGRAMADO", (AD40/V40))</f>
        <v>1</v>
      </c>
      <c r="AF40" s="82" t="b">
        <f>+'[2]Monitoreo Unificado PA '!$AP$40=AE40</f>
        <v>1</v>
      </c>
    </row>
    <row r="41" spans="1:32" ht="76.5" x14ac:dyDescent="0.25">
      <c r="A41" s="10" t="s">
        <v>104</v>
      </c>
      <c r="B41" s="10" t="s">
        <v>105</v>
      </c>
      <c r="C41" s="10" t="s">
        <v>29</v>
      </c>
      <c r="D41" s="10" t="s">
        <v>30</v>
      </c>
      <c r="E41" s="10" t="s">
        <v>106</v>
      </c>
      <c r="F41" s="10" t="s">
        <v>107</v>
      </c>
      <c r="G41" s="10" t="s">
        <v>33</v>
      </c>
      <c r="H41" s="10" t="s">
        <v>108</v>
      </c>
      <c r="I41" s="10" t="s">
        <v>35</v>
      </c>
      <c r="J41" s="11" t="s">
        <v>145</v>
      </c>
      <c r="K41" s="12">
        <v>31</v>
      </c>
      <c r="L41" s="11" t="s">
        <v>115</v>
      </c>
      <c r="M41" s="13">
        <v>43215</v>
      </c>
      <c r="N41" s="13">
        <v>43276</v>
      </c>
      <c r="O41" s="11" t="s">
        <v>116</v>
      </c>
      <c r="P41" s="11" t="s">
        <v>116</v>
      </c>
      <c r="Q41" s="14">
        <v>1</v>
      </c>
      <c r="R41" s="12" t="s">
        <v>113</v>
      </c>
      <c r="S41" s="15" t="s">
        <v>41</v>
      </c>
      <c r="T41" s="11" t="s">
        <v>117</v>
      </c>
      <c r="U41" s="62">
        <v>0</v>
      </c>
      <c r="V41" s="14">
        <v>1</v>
      </c>
      <c r="W41" s="14" t="s">
        <v>487</v>
      </c>
      <c r="X41" s="14">
        <v>1</v>
      </c>
      <c r="Y41" s="14">
        <v>1</v>
      </c>
      <c r="Z41" s="14">
        <v>1</v>
      </c>
      <c r="AA41" s="14">
        <v>1</v>
      </c>
      <c r="AB41" s="14">
        <v>1</v>
      </c>
      <c r="AC41" s="14">
        <v>1</v>
      </c>
      <c r="AD41" s="14">
        <f t="shared" si="0"/>
        <v>1</v>
      </c>
      <c r="AE41" s="60">
        <f t="shared" si="3"/>
        <v>1</v>
      </c>
      <c r="AF41" s="82" t="b">
        <f>+'[2]Monitoreo Unificado PA '!$AP$41=AE41</f>
        <v>1</v>
      </c>
    </row>
    <row r="42" spans="1:32" ht="76.5" hidden="1" x14ac:dyDescent="0.25">
      <c r="A42" s="10" t="s">
        <v>104</v>
      </c>
      <c r="B42" s="10" t="s">
        <v>105</v>
      </c>
      <c r="C42" s="10" t="s">
        <v>29</v>
      </c>
      <c r="D42" s="10" t="s">
        <v>30</v>
      </c>
      <c r="E42" s="10" t="s">
        <v>106</v>
      </c>
      <c r="F42" s="10" t="s">
        <v>107</v>
      </c>
      <c r="G42" s="10" t="s">
        <v>33</v>
      </c>
      <c r="H42" s="10" t="s">
        <v>108</v>
      </c>
      <c r="I42" s="10" t="s">
        <v>35</v>
      </c>
      <c r="J42" s="11" t="s">
        <v>145</v>
      </c>
      <c r="K42" s="12">
        <v>32</v>
      </c>
      <c r="L42" s="11" t="s">
        <v>146</v>
      </c>
      <c r="M42" s="13">
        <v>43276</v>
      </c>
      <c r="N42" s="13">
        <v>43465</v>
      </c>
      <c r="O42" s="11" t="s">
        <v>126</v>
      </c>
      <c r="P42" s="11" t="s">
        <v>126</v>
      </c>
      <c r="Q42" s="14">
        <v>1</v>
      </c>
      <c r="R42" s="12" t="s">
        <v>113</v>
      </c>
      <c r="S42" s="15" t="s">
        <v>132</v>
      </c>
      <c r="T42" s="11" t="s">
        <v>147</v>
      </c>
      <c r="U42" s="62">
        <v>3789201784</v>
      </c>
      <c r="V42" s="14"/>
      <c r="W42" s="14" t="s">
        <v>487</v>
      </c>
      <c r="X42" s="14" t="s">
        <v>487</v>
      </c>
      <c r="Y42" s="14" t="s">
        <v>487</v>
      </c>
      <c r="Z42" s="14" t="s">
        <v>487</v>
      </c>
      <c r="AA42" s="14" t="s">
        <v>487</v>
      </c>
      <c r="AB42" s="14" t="s">
        <v>487</v>
      </c>
      <c r="AC42" s="14"/>
      <c r="AD42" s="14" t="str">
        <f t="shared" si="0"/>
        <v>NO PROGRAMADO</v>
      </c>
      <c r="AE42" s="14" t="str">
        <f>IF(AD42="NO PROGRAMADO", "NO PROGRAMADO", (AD42/V42))</f>
        <v>NO PROGRAMADO</v>
      </c>
    </row>
    <row r="43" spans="1:32" ht="76.5" x14ac:dyDescent="0.25">
      <c r="A43" s="10" t="s">
        <v>104</v>
      </c>
      <c r="B43" s="10" t="s">
        <v>105</v>
      </c>
      <c r="C43" s="10" t="s">
        <v>29</v>
      </c>
      <c r="D43" s="10" t="s">
        <v>30</v>
      </c>
      <c r="E43" s="10" t="s">
        <v>106</v>
      </c>
      <c r="F43" s="10" t="s">
        <v>107</v>
      </c>
      <c r="G43" s="10" t="s">
        <v>33</v>
      </c>
      <c r="H43" s="10" t="s">
        <v>108</v>
      </c>
      <c r="I43" s="10" t="s">
        <v>35</v>
      </c>
      <c r="J43" s="11" t="s">
        <v>148</v>
      </c>
      <c r="K43" s="12">
        <v>33</v>
      </c>
      <c r="L43" s="11" t="s">
        <v>110</v>
      </c>
      <c r="M43" s="13">
        <v>43101</v>
      </c>
      <c r="N43" s="13">
        <v>43250</v>
      </c>
      <c r="O43" s="11" t="s">
        <v>111</v>
      </c>
      <c r="P43" s="11" t="s">
        <v>112</v>
      </c>
      <c r="Q43" s="14">
        <v>1</v>
      </c>
      <c r="R43" s="12" t="s">
        <v>113</v>
      </c>
      <c r="S43" s="15" t="s">
        <v>41</v>
      </c>
      <c r="T43" s="11" t="s">
        <v>114</v>
      </c>
      <c r="U43" s="62">
        <v>0</v>
      </c>
      <c r="V43" s="14">
        <v>1</v>
      </c>
      <c r="W43" s="14">
        <v>1</v>
      </c>
      <c r="X43" s="14">
        <v>1</v>
      </c>
      <c r="Y43" s="14">
        <v>1</v>
      </c>
      <c r="Z43" s="14">
        <v>1</v>
      </c>
      <c r="AA43" s="14">
        <v>1</v>
      </c>
      <c r="AB43" s="14">
        <v>1</v>
      </c>
      <c r="AC43" s="14">
        <v>1</v>
      </c>
      <c r="AD43" s="14">
        <f t="shared" si="0"/>
        <v>1</v>
      </c>
      <c r="AE43" s="89">
        <f>IF(AD43="NO PROGRAMADO", "NO PROGRAMADO", (AD43/V43))</f>
        <v>1</v>
      </c>
      <c r="AF43" s="82" t="b">
        <f>+'[2]Monitoreo Unificado PA '!$AP$43=AE43</f>
        <v>1</v>
      </c>
    </row>
    <row r="44" spans="1:32" ht="76.5" hidden="1" x14ac:dyDescent="0.25">
      <c r="A44" s="10" t="s">
        <v>104</v>
      </c>
      <c r="B44" s="10" t="s">
        <v>105</v>
      </c>
      <c r="C44" s="10" t="s">
        <v>29</v>
      </c>
      <c r="D44" s="10" t="s">
        <v>30</v>
      </c>
      <c r="E44" s="10" t="s">
        <v>106</v>
      </c>
      <c r="F44" s="10" t="s">
        <v>107</v>
      </c>
      <c r="G44" s="10" t="s">
        <v>33</v>
      </c>
      <c r="H44" s="10" t="s">
        <v>108</v>
      </c>
      <c r="I44" s="10" t="s">
        <v>35</v>
      </c>
      <c r="J44" s="11" t="s">
        <v>148</v>
      </c>
      <c r="K44" s="12">
        <v>34</v>
      </c>
      <c r="L44" s="11" t="s">
        <v>115</v>
      </c>
      <c r="M44" s="13">
        <v>43250</v>
      </c>
      <c r="N44" s="13">
        <v>43322</v>
      </c>
      <c r="O44" s="11" t="s">
        <v>116</v>
      </c>
      <c r="P44" s="11" t="s">
        <v>116</v>
      </c>
      <c r="Q44" s="14">
        <v>1</v>
      </c>
      <c r="R44" s="12" t="s">
        <v>113</v>
      </c>
      <c r="S44" s="15" t="s">
        <v>41</v>
      </c>
      <c r="T44" s="11" t="s">
        <v>117</v>
      </c>
      <c r="U44" s="62">
        <v>0</v>
      </c>
      <c r="V44" s="14"/>
      <c r="W44" s="14" t="s">
        <v>487</v>
      </c>
      <c r="X44" s="14" t="s">
        <v>487</v>
      </c>
      <c r="Y44" s="14"/>
      <c r="Z44" s="14"/>
      <c r="AA44" s="14"/>
      <c r="AB44" s="14"/>
      <c r="AC44" s="14"/>
      <c r="AD44" s="14" t="str">
        <f t="shared" si="0"/>
        <v>NO PROGRAMADO</v>
      </c>
      <c r="AE44" s="14" t="str">
        <f>IF(AD44="NO PROGRAMADO", "NO PROGRAMADO", (AD44/V44))</f>
        <v>NO PROGRAMADO</v>
      </c>
    </row>
    <row r="45" spans="1:32" ht="76.5" hidden="1" x14ac:dyDescent="0.25">
      <c r="A45" s="10" t="s">
        <v>104</v>
      </c>
      <c r="B45" s="10" t="s">
        <v>105</v>
      </c>
      <c r="C45" s="10" t="s">
        <v>29</v>
      </c>
      <c r="D45" s="10" t="s">
        <v>30</v>
      </c>
      <c r="E45" s="10" t="s">
        <v>106</v>
      </c>
      <c r="F45" s="10" t="s">
        <v>107</v>
      </c>
      <c r="G45" s="10" t="s">
        <v>33</v>
      </c>
      <c r="H45" s="10" t="s">
        <v>108</v>
      </c>
      <c r="I45" s="10" t="s">
        <v>35</v>
      </c>
      <c r="J45" s="11" t="s">
        <v>148</v>
      </c>
      <c r="K45" s="12">
        <v>35</v>
      </c>
      <c r="L45" s="11" t="s">
        <v>141</v>
      </c>
      <c r="M45" s="13">
        <v>43322</v>
      </c>
      <c r="N45" s="13">
        <v>43465</v>
      </c>
      <c r="O45" s="11" t="s">
        <v>142</v>
      </c>
      <c r="P45" s="11" t="s">
        <v>143</v>
      </c>
      <c r="Q45" s="14">
        <v>15000</v>
      </c>
      <c r="R45" s="12" t="s">
        <v>131</v>
      </c>
      <c r="S45" s="15" t="s">
        <v>132</v>
      </c>
      <c r="T45" s="11" t="s">
        <v>144</v>
      </c>
      <c r="U45" s="62">
        <v>16667304688</v>
      </c>
      <c r="V45" s="14"/>
      <c r="W45" s="14" t="s">
        <v>487</v>
      </c>
      <c r="X45" s="14" t="s">
        <v>487</v>
      </c>
      <c r="Y45" s="14" t="s">
        <v>487</v>
      </c>
      <c r="Z45" s="14" t="s">
        <v>487</v>
      </c>
      <c r="AA45" s="14" t="s">
        <v>487</v>
      </c>
      <c r="AB45" s="14" t="s">
        <v>487</v>
      </c>
      <c r="AC45" s="14"/>
      <c r="AD45" s="14" t="str">
        <f t="shared" si="0"/>
        <v>NO PROGRAMADO</v>
      </c>
      <c r="AE45" s="14" t="str">
        <f>IF(AD45="NO PROGRAMADO", "NO PROGRAMADO", (AD45/V45))</f>
        <v>NO PROGRAMADO</v>
      </c>
    </row>
    <row r="46" spans="1:32" ht="76.5" x14ac:dyDescent="0.25">
      <c r="A46" s="10" t="s">
        <v>104</v>
      </c>
      <c r="B46" s="10" t="s">
        <v>105</v>
      </c>
      <c r="C46" s="10" t="s">
        <v>29</v>
      </c>
      <c r="D46" s="10" t="s">
        <v>30</v>
      </c>
      <c r="E46" s="10" t="s">
        <v>106</v>
      </c>
      <c r="F46" s="10" t="s">
        <v>107</v>
      </c>
      <c r="G46" s="10" t="s">
        <v>33</v>
      </c>
      <c r="H46" s="10" t="s">
        <v>108</v>
      </c>
      <c r="I46" s="10" t="s">
        <v>35</v>
      </c>
      <c r="J46" s="11" t="s">
        <v>149</v>
      </c>
      <c r="K46" s="12">
        <v>36</v>
      </c>
      <c r="L46" s="11" t="s">
        <v>110</v>
      </c>
      <c r="M46" s="13">
        <v>43101</v>
      </c>
      <c r="N46" s="13">
        <v>43281</v>
      </c>
      <c r="O46" s="11" t="s">
        <v>111</v>
      </c>
      <c r="P46" s="11" t="s">
        <v>112</v>
      </c>
      <c r="Q46" s="14">
        <v>1</v>
      </c>
      <c r="R46" s="12" t="s">
        <v>113</v>
      </c>
      <c r="S46" s="15" t="s">
        <v>41</v>
      </c>
      <c r="T46" s="11" t="s">
        <v>114</v>
      </c>
      <c r="U46" s="62">
        <v>0</v>
      </c>
      <c r="V46" s="14">
        <v>1</v>
      </c>
      <c r="W46" s="14" t="s">
        <v>487</v>
      </c>
      <c r="X46" s="14">
        <v>1</v>
      </c>
      <c r="Y46" s="14">
        <v>1</v>
      </c>
      <c r="Z46" s="14">
        <v>1</v>
      </c>
      <c r="AA46" s="14">
        <v>1</v>
      </c>
      <c r="AB46" s="14">
        <v>1</v>
      </c>
      <c r="AC46" s="14">
        <v>1</v>
      </c>
      <c r="AD46" s="14">
        <f t="shared" si="0"/>
        <v>1</v>
      </c>
      <c r="AE46" s="89">
        <f t="shared" ref="AE46:AE47" si="4">IF(AD46="NO PROGRAMADO", "NO PROGRAMADO", (AD46/V46))</f>
        <v>1</v>
      </c>
      <c r="AF46" s="82" t="b">
        <f>+'[2]Monitoreo Unificado PA '!$AP$46=AE46</f>
        <v>1</v>
      </c>
    </row>
    <row r="47" spans="1:32" ht="76.5" x14ac:dyDescent="0.25">
      <c r="A47" s="10" t="s">
        <v>104</v>
      </c>
      <c r="B47" s="10" t="s">
        <v>105</v>
      </c>
      <c r="C47" s="10" t="s">
        <v>29</v>
      </c>
      <c r="D47" s="10" t="s">
        <v>30</v>
      </c>
      <c r="E47" s="10" t="s">
        <v>106</v>
      </c>
      <c r="F47" s="10" t="s">
        <v>107</v>
      </c>
      <c r="G47" s="10" t="s">
        <v>33</v>
      </c>
      <c r="H47" s="10" t="s">
        <v>108</v>
      </c>
      <c r="I47" s="10" t="s">
        <v>35</v>
      </c>
      <c r="J47" s="11" t="s">
        <v>149</v>
      </c>
      <c r="K47" s="12">
        <v>37</v>
      </c>
      <c r="L47" s="11" t="s">
        <v>115</v>
      </c>
      <c r="M47" s="13">
        <v>43281</v>
      </c>
      <c r="N47" s="13">
        <v>43296</v>
      </c>
      <c r="O47" s="11" t="s">
        <v>116</v>
      </c>
      <c r="P47" s="11" t="s">
        <v>116</v>
      </c>
      <c r="Q47" s="14">
        <v>1</v>
      </c>
      <c r="R47" s="12" t="s">
        <v>113</v>
      </c>
      <c r="S47" s="15" t="s">
        <v>41</v>
      </c>
      <c r="T47" s="11" t="s">
        <v>117</v>
      </c>
      <c r="U47" s="62">
        <v>0</v>
      </c>
      <c r="V47" s="14">
        <v>1</v>
      </c>
      <c r="W47" s="14" t="s">
        <v>487</v>
      </c>
      <c r="X47" s="14">
        <v>1</v>
      </c>
      <c r="Y47" s="14">
        <v>1</v>
      </c>
      <c r="Z47" s="14">
        <v>1</v>
      </c>
      <c r="AA47" s="14">
        <v>1</v>
      </c>
      <c r="AB47" s="14">
        <v>1</v>
      </c>
      <c r="AC47" s="14">
        <v>1</v>
      </c>
      <c r="AD47" s="14">
        <f t="shared" si="0"/>
        <v>1</v>
      </c>
      <c r="AE47" s="89">
        <f t="shared" si="4"/>
        <v>1</v>
      </c>
      <c r="AF47" s="82" t="b">
        <f>+'[2]Monitoreo Unificado PA '!$AP$47=AE47</f>
        <v>1</v>
      </c>
    </row>
    <row r="48" spans="1:32" ht="76.5" hidden="1" x14ac:dyDescent="0.25">
      <c r="A48" s="10" t="s">
        <v>104</v>
      </c>
      <c r="B48" s="10" t="s">
        <v>105</v>
      </c>
      <c r="C48" s="10" t="s">
        <v>29</v>
      </c>
      <c r="D48" s="10" t="s">
        <v>30</v>
      </c>
      <c r="E48" s="10" t="s">
        <v>106</v>
      </c>
      <c r="F48" s="10" t="s">
        <v>107</v>
      </c>
      <c r="G48" s="10" t="s">
        <v>33</v>
      </c>
      <c r="H48" s="10" t="s">
        <v>108</v>
      </c>
      <c r="I48" s="10" t="s">
        <v>35</v>
      </c>
      <c r="J48" s="11" t="s">
        <v>149</v>
      </c>
      <c r="K48" s="12">
        <v>38</v>
      </c>
      <c r="L48" s="11" t="s">
        <v>141</v>
      </c>
      <c r="M48" s="13">
        <v>43296</v>
      </c>
      <c r="N48" s="13">
        <v>43465</v>
      </c>
      <c r="O48" s="11" t="s">
        <v>126</v>
      </c>
      <c r="P48" s="11" t="s">
        <v>126</v>
      </c>
      <c r="Q48" s="14">
        <v>2</v>
      </c>
      <c r="R48" s="12" t="s">
        <v>113</v>
      </c>
      <c r="S48" s="15" t="s">
        <v>132</v>
      </c>
      <c r="T48" s="11" t="s">
        <v>150</v>
      </c>
      <c r="U48" s="62">
        <v>13593574566</v>
      </c>
      <c r="V48" s="14"/>
      <c r="W48" s="14" t="s">
        <v>487</v>
      </c>
      <c r="X48" s="14" t="s">
        <v>487</v>
      </c>
      <c r="Y48" s="14" t="s">
        <v>487</v>
      </c>
      <c r="Z48" s="14" t="s">
        <v>487</v>
      </c>
      <c r="AA48" s="14" t="s">
        <v>487</v>
      </c>
      <c r="AB48" s="14" t="s">
        <v>487</v>
      </c>
      <c r="AC48" s="14"/>
      <c r="AD48" s="14" t="str">
        <f t="shared" si="0"/>
        <v>NO PROGRAMADO</v>
      </c>
      <c r="AE48" s="14" t="str">
        <f>IF(AD48="NO PROGRAMADO", "NO PROGRAMADO", (AD48/V48))</f>
        <v>NO PROGRAMADO</v>
      </c>
    </row>
    <row r="49" spans="1:32" ht="76.5" x14ac:dyDescent="0.25">
      <c r="A49" s="10" t="s">
        <v>104</v>
      </c>
      <c r="B49" s="10" t="s">
        <v>105</v>
      </c>
      <c r="C49" s="10" t="s">
        <v>29</v>
      </c>
      <c r="D49" s="10" t="s">
        <v>30</v>
      </c>
      <c r="E49" s="10" t="s">
        <v>106</v>
      </c>
      <c r="F49" s="10" t="s">
        <v>107</v>
      </c>
      <c r="G49" s="10" t="s">
        <v>33</v>
      </c>
      <c r="H49" s="10" t="s">
        <v>108</v>
      </c>
      <c r="I49" s="10" t="s">
        <v>35</v>
      </c>
      <c r="J49" s="11" t="s">
        <v>151</v>
      </c>
      <c r="K49" s="12">
        <v>39</v>
      </c>
      <c r="L49" s="11" t="s">
        <v>110</v>
      </c>
      <c r="M49" s="13">
        <v>43101</v>
      </c>
      <c r="N49" s="13">
        <v>43281</v>
      </c>
      <c r="O49" s="11" t="s">
        <v>111</v>
      </c>
      <c r="P49" s="11" t="s">
        <v>112</v>
      </c>
      <c r="Q49" s="14">
        <v>2</v>
      </c>
      <c r="R49" s="12" t="s">
        <v>113</v>
      </c>
      <c r="S49" s="15" t="s">
        <v>41</v>
      </c>
      <c r="T49" s="11" t="s">
        <v>135</v>
      </c>
      <c r="U49" s="62">
        <v>0</v>
      </c>
      <c r="V49" s="14">
        <v>2</v>
      </c>
      <c r="W49" s="14" t="s">
        <v>487</v>
      </c>
      <c r="X49" s="14">
        <v>2</v>
      </c>
      <c r="Y49" s="14">
        <v>2</v>
      </c>
      <c r="Z49" s="14">
        <v>2</v>
      </c>
      <c r="AA49" s="14">
        <v>2</v>
      </c>
      <c r="AB49" s="14">
        <v>2</v>
      </c>
      <c r="AC49" s="14">
        <v>2</v>
      </c>
      <c r="AD49" s="14">
        <f t="shared" si="0"/>
        <v>2</v>
      </c>
      <c r="AE49" s="89">
        <f>IF(AD49="NO PROGRAMADO", "NO PROGRAMADO", (AD49/V49))</f>
        <v>1</v>
      </c>
      <c r="AF49" s="82" t="b">
        <f>+'[2]Monitoreo Unificado PA '!$AP$49=AE49</f>
        <v>1</v>
      </c>
    </row>
    <row r="50" spans="1:32" ht="76.5" hidden="1" x14ac:dyDescent="0.25">
      <c r="A50" s="10" t="s">
        <v>104</v>
      </c>
      <c r="B50" s="10" t="s">
        <v>105</v>
      </c>
      <c r="C50" s="10" t="s">
        <v>29</v>
      </c>
      <c r="D50" s="10" t="s">
        <v>30</v>
      </c>
      <c r="E50" s="10" t="s">
        <v>106</v>
      </c>
      <c r="F50" s="10" t="s">
        <v>107</v>
      </c>
      <c r="G50" s="10" t="s">
        <v>33</v>
      </c>
      <c r="H50" s="10" t="s">
        <v>108</v>
      </c>
      <c r="I50" s="10" t="s">
        <v>35</v>
      </c>
      <c r="J50" s="11" t="s">
        <v>151</v>
      </c>
      <c r="K50" s="12">
        <v>40</v>
      </c>
      <c r="L50" s="11" t="s">
        <v>115</v>
      </c>
      <c r="M50" s="13">
        <v>43281</v>
      </c>
      <c r="N50" s="13">
        <v>43313</v>
      </c>
      <c r="O50" s="11" t="s">
        <v>116</v>
      </c>
      <c r="P50" s="11" t="s">
        <v>136</v>
      </c>
      <c r="Q50" s="14">
        <v>2</v>
      </c>
      <c r="R50" s="12" t="s">
        <v>113</v>
      </c>
      <c r="S50" s="15" t="s">
        <v>41</v>
      </c>
      <c r="T50" s="11" t="s">
        <v>117</v>
      </c>
      <c r="U50" s="62">
        <v>0</v>
      </c>
      <c r="V50" s="14"/>
      <c r="W50" s="14" t="s">
        <v>487</v>
      </c>
      <c r="X50" s="14" t="s">
        <v>487</v>
      </c>
      <c r="Y50" s="14"/>
      <c r="Z50" s="14"/>
      <c r="AA50" s="14"/>
      <c r="AB50" s="14"/>
      <c r="AC50" s="14"/>
      <c r="AD50" s="14" t="str">
        <f t="shared" si="0"/>
        <v>NO PROGRAMADO</v>
      </c>
      <c r="AE50" s="14" t="str">
        <f>IF(AD50="NO PROGRAMADO", "NO PROGRAMADO", (AD50/V50))</f>
        <v>NO PROGRAMADO</v>
      </c>
    </row>
    <row r="51" spans="1:32" ht="76.5" hidden="1" x14ac:dyDescent="0.25">
      <c r="A51" s="10" t="s">
        <v>104</v>
      </c>
      <c r="B51" s="10" t="s">
        <v>105</v>
      </c>
      <c r="C51" s="10" t="s">
        <v>29</v>
      </c>
      <c r="D51" s="10" t="s">
        <v>30</v>
      </c>
      <c r="E51" s="10" t="s">
        <v>106</v>
      </c>
      <c r="F51" s="10" t="s">
        <v>107</v>
      </c>
      <c r="G51" s="10" t="s">
        <v>33</v>
      </c>
      <c r="H51" s="10" t="s">
        <v>108</v>
      </c>
      <c r="I51" s="10" t="s">
        <v>35</v>
      </c>
      <c r="J51" s="11" t="s">
        <v>151</v>
      </c>
      <c r="K51" s="12">
        <v>41</v>
      </c>
      <c r="L51" s="11" t="s">
        <v>137</v>
      </c>
      <c r="M51" s="13">
        <v>43266</v>
      </c>
      <c r="N51" s="13">
        <v>43465</v>
      </c>
      <c r="O51" s="11" t="s">
        <v>152</v>
      </c>
      <c r="P51" s="11" t="s">
        <v>153</v>
      </c>
      <c r="Q51" s="14">
        <v>10000</v>
      </c>
      <c r="R51" s="12" t="s">
        <v>131</v>
      </c>
      <c r="S51" s="15" t="s">
        <v>132</v>
      </c>
      <c r="T51" s="11" t="s">
        <v>154</v>
      </c>
      <c r="U51" s="62">
        <v>7890562980</v>
      </c>
      <c r="V51" s="14"/>
      <c r="W51" s="14" t="s">
        <v>487</v>
      </c>
      <c r="X51" s="14" t="s">
        <v>487</v>
      </c>
      <c r="Y51" s="14" t="s">
        <v>487</v>
      </c>
      <c r="Z51" s="14" t="s">
        <v>487</v>
      </c>
      <c r="AA51" s="14" t="s">
        <v>487</v>
      </c>
      <c r="AB51" s="14" t="s">
        <v>487</v>
      </c>
      <c r="AC51" s="14"/>
      <c r="AD51" s="14" t="str">
        <f t="shared" si="0"/>
        <v>NO PROGRAMADO</v>
      </c>
      <c r="AE51" s="14" t="str">
        <f>IF(AD51="NO PROGRAMADO", "NO PROGRAMADO", (AD51/V51))</f>
        <v>NO PROGRAMADO</v>
      </c>
    </row>
    <row r="52" spans="1:32" ht="89.25" hidden="1" x14ac:dyDescent="0.25">
      <c r="A52" s="10" t="s">
        <v>163</v>
      </c>
      <c r="B52" s="10" t="s">
        <v>155</v>
      </c>
      <c r="C52" s="10" t="s">
        <v>29</v>
      </c>
      <c r="D52" s="10" t="s">
        <v>156</v>
      </c>
      <c r="E52" s="10" t="s">
        <v>157</v>
      </c>
      <c r="F52" s="10" t="s">
        <v>158</v>
      </c>
      <c r="G52" s="10" t="s">
        <v>33</v>
      </c>
      <c r="H52" s="10" t="s">
        <v>54</v>
      </c>
      <c r="I52" s="10" t="s">
        <v>35</v>
      </c>
      <c r="J52" s="11" t="s">
        <v>159</v>
      </c>
      <c r="K52" s="12">
        <v>42</v>
      </c>
      <c r="L52" s="11" t="s">
        <v>160</v>
      </c>
      <c r="M52" s="13">
        <v>43132</v>
      </c>
      <c r="N52" s="13">
        <v>43449</v>
      </c>
      <c r="O52" s="11" t="s">
        <v>161</v>
      </c>
      <c r="P52" s="11" t="s">
        <v>161</v>
      </c>
      <c r="Q52" s="14">
        <v>1</v>
      </c>
      <c r="R52" s="12" t="s">
        <v>67</v>
      </c>
      <c r="S52" s="15" t="s">
        <v>132</v>
      </c>
      <c r="T52" s="11" t="s">
        <v>162</v>
      </c>
      <c r="U52" s="63">
        <v>1533000000</v>
      </c>
      <c r="V52" s="14"/>
      <c r="W52" s="14" t="s">
        <v>487</v>
      </c>
      <c r="X52" s="14" t="s">
        <v>487</v>
      </c>
      <c r="Y52" s="14" t="s">
        <v>487</v>
      </c>
      <c r="Z52" s="14" t="s">
        <v>487</v>
      </c>
      <c r="AA52" s="14" t="s">
        <v>487</v>
      </c>
      <c r="AB52" s="14" t="s">
        <v>487</v>
      </c>
      <c r="AC52" s="14"/>
      <c r="AD52" s="14" t="str">
        <f t="shared" si="0"/>
        <v>NO PROGRAMADO</v>
      </c>
      <c r="AE52" s="14" t="str">
        <f>IF(AD52="NO PROGRAMADO", "NO PROGRAMADO", (AD52/V52))</f>
        <v>NO PROGRAMADO</v>
      </c>
    </row>
    <row r="53" spans="1:32" ht="89.25" x14ac:dyDescent="0.25">
      <c r="A53" s="10" t="s">
        <v>163</v>
      </c>
      <c r="B53" s="10" t="s">
        <v>155</v>
      </c>
      <c r="C53" s="10" t="s">
        <v>29</v>
      </c>
      <c r="D53" s="10" t="s">
        <v>156</v>
      </c>
      <c r="E53" s="10" t="s">
        <v>157</v>
      </c>
      <c r="F53" s="10" t="s">
        <v>158</v>
      </c>
      <c r="G53" s="10" t="s">
        <v>33</v>
      </c>
      <c r="H53" s="10" t="s">
        <v>54</v>
      </c>
      <c r="I53" s="10" t="s">
        <v>35</v>
      </c>
      <c r="J53" s="11" t="s">
        <v>164</v>
      </c>
      <c r="K53" s="12">
        <v>43</v>
      </c>
      <c r="L53" s="11" t="s">
        <v>165</v>
      </c>
      <c r="M53" s="13">
        <v>43132</v>
      </c>
      <c r="N53" s="13">
        <v>43465</v>
      </c>
      <c r="O53" s="11" t="s">
        <v>166</v>
      </c>
      <c r="P53" s="11" t="s">
        <v>167</v>
      </c>
      <c r="Q53" s="14">
        <v>16</v>
      </c>
      <c r="R53" s="12" t="s">
        <v>67</v>
      </c>
      <c r="S53" s="15" t="s">
        <v>168</v>
      </c>
      <c r="T53" s="11" t="s">
        <v>169</v>
      </c>
      <c r="U53" s="63">
        <v>1775550000</v>
      </c>
      <c r="V53" s="14">
        <v>11</v>
      </c>
      <c r="W53" s="14">
        <v>15</v>
      </c>
      <c r="X53" s="58" t="s">
        <v>488</v>
      </c>
      <c r="Y53" s="58" t="s">
        <v>488</v>
      </c>
      <c r="Z53" s="14"/>
      <c r="AA53" s="58" t="s">
        <v>488</v>
      </c>
      <c r="AB53" s="58" t="s">
        <v>488</v>
      </c>
      <c r="AC53" s="14"/>
      <c r="AD53" s="14">
        <f t="shared" si="0"/>
        <v>15</v>
      </c>
      <c r="AE53" s="89">
        <f t="shared" ref="AE53:AE55" si="5">IF(AD53="NO PROGRAMADO", "NO PROGRAMADO", (AD53/V53))</f>
        <v>1.3636363636363635</v>
      </c>
      <c r="AF53" s="82" t="b">
        <f>+'[2]Monitoreo Unificado PA '!$AP$53=AE53</f>
        <v>1</v>
      </c>
    </row>
    <row r="54" spans="1:32" ht="89.25" x14ac:dyDescent="0.25">
      <c r="A54" s="10" t="s">
        <v>163</v>
      </c>
      <c r="B54" s="10" t="s">
        <v>155</v>
      </c>
      <c r="C54" s="10" t="s">
        <v>29</v>
      </c>
      <c r="D54" s="10" t="s">
        <v>156</v>
      </c>
      <c r="E54" s="10" t="s">
        <v>157</v>
      </c>
      <c r="F54" s="10" t="s">
        <v>158</v>
      </c>
      <c r="G54" s="10" t="s">
        <v>33</v>
      </c>
      <c r="H54" s="10" t="s">
        <v>54</v>
      </c>
      <c r="I54" s="10" t="s">
        <v>35</v>
      </c>
      <c r="J54" s="11" t="s">
        <v>170</v>
      </c>
      <c r="K54" s="12">
        <v>44</v>
      </c>
      <c r="L54" s="11" t="s">
        <v>171</v>
      </c>
      <c r="M54" s="13">
        <v>43168</v>
      </c>
      <c r="N54" s="13">
        <v>43449</v>
      </c>
      <c r="O54" s="11" t="s">
        <v>172</v>
      </c>
      <c r="P54" s="11" t="s">
        <v>173</v>
      </c>
      <c r="Q54" s="14">
        <v>9</v>
      </c>
      <c r="R54" s="12" t="s">
        <v>67</v>
      </c>
      <c r="S54" s="15" t="s">
        <v>168</v>
      </c>
      <c r="T54" s="11" t="s">
        <v>174</v>
      </c>
      <c r="U54" s="63">
        <v>5148150000</v>
      </c>
      <c r="V54" s="14">
        <v>3</v>
      </c>
      <c r="W54" s="14">
        <v>7</v>
      </c>
      <c r="X54" s="58" t="s">
        <v>488</v>
      </c>
      <c r="Y54" s="58" t="s">
        <v>488</v>
      </c>
      <c r="Z54" s="14"/>
      <c r="AA54" s="58" t="s">
        <v>488</v>
      </c>
      <c r="AB54" s="58" t="s">
        <v>488</v>
      </c>
      <c r="AC54" s="14"/>
      <c r="AD54" s="14">
        <f t="shared" si="0"/>
        <v>7</v>
      </c>
      <c r="AE54" s="89">
        <f t="shared" si="5"/>
        <v>2.3333333333333335</v>
      </c>
      <c r="AF54" s="82" t="b">
        <f>+'[2]Monitoreo Unificado PA '!$AP$54=AE54</f>
        <v>1</v>
      </c>
    </row>
    <row r="55" spans="1:32" ht="89.25" x14ac:dyDescent="0.25">
      <c r="A55" s="10" t="s">
        <v>163</v>
      </c>
      <c r="B55" s="10" t="s">
        <v>155</v>
      </c>
      <c r="C55" s="10" t="s">
        <v>29</v>
      </c>
      <c r="D55" s="10" t="s">
        <v>30</v>
      </c>
      <c r="E55" s="10" t="s">
        <v>157</v>
      </c>
      <c r="F55" s="10" t="s">
        <v>158</v>
      </c>
      <c r="G55" s="10" t="s">
        <v>33</v>
      </c>
      <c r="H55" s="10" t="s">
        <v>54</v>
      </c>
      <c r="I55" s="10" t="s">
        <v>35</v>
      </c>
      <c r="J55" s="11" t="s">
        <v>175</v>
      </c>
      <c r="K55" s="12">
        <v>45</v>
      </c>
      <c r="L55" s="11" t="s">
        <v>176</v>
      </c>
      <c r="M55" s="13">
        <v>43132</v>
      </c>
      <c r="N55" s="13">
        <v>43465</v>
      </c>
      <c r="O55" s="11" t="s">
        <v>177</v>
      </c>
      <c r="P55" s="11" t="s">
        <v>178</v>
      </c>
      <c r="Q55" s="14">
        <v>70</v>
      </c>
      <c r="R55" s="12" t="s">
        <v>67</v>
      </c>
      <c r="S55" s="15" t="s">
        <v>168</v>
      </c>
      <c r="T55" s="11" t="s">
        <v>179</v>
      </c>
      <c r="U55" s="63">
        <v>1625300000</v>
      </c>
      <c r="V55" s="14">
        <v>45</v>
      </c>
      <c r="W55" s="14">
        <v>20</v>
      </c>
      <c r="X55" s="58" t="s">
        <v>488</v>
      </c>
      <c r="Y55" s="58" t="s">
        <v>488</v>
      </c>
      <c r="Z55" s="14"/>
      <c r="AA55" s="58" t="s">
        <v>488</v>
      </c>
      <c r="AB55" s="58" t="s">
        <v>488</v>
      </c>
      <c r="AC55" s="14"/>
      <c r="AD55" s="14">
        <f t="shared" si="0"/>
        <v>20</v>
      </c>
      <c r="AE55" s="89">
        <f>IF(AD55="NO PROGRAMADO", "NO PROGRAMADO", (AD55/V55))</f>
        <v>0.44444444444444442</v>
      </c>
      <c r="AF55" s="82" t="b">
        <f>+'[2]Monitoreo Unificado PA '!$AP$55=AE55</f>
        <v>1</v>
      </c>
    </row>
    <row r="56" spans="1:32" ht="76.5" hidden="1" x14ac:dyDescent="0.25">
      <c r="A56" s="10" t="s">
        <v>180</v>
      </c>
      <c r="B56" s="10" t="s">
        <v>181</v>
      </c>
      <c r="C56" s="10" t="s">
        <v>29</v>
      </c>
      <c r="D56" s="10" t="s">
        <v>30</v>
      </c>
      <c r="E56" s="10" t="s">
        <v>182</v>
      </c>
      <c r="F56" s="10" t="s">
        <v>107</v>
      </c>
      <c r="G56" s="10" t="s">
        <v>33</v>
      </c>
      <c r="H56" s="10" t="s">
        <v>54</v>
      </c>
      <c r="I56" s="10" t="s">
        <v>35</v>
      </c>
      <c r="J56" s="11" t="s">
        <v>183</v>
      </c>
      <c r="K56" s="12">
        <v>46</v>
      </c>
      <c r="L56" s="11" t="s">
        <v>184</v>
      </c>
      <c r="M56" s="13">
        <v>43252</v>
      </c>
      <c r="N56" s="13">
        <v>43465</v>
      </c>
      <c r="O56" s="11" t="s">
        <v>185</v>
      </c>
      <c r="P56" s="11" t="s">
        <v>186</v>
      </c>
      <c r="Q56" s="14">
        <v>8</v>
      </c>
      <c r="R56" s="12" t="s">
        <v>67</v>
      </c>
      <c r="S56" s="15" t="s">
        <v>187</v>
      </c>
      <c r="T56" s="11" t="s">
        <v>188</v>
      </c>
      <c r="U56" s="62">
        <v>9400000000</v>
      </c>
      <c r="V56" s="14"/>
      <c r="W56" s="14" t="s">
        <v>487</v>
      </c>
      <c r="X56" s="14" t="s">
        <v>487</v>
      </c>
      <c r="Y56" s="14" t="s">
        <v>487</v>
      </c>
      <c r="Z56" s="14" t="s">
        <v>487</v>
      </c>
      <c r="AA56" s="58" t="s">
        <v>488</v>
      </c>
      <c r="AB56" s="58" t="s">
        <v>488</v>
      </c>
      <c r="AC56" s="14"/>
      <c r="AD56" s="14" t="str">
        <f t="shared" si="0"/>
        <v>NO PROGRAMADO</v>
      </c>
      <c r="AE56" s="14" t="str">
        <f>IF(AD56="NO PROGRAMADO", "NO PROGRAMADO", (AD56/V56))</f>
        <v>NO PROGRAMADO</v>
      </c>
    </row>
    <row r="57" spans="1:32" ht="63.75" hidden="1" x14ac:dyDescent="0.25">
      <c r="A57" s="10" t="s">
        <v>180</v>
      </c>
      <c r="B57" s="10" t="s">
        <v>181</v>
      </c>
      <c r="C57" s="10" t="s">
        <v>29</v>
      </c>
      <c r="D57" s="10" t="s">
        <v>30</v>
      </c>
      <c r="E57" s="10" t="s">
        <v>182</v>
      </c>
      <c r="F57" s="10" t="s">
        <v>107</v>
      </c>
      <c r="G57" s="10" t="s">
        <v>33</v>
      </c>
      <c r="H57" s="10" t="s">
        <v>54</v>
      </c>
      <c r="I57" s="10" t="s">
        <v>35</v>
      </c>
      <c r="J57" s="11" t="s">
        <v>189</v>
      </c>
      <c r="K57" s="12">
        <v>47</v>
      </c>
      <c r="L57" s="11" t="s">
        <v>190</v>
      </c>
      <c r="M57" s="13">
        <v>43252</v>
      </c>
      <c r="N57" s="13">
        <v>43465</v>
      </c>
      <c r="O57" s="11" t="s">
        <v>191</v>
      </c>
      <c r="P57" s="11" t="s">
        <v>192</v>
      </c>
      <c r="Q57" s="14">
        <v>2</v>
      </c>
      <c r="R57" s="12" t="s">
        <v>67</v>
      </c>
      <c r="S57" s="15" t="s">
        <v>187</v>
      </c>
      <c r="T57" s="11" t="s">
        <v>193</v>
      </c>
      <c r="U57" s="61">
        <v>600000000</v>
      </c>
      <c r="V57" s="14"/>
      <c r="W57" s="14" t="s">
        <v>487</v>
      </c>
      <c r="X57" s="14" t="s">
        <v>487</v>
      </c>
      <c r="Y57" s="14" t="s">
        <v>487</v>
      </c>
      <c r="Z57" s="14" t="s">
        <v>487</v>
      </c>
      <c r="AA57" s="58" t="s">
        <v>488</v>
      </c>
      <c r="AB57" s="58" t="s">
        <v>488</v>
      </c>
      <c r="AC57" s="14"/>
      <c r="AD57" s="14" t="str">
        <f t="shared" si="0"/>
        <v>NO PROGRAMADO</v>
      </c>
      <c r="AE57" s="14" t="str">
        <f>IF(AD57="NO PROGRAMADO", "NO PROGRAMADO", (AD57/V57))</f>
        <v>NO PROGRAMADO</v>
      </c>
    </row>
    <row r="58" spans="1:32" ht="76.5" x14ac:dyDescent="0.25">
      <c r="A58" s="10" t="s">
        <v>180</v>
      </c>
      <c r="B58" s="10" t="s">
        <v>181</v>
      </c>
      <c r="C58" s="10" t="s">
        <v>29</v>
      </c>
      <c r="D58" s="10" t="s">
        <v>194</v>
      </c>
      <c r="E58" s="10" t="s">
        <v>31</v>
      </c>
      <c r="F58" s="10" t="s">
        <v>195</v>
      </c>
      <c r="G58" s="10" t="s">
        <v>33</v>
      </c>
      <c r="H58" s="10" t="s">
        <v>54</v>
      </c>
      <c r="I58" s="10" t="s">
        <v>35</v>
      </c>
      <c r="J58" s="11" t="s">
        <v>196</v>
      </c>
      <c r="K58" s="12">
        <v>48</v>
      </c>
      <c r="L58" s="11" t="s">
        <v>197</v>
      </c>
      <c r="M58" s="13">
        <v>43191</v>
      </c>
      <c r="N58" s="13">
        <v>43220</v>
      </c>
      <c r="O58" s="20" t="s">
        <v>198</v>
      </c>
      <c r="P58" s="20" t="s">
        <v>198</v>
      </c>
      <c r="Q58" s="14">
        <v>1</v>
      </c>
      <c r="R58" s="12" t="s">
        <v>113</v>
      </c>
      <c r="S58" s="15" t="s">
        <v>132</v>
      </c>
      <c r="T58" s="11" t="s">
        <v>199</v>
      </c>
      <c r="U58" s="62">
        <v>0</v>
      </c>
      <c r="V58" s="14">
        <v>1</v>
      </c>
      <c r="W58" s="14">
        <v>1</v>
      </c>
      <c r="X58" s="58">
        <v>1</v>
      </c>
      <c r="Y58" s="58">
        <v>1</v>
      </c>
      <c r="Z58" s="58">
        <v>1</v>
      </c>
      <c r="AA58" s="58">
        <v>1</v>
      </c>
      <c r="AB58" s="58">
        <v>1</v>
      </c>
      <c r="AC58" s="58">
        <v>1</v>
      </c>
      <c r="AD58" s="14">
        <f t="shared" si="0"/>
        <v>1</v>
      </c>
      <c r="AE58" s="89">
        <f t="shared" ref="AE58:AE64" si="6">IF(AD58="NO PROGRAMADO", "NO PROGRAMADO", (AD58/V58))</f>
        <v>1</v>
      </c>
      <c r="AF58" s="82" t="b">
        <f>+'[2]Monitoreo Unificado PA '!$AP$58=AE58</f>
        <v>1</v>
      </c>
    </row>
    <row r="59" spans="1:32" ht="72" customHeight="1" x14ac:dyDescent="0.25">
      <c r="A59" s="10" t="s">
        <v>180</v>
      </c>
      <c r="B59" s="10" t="s">
        <v>200</v>
      </c>
      <c r="C59" s="10" t="s">
        <v>29</v>
      </c>
      <c r="D59" s="10" t="s">
        <v>194</v>
      </c>
      <c r="E59" s="10" t="s">
        <v>31</v>
      </c>
      <c r="F59" s="10" t="s">
        <v>201</v>
      </c>
      <c r="G59" s="10" t="s">
        <v>202</v>
      </c>
      <c r="H59" s="10" t="s">
        <v>203</v>
      </c>
      <c r="I59" s="10" t="s">
        <v>35</v>
      </c>
      <c r="J59" s="11" t="s">
        <v>204</v>
      </c>
      <c r="K59" s="12">
        <v>49</v>
      </c>
      <c r="L59" s="11" t="s">
        <v>205</v>
      </c>
      <c r="M59" s="13">
        <v>43101</v>
      </c>
      <c r="N59" s="13">
        <v>43465</v>
      </c>
      <c r="O59" s="20" t="s">
        <v>206</v>
      </c>
      <c r="P59" s="11" t="s">
        <v>207</v>
      </c>
      <c r="Q59" s="14">
        <v>91</v>
      </c>
      <c r="R59" s="12" t="s">
        <v>40</v>
      </c>
      <c r="S59" s="15" t="s">
        <v>47</v>
      </c>
      <c r="T59" s="11" t="s">
        <v>208</v>
      </c>
      <c r="U59" s="62">
        <v>0</v>
      </c>
      <c r="V59" s="14">
        <v>91</v>
      </c>
      <c r="W59" s="14">
        <v>95</v>
      </c>
      <c r="X59" s="58" t="s">
        <v>488</v>
      </c>
      <c r="Y59" s="58" t="s">
        <v>488</v>
      </c>
      <c r="Z59" s="14"/>
      <c r="AA59" s="58" t="s">
        <v>488</v>
      </c>
      <c r="AB59" s="58" t="s">
        <v>488</v>
      </c>
      <c r="AC59" s="14"/>
      <c r="AD59" s="14">
        <f>+W59</f>
        <v>95</v>
      </c>
      <c r="AE59" s="89">
        <f t="shared" si="6"/>
        <v>1.043956043956044</v>
      </c>
      <c r="AF59" s="82" t="b">
        <f>+'[2]Monitoreo Unificado PA '!$AP$59=AE59</f>
        <v>1</v>
      </c>
    </row>
    <row r="60" spans="1:32" ht="74.25" customHeight="1" x14ac:dyDescent="0.25">
      <c r="A60" s="10" t="s">
        <v>180</v>
      </c>
      <c r="B60" s="10" t="s">
        <v>200</v>
      </c>
      <c r="C60" s="10" t="s">
        <v>29</v>
      </c>
      <c r="D60" s="10" t="s">
        <v>194</v>
      </c>
      <c r="E60" s="10" t="s">
        <v>31</v>
      </c>
      <c r="F60" s="10" t="s">
        <v>201</v>
      </c>
      <c r="G60" s="10" t="s">
        <v>202</v>
      </c>
      <c r="H60" s="10" t="s">
        <v>203</v>
      </c>
      <c r="I60" s="10" t="s">
        <v>35</v>
      </c>
      <c r="J60" s="11" t="s">
        <v>204</v>
      </c>
      <c r="K60" s="12">
        <v>50</v>
      </c>
      <c r="L60" s="11" t="s">
        <v>209</v>
      </c>
      <c r="M60" s="13">
        <v>43101</v>
      </c>
      <c r="N60" s="13">
        <v>43465</v>
      </c>
      <c r="O60" s="20" t="s">
        <v>210</v>
      </c>
      <c r="P60" s="11" t="s">
        <v>211</v>
      </c>
      <c r="Q60" s="14">
        <v>100</v>
      </c>
      <c r="R60" s="12" t="s">
        <v>40</v>
      </c>
      <c r="S60" s="15" t="s">
        <v>47</v>
      </c>
      <c r="T60" s="11" t="s">
        <v>212</v>
      </c>
      <c r="U60" s="62">
        <v>0</v>
      </c>
      <c r="V60" s="14">
        <v>100</v>
      </c>
      <c r="W60" s="14">
        <v>441</v>
      </c>
      <c r="X60" s="58" t="s">
        <v>488</v>
      </c>
      <c r="Y60" s="58" t="s">
        <v>488</v>
      </c>
      <c r="Z60" s="14"/>
      <c r="AA60" s="58" t="s">
        <v>488</v>
      </c>
      <c r="AB60" s="58" t="s">
        <v>488</v>
      </c>
      <c r="AC60" s="14"/>
      <c r="AD60" s="14">
        <f>+W60</f>
        <v>441</v>
      </c>
      <c r="AE60" s="89">
        <f t="shared" si="6"/>
        <v>4.41</v>
      </c>
      <c r="AF60" s="82" t="b">
        <f>+'[2]Monitoreo Unificado PA '!$AP$60=AE60</f>
        <v>1</v>
      </c>
    </row>
    <row r="61" spans="1:32" ht="66" customHeight="1" x14ac:dyDescent="0.25">
      <c r="A61" s="10" t="s">
        <v>180</v>
      </c>
      <c r="B61" s="10" t="s">
        <v>200</v>
      </c>
      <c r="C61" s="10" t="s">
        <v>29</v>
      </c>
      <c r="D61" s="10" t="s">
        <v>194</v>
      </c>
      <c r="E61" s="10" t="s">
        <v>213</v>
      </c>
      <c r="F61" s="10" t="s">
        <v>201</v>
      </c>
      <c r="G61" s="10" t="s">
        <v>214</v>
      </c>
      <c r="H61" s="10" t="s">
        <v>203</v>
      </c>
      <c r="I61" s="10" t="s">
        <v>35</v>
      </c>
      <c r="J61" s="11" t="s">
        <v>215</v>
      </c>
      <c r="K61" s="12">
        <v>51</v>
      </c>
      <c r="L61" s="11" t="s">
        <v>216</v>
      </c>
      <c r="M61" s="13">
        <v>43101</v>
      </c>
      <c r="N61" s="13">
        <v>43465</v>
      </c>
      <c r="O61" s="20" t="s">
        <v>217</v>
      </c>
      <c r="P61" s="11" t="s">
        <v>218</v>
      </c>
      <c r="Q61" s="14">
        <v>94</v>
      </c>
      <c r="R61" s="12" t="s">
        <v>40</v>
      </c>
      <c r="S61" s="15" t="s">
        <v>47</v>
      </c>
      <c r="T61" s="11" t="s">
        <v>219</v>
      </c>
      <c r="U61" s="62">
        <v>0</v>
      </c>
      <c r="V61" s="14">
        <v>94</v>
      </c>
      <c r="W61" s="14">
        <v>117</v>
      </c>
      <c r="X61" s="58" t="s">
        <v>488</v>
      </c>
      <c r="Y61" s="58" t="s">
        <v>488</v>
      </c>
      <c r="Z61" s="14"/>
      <c r="AA61" s="58" t="s">
        <v>488</v>
      </c>
      <c r="AB61" s="58" t="s">
        <v>488</v>
      </c>
      <c r="AC61" s="14"/>
      <c r="AD61" s="14">
        <f>+W61</f>
        <v>117</v>
      </c>
      <c r="AE61" s="89">
        <f t="shared" si="6"/>
        <v>1.2446808510638299</v>
      </c>
      <c r="AF61" s="82" t="b">
        <f>+'[2]Monitoreo Unificado PA '!$AP$61=AE61</f>
        <v>1</v>
      </c>
    </row>
    <row r="62" spans="1:32" ht="63.75" x14ac:dyDescent="0.25">
      <c r="A62" s="10" t="s">
        <v>220</v>
      </c>
      <c r="B62" s="10" t="s">
        <v>155</v>
      </c>
      <c r="C62" s="10" t="s">
        <v>221</v>
      </c>
      <c r="D62" s="10" t="s">
        <v>52</v>
      </c>
      <c r="E62" s="10" t="s">
        <v>31</v>
      </c>
      <c r="F62" s="10" t="s">
        <v>222</v>
      </c>
      <c r="G62" s="10" t="s">
        <v>202</v>
      </c>
      <c r="H62" s="10" t="s">
        <v>34</v>
      </c>
      <c r="I62" s="10" t="s">
        <v>223</v>
      </c>
      <c r="J62" s="11" t="s">
        <v>224</v>
      </c>
      <c r="K62" s="12">
        <v>52</v>
      </c>
      <c r="L62" s="11" t="s">
        <v>225</v>
      </c>
      <c r="M62" s="21">
        <v>43101</v>
      </c>
      <c r="N62" s="21">
        <v>43465</v>
      </c>
      <c r="O62" s="11" t="s">
        <v>226</v>
      </c>
      <c r="P62" s="11" t="s">
        <v>227</v>
      </c>
      <c r="Q62" s="15">
        <v>100</v>
      </c>
      <c r="R62" s="12" t="s">
        <v>40</v>
      </c>
      <c r="S62" s="15" t="s">
        <v>187</v>
      </c>
      <c r="T62" s="11" t="s">
        <v>228</v>
      </c>
      <c r="U62" s="62">
        <v>0</v>
      </c>
      <c r="V62" s="16">
        <v>100</v>
      </c>
      <c r="W62" s="14">
        <v>100</v>
      </c>
      <c r="X62" s="58" t="s">
        <v>488</v>
      </c>
      <c r="Y62" s="58" t="s">
        <v>488</v>
      </c>
      <c r="Z62" s="58" t="s">
        <v>488</v>
      </c>
      <c r="AA62" s="58" t="s">
        <v>488</v>
      </c>
      <c r="AB62" s="58" t="s">
        <v>488</v>
      </c>
      <c r="AC62" s="14"/>
      <c r="AD62" s="14">
        <f>+W62</f>
        <v>100</v>
      </c>
      <c r="AE62" s="89">
        <f t="shared" si="6"/>
        <v>1</v>
      </c>
      <c r="AF62" s="82" t="b">
        <f>+'[2]Monitoreo Unificado PA '!$AP$62=AE62</f>
        <v>1</v>
      </c>
    </row>
    <row r="63" spans="1:32" ht="63.75" x14ac:dyDescent="0.25">
      <c r="A63" s="10" t="s">
        <v>220</v>
      </c>
      <c r="B63" s="10" t="s">
        <v>155</v>
      </c>
      <c r="C63" s="10" t="s">
        <v>221</v>
      </c>
      <c r="D63" s="10" t="s">
        <v>52</v>
      </c>
      <c r="E63" s="10" t="s">
        <v>31</v>
      </c>
      <c r="F63" s="10" t="s">
        <v>229</v>
      </c>
      <c r="G63" s="10" t="s">
        <v>202</v>
      </c>
      <c r="H63" s="10" t="s">
        <v>34</v>
      </c>
      <c r="I63" s="10" t="s">
        <v>223</v>
      </c>
      <c r="J63" s="11" t="s">
        <v>230</v>
      </c>
      <c r="K63" s="12">
        <v>53</v>
      </c>
      <c r="L63" s="11" t="s">
        <v>231</v>
      </c>
      <c r="M63" s="21">
        <v>43101</v>
      </c>
      <c r="N63" s="21">
        <v>43465</v>
      </c>
      <c r="O63" s="11" t="s">
        <v>232</v>
      </c>
      <c r="P63" s="11" t="s">
        <v>233</v>
      </c>
      <c r="Q63" s="15">
        <v>90</v>
      </c>
      <c r="R63" s="12" t="s">
        <v>40</v>
      </c>
      <c r="S63" s="15" t="s">
        <v>41</v>
      </c>
      <c r="T63" s="11" t="s">
        <v>234</v>
      </c>
      <c r="U63" s="62">
        <v>0</v>
      </c>
      <c r="V63" s="14">
        <v>90</v>
      </c>
      <c r="W63" s="14">
        <v>90</v>
      </c>
      <c r="X63" s="14">
        <v>90</v>
      </c>
      <c r="Y63" s="14"/>
      <c r="Z63" s="14"/>
      <c r="AA63" s="14"/>
      <c r="AB63" s="14"/>
      <c r="AC63" s="14"/>
      <c r="AD63" s="14">
        <f>GEOMEAN(W63:X63)</f>
        <v>90</v>
      </c>
      <c r="AE63" s="89">
        <f t="shared" si="6"/>
        <v>1</v>
      </c>
      <c r="AF63" s="82" t="b">
        <f>+'[2]Monitoreo Unificado PA '!$AP$63=AE63</f>
        <v>1</v>
      </c>
    </row>
    <row r="64" spans="1:32" ht="63.75" x14ac:dyDescent="0.25">
      <c r="A64" s="10" t="s">
        <v>220</v>
      </c>
      <c r="B64" s="10" t="s">
        <v>155</v>
      </c>
      <c r="C64" s="10" t="s">
        <v>221</v>
      </c>
      <c r="D64" s="10" t="s">
        <v>52</v>
      </c>
      <c r="E64" s="10" t="s">
        <v>31</v>
      </c>
      <c r="F64" s="10" t="s">
        <v>229</v>
      </c>
      <c r="G64" s="10" t="s">
        <v>202</v>
      </c>
      <c r="H64" s="10" t="s">
        <v>34</v>
      </c>
      <c r="I64" s="10" t="s">
        <v>223</v>
      </c>
      <c r="J64" s="11" t="s">
        <v>235</v>
      </c>
      <c r="K64" s="12">
        <v>54</v>
      </c>
      <c r="L64" s="11" t="s">
        <v>236</v>
      </c>
      <c r="M64" s="21">
        <v>43101</v>
      </c>
      <c r="N64" s="21">
        <v>43465</v>
      </c>
      <c r="O64" s="11" t="s">
        <v>237</v>
      </c>
      <c r="P64" s="11" t="s">
        <v>238</v>
      </c>
      <c r="Q64" s="15">
        <v>80</v>
      </c>
      <c r="R64" s="12" t="s">
        <v>40</v>
      </c>
      <c r="S64" s="15" t="s">
        <v>47</v>
      </c>
      <c r="T64" s="11" t="s">
        <v>239</v>
      </c>
      <c r="U64" s="62">
        <v>0</v>
      </c>
      <c r="V64" s="14">
        <v>80</v>
      </c>
      <c r="W64" s="14">
        <v>97</v>
      </c>
      <c r="X64" s="58" t="s">
        <v>488</v>
      </c>
      <c r="Y64" s="58" t="s">
        <v>488</v>
      </c>
      <c r="Z64" s="14"/>
      <c r="AA64" s="58" t="s">
        <v>488</v>
      </c>
      <c r="AB64" s="58" t="s">
        <v>488</v>
      </c>
      <c r="AC64" s="14"/>
      <c r="AD64" s="14">
        <f>+W64</f>
        <v>97</v>
      </c>
      <c r="AE64" s="89">
        <f t="shared" si="6"/>
        <v>1.2124999999999999</v>
      </c>
      <c r="AF64" s="82" t="b">
        <f>+'[2]Monitoreo Unificado PA '!$AP$64=AE64</f>
        <v>1</v>
      </c>
    </row>
    <row r="65" spans="1:32" ht="89.25" hidden="1" x14ac:dyDescent="0.25">
      <c r="A65" s="10" t="s">
        <v>240</v>
      </c>
      <c r="B65" s="10" t="s">
        <v>241</v>
      </c>
      <c r="C65" s="10" t="s">
        <v>242</v>
      </c>
      <c r="D65" s="10" t="s">
        <v>243</v>
      </c>
      <c r="E65" s="10" t="s">
        <v>31</v>
      </c>
      <c r="F65" s="10" t="s">
        <v>244</v>
      </c>
      <c r="G65" s="10" t="s">
        <v>202</v>
      </c>
      <c r="H65" s="10" t="s">
        <v>34</v>
      </c>
      <c r="I65" s="10" t="s">
        <v>245</v>
      </c>
      <c r="J65" s="11" t="s">
        <v>246</v>
      </c>
      <c r="K65" s="12">
        <v>55</v>
      </c>
      <c r="L65" s="11" t="s">
        <v>247</v>
      </c>
      <c r="M65" s="13">
        <v>43101</v>
      </c>
      <c r="N65" s="13">
        <v>43465</v>
      </c>
      <c r="O65" s="20" t="s">
        <v>248</v>
      </c>
      <c r="P65" s="20" t="s">
        <v>249</v>
      </c>
      <c r="Q65" s="14">
        <v>1</v>
      </c>
      <c r="R65" s="12" t="s">
        <v>113</v>
      </c>
      <c r="S65" s="15" t="s">
        <v>132</v>
      </c>
      <c r="T65" s="11" t="s">
        <v>250</v>
      </c>
      <c r="U65" s="62">
        <v>0</v>
      </c>
      <c r="V65" s="14"/>
      <c r="W65" s="14" t="s">
        <v>487</v>
      </c>
      <c r="X65" s="14" t="s">
        <v>487</v>
      </c>
      <c r="Y65" s="14" t="s">
        <v>487</v>
      </c>
      <c r="Z65" s="14" t="s">
        <v>487</v>
      </c>
      <c r="AA65" s="14" t="s">
        <v>487</v>
      </c>
      <c r="AB65" s="14" t="s">
        <v>487</v>
      </c>
      <c r="AC65" s="14"/>
      <c r="AD65" s="14" t="str">
        <f t="shared" ref="AD65:AD77" si="7">IF((X65= "NO PERIODICIDAD"), W65, X65)</f>
        <v>NO PROGRAMADO</v>
      </c>
      <c r="AE65" s="14" t="str">
        <f>IF(AD65="NO PROGRAMADO", "NO PROGRAMADO", (AD65/V65))</f>
        <v>NO PROGRAMADO</v>
      </c>
    </row>
    <row r="66" spans="1:32" ht="119.25" hidden="1" customHeight="1" x14ac:dyDescent="0.25">
      <c r="A66" s="10" t="s">
        <v>240</v>
      </c>
      <c r="B66" s="10" t="s">
        <v>241</v>
      </c>
      <c r="C66" s="10" t="s">
        <v>221</v>
      </c>
      <c r="D66" s="10" t="s">
        <v>251</v>
      </c>
      <c r="E66" s="10" t="s">
        <v>31</v>
      </c>
      <c r="F66" s="10" t="s">
        <v>252</v>
      </c>
      <c r="G66" s="10" t="s">
        <v>253</v>
      </c>
      <c r="H66" s="10" t="s">
        <v>34</v>
      </c>
      <c r="I66" s="10" t="s">
        <v>254</v>
      </c>
      <c r="J66" s="11" t="s">
        <v>255</v>
      </c>
      <c r="K66" s="12">
        <v>56</v>
      </c>
      <c r="L66" s="11" t="s">
        <v>256</v>
      </c>
      <c r="M66" s="13">
        <v>43252</v>
      </c>
      <c r="N66" s="13">
        <v>43465</v>
      </c>
      <c r="O66" s="11" t="s">
        <v>257</v>
      </c>
      <c r="P66" s="20" t="s">
        <v>258</v>
      </c>
      <c r="Q66" s="14">
        <v>1</v>
      </c>
      <c r="R66" s="12" t="s">
        <v>113</v>
      </c>
      <c r="S66" s="15" t="s">
        <v>187</v>
      </c>
      <c r="T66" s="11" t="s">
        <v>259</v>
      </c>
      <c r="U66" s="62">
        <v>0</v>
      </c>
      <c r="V66" s="14"/>
      <c r="W66" s="14" t="s">
        <v>487</v>
      </c>
      <c r="X66" s="14" t="s">
        <v>487</v>
      </c>
      <c r="Y66" s="14"/>
      <c r="Z66" s="14"/>
      <c r="AA66" s="14"/>
      <c r="AB66" s="14"/>
      <c r="AC66" s="14"/>
      <c r="AD66" s="14" t="str">
        <f t="shared" si="7"/>
        <v>NO PROGRAMADO</v>
      </c>
      <c r="AE66" s="14" t="str">
        <f>IF(AD66="NO PROGRAMADO", "NO PROGRAMADO", (AD66/V66))</f>
        <v>NO PROGRAMADO</v>
      </c>
    </row>
    <row r="67" spans="1:32" ht="127.5" hidden="1" x14ac:dyDescent="0.25">
      <c r="A67" s="10" t="s">
        <v>240</v>
      </c>
      <c r="B67" s="10" t="s">
        <v>241</v>
      </c>
      <c r="C67" s="10" t="s">
        <v>221</v>
      </c>
      <c r="D67" s="10" t="s">
        <v>260</v>
      </c>
      <c r="E67" s="10" t="s">
        <v>31</v>
      </c>
      <c r="F67" s="10" t="s">
        <v>261</v>
      </c>
      <c r="G67" s="10" t="s">
        <v>202</v>
      </c>
      <c r="H67" s="22" t="s">
        <v>262</v>
      </c>
      <c r="I67" s="10" t="s">
        <v>254</v>
      </c>
      <c r="J67" s="20" t="s">
        <v>263</v>
      </c>
      <c r="K67" s="12">
        <v>57</v>
      </c>
      <c r="L67" s="11" t="s">
        <v>264</v>
      </c>
      <c r="M67" s="13">
        <v>43252</v>
      </c>
      <c r="N67" s="13">
        <v>43455</v>
      </c>
      <c r="O67" s="20" t="s">
        <v>265</v>
      </c>
      <c r="P67" s="20" t="s">
        <v>266</v>
      </c>
      <c r="Q67" s="14">
        <v>1</v>
      </c>
      <c r="R67" s="12" t="s">
        <v>113</v>
      </c>
      <c r="S67" s="15" t="s">
        <v>187</v>
      </c>
      <c r="T67" s="11" t="s">
        <v>267</v>
      </c>
      <c r="U67" s="63">
        <v>317729576</v>
      </c>
      <c r="V67" s="14"/>
      <c r="W67" s="14" t="s">
        <v>487</v>
      </c>
      <c r="X67" s="14" t="s">
        <v>487</v>
      </c>
      <c r="Y67" s="14" t="s">
        <v>487</v>
      </c>
      <c r="Z67" s="14"/>
      <c r="AA67" s="14"/>
      <c r="AB67" s="14"/>
      <c r="AC67" s="14"/>
      <c r="AD67" s="14" t="str">
        <f t="shared" si="7"/>
        <v>NO PROGRAMADO</v>
      </c>
      <c r="AE67" s="14" t="str">
        <f>IF(AD67="NO PROGRAMADO", "NO PROGRAMADO", (AD67/V67))</f>
        <v>NO PROGRAMADO</v>
      </c>
    </row>
    <row r="68" spans="1:32" ht="76.5" hidden="1" x14ac:dyDescent="0.25">
      <c r="A68" s="10" t="s">
        <v>240</v>
      </c>
      <c r="B68" s="10" t="s">
        <v>241</v>
      </c>
      <c r="C68" s="10" t="s">
        <v>221</v>
      </c>
      <c r="D68" s="10" t="s">
        <v>260</v>
      </c>
      <c r="E68" s="10" t="s">
        <v>31</v>
      </c>
      <c r="F68" s="10" t="s">
        <v>261</v>
      </c>
      <c r="G68" s="10" t="s">
        <v>202</v>
      </c>
      <c r="H68" s="10" t="s">
        <v>34</v>
      </c>
      <c r="I68" s="10" t="s">
        <v>254</v>
      </c>
      <c r="J68" s="11" t="s">
        <v>268</v>
      </c>
      <c r="K68" s="12">
        <v>58</v>
      </c>
      <c r="L68" s="11" t="s">
        <v>269</v>
      </c>
      <c r="M68" s="21">
        <v>43252</v>
      </c>
      <c r="N68" s="21">
        <v>43465</v>
      </c>
      <c r="O68" s="11" t="s">
        <v>270</v>
      </c>
      <c r="P68" s="20" t="s">
        <v>271</v>
      </c>
      <c r="Q68" s="15">
        <v>1</v>
      </c>
      <c r="R68" s="12" t="s">
        <v>113</v>
      </c>
      <c r="S68" s="15" t="s">
        <v>132</v>
      </c>
      <c r="T68" s="11" t="s">
        <v>272</v>
      </c>
      <c r="U68" s="63">
        <v>55200000</v>
      </c>
      <c r="V68" s="14"/>
      <c r="W68" s="14" t="s">
        <v>487</v>
      </c>
      <c r="X68" s="14" t="s">
        <v>487</v>
      </c>
      <c r="Y68" s="14" t="s">
        <v>487</v>
      </c>
      <c r="Z68" s="14" t="s">
        <v>487</v>
      </c>
      <c r="AA68" s="14" t="s">
        <v>487</v>
      </c>
      <c r="AB68" s="14" t="s">
        <v>487</v>
      </c>
      <c r="AC68" s="14"/>
      <c r="AD68" s="14" t="str">
        <f t="shared" si="7"/>
        <v>NO PROGRAMADO</v>
      </c>
      <c r="AE68" s="14" t="str">
        <f>IF(AD68="NO PROGRAMADO", "NO PROGRAMADO", (AD68/V68))</f>
        <v>NO PROGRAMADO</v>
      </c>
    </row>
    <row r="69" spans="1:32" ht="63.75" x14ac:dyDescent="0.25">
      <c r="A69" s="10" t="s">
        <v>240</v>
      </c>
      <c r="B69" s="10" t="s">
        <v>241</v>
      </c>
      <c r="C69" s="10" t="s">
        <v>221</v>
      </c>
      <c r="D69" s="10" t="s">
        <v>260</v>
      </c>
      <c r="E69" s="10" t="s">
        <v>31</v>
      </c>
      <c r="F69" s="10" t="s">
        <v>273</v>
      </c>
      <c r="G69" s="10" t="s">
        <v>274</v>
      </c>
      <c r="H69" s="10" t="s">
        <v>275</v>
      </c>
      <c r="I69" s="10" t="s">
        <v>254</v>
      </c>
      <c r="J69" s="11" t="s">
        <v>276</v>
      </c>
      <c r="K69" s="12">
        <v>59</v>
      </c>
      <c r="L69" s="11" t="s">
        <v>277</v>
      </c>
      <c r="M69" s="21">
        <v>43102</v>
      </c>
      <c r="N69" s="21">
        <v>43465</v>
      </c>
      <c r="O69" s="11" t="s">
        <v>278</v>
      </c>
      <c r="P69" s="20" t="s">
        <v>279</v>
      </c>
      <c r="Q69" s="15">
        <v>85</v>
      </c>
      <c r="R69" s="12" t="s">
        <v>40</v>
      </c>
      <c r="S69" s="15" t="s">
        <v>47</v>
      </c>
      <c r="T69" s="11" t="s">
        <v>280</v>
      </c>
      <c r="U69" s="62">
        <v>0</v>
      </c>
      <c r="V69" s="14">
        <v>50</v>
      </c>
      <c r="W69" s="14">
        <v>51</v>
      </c>
      <c r="X69" s="58" t="s">
        <v>488</v>
      </c>
      <c r="Y69" s="58" t="s">
        <v>488</v>
      </c>
      <c r="Z69" s="14"/>
      <c r="AA69" s="58" t="s">
        <v>488</v>
      </c>
      <c r="AB69" s="58" t="s">
        <v>488</v>
      </c>
      <c r="AC69" s="14"/>
      <c r="AD69" s="14">
        <f t="shared" si="7"/>
        <v>51</v>
      </c>
      <c r="AE69" s="89">
        <f>IF(AD69="NO PROGRAMADO", "NO PROGRAMADO", (AD69/V69))</f>
        <v>1.02</v>
      </c>
      <c r="AF69" s="82" t="b">
        <f>+'[2]Monitoreo Unificado PA '!$AP$69=AE69</f>
        <v>1</v>
      </c>
    </row>
    <row r="70" spans="1:32" ht="51" hidden="1" x14ac:dyDescent="0.25">
      <c r="A70" s="10" t="s">
        <v>240</v>
      </c>
      <c r="B70" s="10" t="s">
        <v>281</v>
      </c>
      <c r="C70" s="10" t="s">
        <v>221</v>
      </c>
      <c r="D70" s="10" t="s">
        <v>260</v>
      </c>
      <c r="E70" s="10" t="s">
        <v>31</v>
      </c>
      <c r="F70" s="10" t="s">
        <v>282</v>
      </c>
      <c r="G70" s="10" t="s">
        <v>202</v>
      </c>
      <c r="H70" s="10" t="s">
        <v>34</v>
      </c>
      <c r="I70" s="10" t="s">
        <v>254</v>
      </c>
      <c r="J70" s="20" t="s">
        <v>283</v>
      </c>
      <c r="K70" s="12">
        <v>60</v>
      </c>
      <c r="L70" s="11" t="s">
        <v>284</v>
      </c>
      <c r="M70" s="13">
        <v>43191</v>
      </c>
      <c r="N70" s="13">
        <v>43373</v>
      </c>
      <c r="O70" s="20" t="s">
        <v>285</v>
      </c>
      <c r="P70" s="20" t="s">
        <v>286</v>
      </c>
      <c r="Q70" s="14">
        <v>16</v>
      </c>
      <c r="R70" s="12" t="s">
        <v>67</v>
      </c>
      <c r="S70" s="15" t="s">
        <v>47</v>
      </c>
      <c r="T70" s="11" t="s">
        <v>287</v>
      </c>
      <c r="U70" s="62">
        <v>0</v>
      </c>
      <c r="V70" s="14"/>
      <c r="W70" s="14" t="s">
        <v>487</v>
      </c>
      <c r="X70" s="14" t="s">
        <v>487</v>
      </c>
      <c r="Y70" s="14" t="s">
        <v>487</v>
      </c>
      <c r="Z70" s="14"/>
      <c r="AA70" s="14"/>
      <c r="AB70" s="14"/>
      <c r="AC70" s="14"/>
      <c r="AD70" s="14" t="str">
        <f t="shared" si="7"/>
        <v>NO PROGRAMADO</v>
      </c>
      <c r="AE70" s="14" t="str">
        <f>IF(AD70="NO PROGRAMADO", "NO PROGRAMADO", (AD70/V70))</f>
        <v>NO PROGRAMADO</v>
      </c>
    </row>
    <row r="71" spans="1:32" ht="51" x14ac:dyDescent="0.25">
      <c r="A71" s="10" t="s">
        <v>240</v>
      </c>
      <c r="B71" s="10" t="s">
        <v>281</v>
      </c>
      <c r="C71" s="10" t="s">
        <v>221</v>
      </c>
      <c r="D71" s="10" t="s">
        <v>260</v>
      </c>
      <c r="E71" s="10" t="s">
        <v>31</v>
      </c>
      <c r="F71" s="10" t="s">
        <v>282</v>
      </c>
      <c r="G71" s="10" t="s">
        <v>202</v>
      </c>
      <c r="H71" s="10" t="s">
        <v>34</v>
      </c>
      <c r="I71" s="10" t="s">
        <v>254</v>
      </c>
      <c r="J71" s="20" t="s">
        <v>283</v>
      </c>
      <c r="K71" s="12">
        <v>61</v>
      </c>
      <c r="L71" s="11" t="s">
        <v>288</v>
      </c>
      <c r="M71" s="13">
        <v>43160</v>
      </c>
      <c r="N71" s="13">
        <v>43312</v>
      </c>
      <c r="O71" s="20" t="s">
        <v>289</v>
      </c>
      <c r="P71" s="20" t="s">
        <v>290</v>
      </c>
      <c r="Q71" s="14">
        <v>12</v>
      </c>
      <c r="R71" s="12" t="s">
        <v>67</v>
      </c>
      <c r="S71" s="15" t="s">
        <v>132</v>
      </c>
      <c r="T71" s="11" t="s">
        <v>291</v>
      </c>
      <c r="U71" s="62">
        <v>0</v>
      </c>
      <c r="V71" s="14">
        <v>12</v>
      </c>
      <c r="W71" s="14" t="s">
        <v>487</v>
      </c>
      <c r="X71" s="14">
        <v>12</v>
      </c>
      <c r="Y71" s="14">
        <v>12</v>
      </c>
      <c r="Z71" s="14">
        <v>12</v>
      </c>
      <c r="AA71" s="14">
        <v>12</v>
      </c>
      <c r="AB71" s="14">
        <v>12</v>
      </c>
      <c r="AC71" s="14">
        <v>12</v>
      </c>
      <c r="AD71" s="14">
        <f t="shared" si="7"/>
        <v>12</v>
      </c>
      <c r="AE71" s="89">
        <f t="shared" ref="AE71:AE73" si="8">IF(AD71="NO PROGRAMADO", "NO PROGRAMADO", (AD71/V71))</f>
        <v>1</v>
      </c>
      <c r="AF71" s="82" t="b">
        <f>+'[2]Monitoreo Unificado PA '!$AP$71=AE71</f>
        <v>1</v>
      </c>
    </row>
    <row r="72" spans="1:32" ht="63.75" x14ac:dyDescent="0.25">
      <c r="A72" s="10" t="s">
        <v>240</v>
      </c>
      <c r="B72" s="10" t="s">
        <v>281</v>
      </c>
      <c r="C72" s="10" t="s">
        <v>221</v>
      </c>
      <c r="D72" s="10" t="s">
        <v>260</v>
      </c>
      <c r="E72" s="10" t="s">
        <v>31</v>
      </c>
      <c r="F72" s="10" t="s">
        <v>282</v>
      </c>
      <c r="G72" s="10" t="s">
        <v>202</v>
      </c>
      <c r="H72" s="10" t="s">
        <v>34</v>
      </c>
      <c r="I72" s="10" t="s">
        <v>254</v>
      </c>
      <c r="J72" s="20" t="s">
        <v>283</v>
      </c>
      <c r="K72" s="12">
        <v>62</v>
      </c>
      <c r="L72" s="11" t="s">
        <v>292</v>
      </c>
      <c r="M72" s="13">
        <v>43160</v>
      </c>
      <c r="N72" s="13">
        <v>43465</v>
      </c>
      <c r="O72" s="11" t="s">
        <v>293</v>
      </c>
      <c r="P72" s="11" t="s">
        <v>294</v>
      </c>
      <c r="Q72" s="14">
        <v>10</v>
      </c>
      <c r="R72" s="12" t="s">
        <v>67</v>
      </c>
      <c r="S72" s="15" t="s">
        <v>47</v>
      </c>
      <c r="T72" s="11" t="s">
        <v>295</v>
      </c>
      <c r="U72" s="62">
        <v>0</v>
      </c>
      <c r="V72" s="14">
        <v>5</v>
      </c>
      <c r="W72" s="14">
        <v>7</v>
      </c>
      <c r="X72" s="58" t="s">
        <v>488</v>
      </c>
      <c r="Y72" s="58" t="s">
        <v>488</v>
      </c>
      <c r="Z72" s="14"/>
      <c r="AA72" s="58" t="s">
        <v>488</v>
      </c>
      <c r="AB72" s="58" t="s">
        <v>488</v>
      </c>
      <c r="AC72" s="14"/>
      <c r="AD72" s="14">
        <f t="shared" si="7"/>
        <v>7</v>
      </c>
      <c r="AE72" s="89">
        <f t="shared" si="8"/>
        <v>1.4</v>
      </c>
      <c r="AF72" s="82" t="b">
        <f>+'[2]Monitoreo Unificado PA '!$AP$72=AE72</f>
        <v>1</v>
      </c>
    </row>
    <row r="73" spans="1:32" ht="51" x14ac:dyDescent="0.25">
      <c r="A73" s="10" t="s">
        <v>240</v>
      </c>
      <c r="B73" s="10" t="s">
        <v>281</v>
      </c>
      <c r="C73" s="10" t="s">
        <v>221</v>
      </c>
      <c r="D73" s="10" t="s">
        <v>260</v>
      </c>
      <c r="E73" s="10" t="s">
        <v>31</v>
      </c>
      <c r="F73" s="10" t="s">
        <v>282</v>
      </c>
      <c r="G73" s="10" t="s">
        <v>202</v>
      </c>
      <c r="H73" s="10" t="s">
        <v>34</v>
      </c>
      <c r="I73" s="10" t="s">
        <v>254</v>
      </c>
      <c r="J73" s="20" t="s">
        <v>283</v>
      </c>
      <c r="K73" s="12">
        <v>63</v>
      </c>
      <c r="L73" s="11" t="s">
        <v>296</v>
      </c>
      <c r="M73" s="13">
        <v>43146</v>
      </c>
      <c r="N73" s="13">
        <v>43312</v>
      </c>
      <c r="O73" s="11" t="s">
        <v>297</v>
      </c>
      <c r="P73" s="11" t="s">
        <v>298</v>
      </c>
      <c r="Q73" s="14">
        <v>2</v>
      </c>
      <c r="R73" s="12" t="s">
        <v>67</v>
      </c>
      <c r="S73" s="15" t="s">
        <v>41</v>
      </c>
      <c r="T73" s="11" t="s">
        <v>299</v>
      </c>
      <c r="U73" s="62">
        <v>0</v>
      </c>
      <c r="V73" s="14">
        <v>2</v>
      </c>
      <c r="W73" s="14">
        <v>1</v>
      </c>
      <c r="X73" s="14">
        <v>2</v>
      </c>
      <c r="Y73" s="14">
        <v>2</v>
      </c>
      <c r="Z73" s="14">
        <v>2</v>
      </c>
      <c r="AA73" s="14">
        <v>2</v>
      </c>
      <c r="AB73" s="14">
        <v>2</v>
      </c>
      <c r="AC73" s="14">
        <v>2</v>
      </c>
      <c r="AD73" s="14">
        <f t="shared" si="7"/>
        <v>2</v>
      </c>
      <c r="AE73" s="89">
        <f t="shared" si="8"/>
        <v>1</v>
      </c>
      <c r="AF73" s="82" t="b">
        <f>+'[2]Monitoreo Unificado PA '!$AP$73=AE73</f>
        <v>1</v>
      </c>
    </row>
    <row r="74" spans="1:32" ht="53.25" hidden="1" customHeight="1" x14ac:dyDescent="0.25">
      <c r="A74" s="10" t="s">
        <v>240</v>
      </c>
      <c r="B74" s="10" t="s">
        <v>281</v>
      </c>
      <c r="C74" s="10" t="s">
        <v>221</v>
      </c>
      <c r="D74" s="10" t="s">
        <v>260</v>
      </c>
      <c r="E74" s="10" t="s">
        <v>31</v>
      </c>
      <c r="F74" s="10" t="s">
        <v>282</v>
      </c>
      <c r="G74" s="10" t="s">
        <v>202</v>
      </c>
      <c r="H74" s="10" t="s">
        <v>34</v>
      </c>
      <c r="I74" s="10" t="s">
        <v>254</v>
      </c>
      <c r="J74" s="20" t="s">
        <v>283</v>
      </c>
      <c r="K74" s="12">
        <v>64</v>
      </c>
      <c r="L74" s="11" t="s">
        <v>300</v>
      </c>
      <c r="M74" s="13">
        <v>43342</v>
      </c>
      <c r="N74" s="13">
        <v>43465</v>
      </c>
      <c r="O74" s="11" t="s">
        <v>301</v>
      </c>
      <c r="P74" s="11" t="s">
        <v>302</v>
      </c>
      <c r="Q74" s="14">
        <v>1</v>
      </c>
      <c r="R74" s="12" t="s">
        <v>113</v>
      </c>
      <c r="S74" s="15" t="s">
        <v>187</v>
      </c>
      <c r="T74" s="11" t="s">
        <v>303</v>
      </c>
      <c r="U74" s="62">
        <v>0</v>
      </c>
      <c r="V74" s="14"/>
      <c r="W74" s="14" t="s">
        <v>487</v>
      </c>
      <c r="X74" s="14" t="s">
        <v>487</v>
      </c>
      <c r="Y74" s="14"/>
      <c r="Z74" s="14"/>
      <c r="AA74" s="14"/>
      <c r="AB74" s="14"/>
      <c r="AC74" s="14"/>
      <c r="AD74" s="14" t="str">
        <f t="shared" si="7"/>
        <v>NO PROGRAMADO</v>
      </c>
      <c r="AE74" s="14" t="str">
        <f>IF(AD74="NO PROGRAMADO", "NO PROGRAMADO", (AD74/V74))</f>
        <v>NO PROGRAMADO</v>
      </c>
    </row>
    <row r="75" spans="1:32" ht="63.75" hidden="1" x14ac:dyDescent="0.25">
      <c r="A75" s="10" t="s">
        <v>240</v>
      </c>
      <c r="B75" s="10" t="s">
        <v>281</v>
      </c>
      <c r="C75" s="10" t="s">
        <v>221</v>
      </c>
      <c r="D75" s="10" t="s">
        <v>260</v>
      </c>
      <c r="E75" s="10" t="s">
        <v>31</v>
      </c>
      <c r="F75" s="10" t="s">
        <v>282</v>
      </c>
      <c r="G75" s="10" t="s">
        <v>202</v>
      </c>
      <c r="H75" s="10" t="s">
        <v>34</v>
      </c>
      <c r="I75" s="10" t="s">
        <v>254</v>
      </c>
      <c r="J75" s="20" t="s">
        <v>283</v>
      </c>
      <c r="K75" s="12">
        <v>65</v>
      </c>
      <c r="L75" s="11" t="s">
        <v>304</v>
      </c>
      <c r="M75" s="13">
        <v>43342</v>
      </c>
      <c r="N75" s="13">
        <v>43465</v>
      </c>
      <c r="O75" s="11" t="s">
        <v>305</v>
      </c>
      <c r="P75" s="11" t="s">
        <v>306</v>
      </c>
      <c r="Q75" s="14">
        <v>1</v>
      </c>
      <c r="R75" s="12" t="s">
        <v>113</v>
      </c>
      <c r="S75" s="15" t="s">
        <v>187</v>
      </c>
      <c r="T75" s="11" t="s">
        <v>307</v>
      </c>
      <c r="U75" s="62">
        <v>0</v>
      </c>
      <c r="V75" s="14"/>
      <c r="W75" s="14" t="s">
        <v>487</v>
      </c>
      <c r="X75" s="14" t="s">
        <v>487</v>
      </c>
      <c r="Y75" s="14"/>
      <c r="Z75" s="14"/>
      <c r="AA75" s="14"/>
      <c r="AB75" s="14"/>
      <c r="AC75" s="14"/>
      <c r="AD75" s="14" t="str">
        <f t="shared" si="7"/>
        <v>NO PROGRAMADO</v>
      </c>
      <c r="AE75" s="14" t="str">
        <f>IF(AD75="NO PROGRAMADO", "NO PROGRAMADO", (AD75/V75))</f>
        <v>NO PROGRAMADO</v>
      </c>
    </row>
    <row r="76" spans="1:32" ht="127.5" hidden="1" x14ac:dyDescent="0.25">
      <c r="A76" s="10" t="s">
        <v>240</v>
      </c>
      <c r="B76" s="10" t="s">
        <v>281</v>
      </c>
      <c r="C76" s="10" t="s">
        <v>221</v>
      </c>
      <c r="D76" s="10" t="s">
        <v>260</v>
      </c>
      <c r="E76" s="10" t="s">
        <v>31</v>
      </c>
      <c r="F76" s="10" t="s">
        <v>282</v>
      </c>
      <c r="G76" s="10" t="s">
        <v>202</v>
      </c>
      <c r="H76" s="10" t="s">
        <v>34</v>
      </c>
      <c r="I76" s="10" t="s">
        <v>254</v>
      </c>
      <c r="J76" s="20" t="s">
        <v>308</v>
      </c>
      <c r="K76" s="12">
        <v>66</v>
      </c>
      <c r="L76" s="11" t="s">
        <v>309</v>
      </c>
      <c r="M76" s="13">
        <v>43374</v>
      </c>
      <c r="N76" s="13">
        <v>43465</v>
      </c>
      <c r="O76" s="11" t="s">
        <v>310</v>
      </c>
      <c r="P76" s="11" t="s">
        <v>310</v>
      </c>
      <c r="Q76" s="14">
        <v>1</v>
      </c>
      <c r="R76" s="12" t="s">
        <v>113</v>
      </c>
      <c r="S76" s="15" t="s">
        <v>187</v>
      </c>
      <c r="T76" s="11" t="s">
        <v>311</v>
      </c>
      <c r="U76" s="62">
        <v>0</v>
      </c>
      <c r="V76" s="14"/>
      <c r="W76" s="14" t="s">
        <v>487</v>
      </c>
      <c r="X76" s="14" t="s">
        <v>487</v>
      </c>
      <c r="Y76" s="14" t="s">
        <v>487</v>
      </c>
      <c r="Z76" s="14" t="s">
        <v>487</v>
      </c>
      <c r="AA76" s="14" t="s">
        <v>487</v>
      </c>
      <c r="AB76" s="14"/>
      <c r="AC76" s="14"/>
      <c r="AD76" s="14" t="str">
        <f t="shared" si="7"/>
        <v>NO PROGRAMADO</v>
      </c>
      <c r="AE76" s="14" t="str">
        <f>IF(AD76="NO PROGRAMADO", "NO PROGRAMADO", (AD76/V76))</f>
        <v>NO PROGRAMADO</v>
      </c>
    </row>
    <row r="77" spans="1:32" ht="89.25" x14ac:dyDescent="0.25">
      <c r="A77" s="10" t="s">
        <v>240</v>
      </c>
      <c r="B77" s="10" t="s">
        <v>281</v>
      </c>
      <c r="C77" s="10" t="s">
        <v>221</v>
      </c>
      <c r="D77" s="10" t="s">
        <v>260</v>
      </c>
      <c r="E77" s="10" t="s">
        <v>31</v>
      </c>
      <c r="F77" s="10" t="s">
        <v>312</v>
      </c>
      <c r="G77" s="10" t="s">
        <v>202</v>
      </c>
      <c r="H77" s="10" t="s">
        <v>34</v>
      </c>
      <c r="I77" s="10" t="s">
        <v>254</v>
      </c>
      <c r="J77" s="20" t="s">
        <v>313</v>
      </c>
      <c r="K77" s="12">
        <v>67</v>
      </c>
      <c r="L77" s="11" t="s">
        <v>314</v>
      </c>
      <c r="M77" s="13">
        <v>43101</v>
      </c>
      <c r="N77" s="13">
        <v>43465</v>
      </c>
      <c r="O77" s="11" t="s">
        <v>315</v>
      </c>
      <c r="P77" s="11" t="s">
        <v>316</v>
      </c>
      <c r="Q77" s="14">
        <v>5</v>
      </c>
      <c r="R77" s="12" t="s">
        <v>67</v>
      </c>
      <c r="S77" s="15" t="s">
        <v>187</v>
      </c>
      <c r="T77" s="11" t="s">
        <v>317</v>
      </c>
      <c r="U77" s="62">
        <v>0</v>
      </c>
      <c r="V77" s="14">
        <v>5</v>
      </c>
      <c r="W77" s="14">
        <v>5</v>
      </c>
      <c r="X77" s="58" t="s">
        <v>488</v>
      </c>
      <c r="Y77" s="58" t="s">
        <v>488</v>
      </c>
      <c r="Z77" s="58" t="s">
        <v>488</v>
      </c>
      <c r="AA77" s="58" t="s">
        <v>488</v>
      </c>
      <c r="AB77" s="58" t="s">
        <v>488</v>
      </c>
      <c r="AC77" s="14"/>
      <c r="AD77" s="14">
        <f t="shared" si="7"/>
        <v>5</v>
      </c>
      <c r="AE77" s="89">
        <f t="shared" ref="AE77:AE80" si="9">IF(AD77="NO PROGRAMADO", "NO PROGRAMADO", (AD77/V77))</f>
        <v>1</v>
      </c>
      <c r="AF77" s="82" t="b">
        <f>+'[2]Monitoreo Unificado PA '!$AP$77=AE77</f>
        <v>1</v>
      </c>
    </row>
    <row r="78" spans="1:32" ht="114.75" x14ac:dyDescent="0.25">
      <c r="A78" s="10" t="s">
        <v>240</v>
      </c>
      <c r="B78" s="10" t="s">
        <v>281</v>
      </c>
      <c r="C78" s="10" t="s">
        <v>221</v>
      </c>
      <c r="D78" s="10" t="s">
        <v>260</v>
      </c>
      <c r="E78" s="10" t="s">
        <v>31</v>
      </c>
      <c r="F78" s="10" t="s">
        <v>312</v>
      </c>
      <c r="G78" s="10" t="s">
        <v>202</v>
      </c>
      <c r="H78" s="10" t="s">
        <v>34</v>
      </c>
      <c r="I78" s="10" t="s">
        <v>254</v>
      </c>
      <c r="J78" s="20" t="s">
        <v>313</v>
      </c>
      <c r="K78" s="12">
        <v>68</v>
      </c>
      <c r="L78" s="11" t="s">
        <v>318</v>
      </c>
      <c r="M78" s="13">
        <v>43101</v>
      </c>
      <c r="N78" s="13">
        <v>43435</v>
      </c>
      <c r="O78" s="11" t="s">
        <v>319</v>
      </c>
      <c r="P78" s="11" t="s">
        <v>320</v>
      </c>
      <c r="Q78" s="14">
        <v>5</v>
      </c>
      <c r="R78" s="12" t="s">
        <v>67</v>
      </c>
      <c r="S78" s="15" t="s">
        <v>41</v>
      </c>
      <c r="T78" s="11" t="s">
        <v>321</v>
      </c>
      <c r="U78" s="62">
        <v>0</v>
      </c>
      <c r="V78" s="14">
        <v>5</v>
      </c>
      <c r="W78" s="14">
        <v>5</v>
      </c>
      <c r="X78" s="14">
        <v>5</v>
      </c>
      <c r="Y78" s="14"/>
      <c r="Z78" s="14"/>
      <c r="AA78" s="14"/>
      <c r="AB78" s="14"/>
      <c r="AC78" s="14"/>
      <c r="AD78" s="14">
        <f>GEOMEAN(W78:X78)</f>
        <v>5</v>
      </c>
      <c r="AE78" s="89">
        <f t="shared" si="9"/>
        <v>1</v>
      </c>
      <c r="AF78" s="82" t="b">
        <f>+'[2]Monitoreo Unificado PA '!$AP$78=AE78</f>
        <v>1</v>
      </c>
    </row>
    <row r="79" spans="1:32" ht="63.75" x14ac:dyDescent="0.25">
      <c r="A79" s="10" t="s">
        <v>240</v>
      </c>
      <c r="B79" s="10" t="s">
        <v>281</v>
      </c>
      <c r="C79" s="10" t="s">
        <v>221</v>
      </c>
      <c r="D79" s="10" t="s">
        <v>260</v>
      </c>
      <c r="E79" s="10" t="s">
        <v>31</v>
      </c>
      <c r="F79" s="10" t="s">
        <v>312</v>
      </c>
      <c r="G79" s="10" t="s">
        <v>202</v>
      </c>
      <c r="H79" s="10" t="s">
        <v>34</v>
      </c>
      <c r="I79" s="10" t="s">
        <v>254</v>
      </c>
      <c r="J79" s="20" t="s">
        <v>313</v>
      </c>
      <c r="K79" s="12">
        <v>69</v>
      </c>
      <c r="L79" s="11" t="s">
        <v>322</v>
      </c>
      <c r="M79" s="13">
        <v>43101</v>
      </c>
      <c r="N79" s="13">
        <v>43312</v>
      </c>
      <c r="O79" s="11" t="s">
        <v>323</v>
      </c>
      <c r="P79" s="11" t="s">
        <v>323</v>
      </c>
      <c r="Q79" s="14">
        <v>1</v>
      </c>
      <c r="R79" s="12" t="s">
        <v>113</v>
      </c>
      <c r="S79" s="15" t="s">
        <v>187</v>
      </c>
      <c r="T79" s="11" t="s">
        <v>324</v>
      </c>
      <c r="U79" s="62">
        <v>0</v>
      </c>
      <c r="V79" s="14">
        <v>1</v>
      </c>
      <c r="W79" s="14">
        <v>1</v>
      </c>
      <c r="X79" s="14">
        <v>1</v>
      </c>
      <c r="Y79" s="14">
        <v>1</v>
      </c>
      <c r="Z79" s="14">
        <v>1</v>
      </c>
      <c r="AA79" s="14">
        <v>1</v>
      </c>
      <c r="AB79" s="14">
        <v>1</v>
      </c>
      <c r="AC79" s="14">
        <v>1</v>
      </c>
      <c r="AD79" s="14">
        <f t="shared" ref="AD79:AD107" si="10">IF((X79= "NO PERIODICIDAD"), W79, X79)</f>
        <v>1</v>
      </c>
      <c r="AE79" s="89">
        <f t="shared" si="9"/>
        <v>1</v>
      </c>
      <c r="AF79" s="82" t="b">
        <f>+'[2]Monitoreo Unificado PA '!$AP$79=AE79</f>
        <v>1</v>
      </c>
    </row>
    <row r="80" spans="1:32" ht="63.75" x14ac:dyDescent="0.25">
      <c r="A80" s="10" t="s">
        <v>240</v>
      </c>
      <c r="B80" s="10" t="s">
        <v>281</v>
      </c>
      <c r="C80" s="10" t="s">
        <v>221</v>
      </c>
      <c r="D80" s="10" t="s">
        <v>260</v>
      </c>
      <c r="E80" s="10" t="s">
        <v>31</v>
      </c>
      <c r="F80" s="10" t="s">
        <v>312</v>
      </c>
      <c r="G80" s="10" t="s">
        <v>202</v>
      </c>
      <c r="H80" s="10" t="s">
        <v>34</v>
      </c>
      <c r="I80" s="10" t="s">
        <v>254</v>
      </c>
      <c r="J80" s="20" t="s">
        <v>325</v>
      </c>
      <c r="K80" s="12">
        <v>70</v>
      </c>
      <c r="L80" s="11" t="s">
        <v>489</v>
      </c>
      <c r="M80" s="13">
        <v>43313</v>
      </c>
      <c r="N80" s="13">
        <v>43465</v>
      </c>
      <c r="O80" s="11" t="s">
        <v>490</v>
      </c>
      <c r="P80" s="11" t="s">
        <v>490</v>
      </c>
      <c r="Q80" s="14">
        <v>6</v>
      </c>
      <c r="R80" s="12" t="s">
        <v>67</v>
      </c>
      <c r="S80" s="15" t="s">
        <v>41</v>
      </c>
      <c r="T80" s="11" t="s">
        <v>491</v>
      </c>
      <c r="U80" s="62">
        <v>0</v>
      </c>
      <c r="V80" s="14">
        <v>1</v>
      </c>
      <c r="W80" s="14" t="s">
        <v>487</v>
      </c>
      <c r="X80" s="14">
        <v>1</v>
      </c>
      <c r="Y80" s="14"/>
      <c r="Z80" s="14"/>
      <c r="AA80" s="14"/>
      <c r="AB80" s="14"/>
      <c r="AC80" s="14"/>
      <c r="AD80" s="14">
        <f t="shared" si="10"/>
        <v>1</v>
      </c>
      <c r="AE80" s="89">
        <f t="shared" si="9"/>
        <v>1</v>
      </c>
      <c r="AF80" s="82" t="b">
        <f>+'[2]Monitoreo Unificado PA '!$AP$80=AE80</f>
        <v>1</v>
      </c>
    </row>
    <row r="81" spans="1:32" ht="76.5" hidden="1" x14ac:dyDescent="0.25">
      <c r="A81" s="10" t="s">
        <v>240</v>
      </c>
      <c r="B81" s="10" t="s">
        <v>281</v>
      </c>
      <c r="C81" s="10" t="s">
        <v>221</v>
      </c>
      <c r="D81" s="10" t="s">
        <v>260</v>
      </c>
      <c r="E81" s="10" t="s">
        <v>106</v>
      </c>
      <c r="F81" s="10" t="s">
        <v>312</v>
      </c>
      <c r="G81" s="10" t="s">
        <v>202</v>
      </c>
      <c r="H81" s="10" t="s">
        <v>108</v>
      </c>
      <c r="I81" s="10" t="s">
        <v>254</v>
      </c>
      <c r="J81" s="20" t="s">
        <v>325</v>
      </c>
      <c r="K81" s="12">
        <v>71</v>
      </c>
      <c r="L81" s="11" t="s">
        <v>326</v>
      </c>
      <c r="M81" s="13">
        <v>43313</v>
      </c>
      <c r="N81" s="13">
        <v>43465</v>
      </c>
      <c r="O81" s="11" t="s">
        <v>327</v>
      </c>
      <c r="P81" s="11" t="s">
        <v>327</v>
      </c>
      <c r="Q81" s="14">
        <v>1</v>
      </c>
      <c r="R81" s="12" t="s">
        <v>113</v>
      </c>
      <c r="S81" s="15" t="s">
        <v>187</v>
      </c>
      <c r="T81" s="11" t="s">
        <v>328</v>
      </c>
      <c r="U81" s="62">
        <v>0</v>
      </c>
      <c r="V81" s="14"/>
      <c r="W81" s="14" t="s">
        <v>487</v>
      </c>
      <c r="X81" s="14" t="s">
        <v>487</v>
      </c>
      <c r="Y81" s="14"/>
      <c r="Z81" s="14"/>
      <c r="AA81" s="14"/>
      <c r="AB81" s="14"/>
      <c r="AC81" s="14"/>
      <c r="AD81" s="14" t="str">
        <f t="shared" si="10"/>
        <v>NO PROGRAMADO</v>
      </c>
      <c r="AE81" s="14" t="str">
        <f>IF(AD81="NO PROGRAMADO", "NO PROGRAMADO", (AD81/V81))</f>
        <v>NO PROGRAMADO</v>
      </c>
    </row>
    <row r="82" spans="1:32" ht="51" hidden="1" x14ac:dyDescent="0.25">
      <c r="A82" s="10" t="s">
        <v>240</v>
      </c>
      <c r="B82" s="10" t="s">
        <v>281</v>
      </c>
      <c r="C82" s="10" t="s">
        <v>221</v>
      </c>
      <c r="D82" s="10" t="s">
        <v>260</v>
      </c>
      <c r="E82" s="10" t="s">
        <v>31</v>
      </c>
      <c r="F82" s="10" t="s">
        <v>252</v>
      </c>
      <c r="G82" s="10" t="s">
        <v>202</v>
      </c>
      <c r="H82" s="10" t="s">
        <v>34</v>
      </c>
      <c r="I82" s="10" t="s">
        <v>254</v>
      </c>
      <c r="J82" s="20" t="s">
        <v>329</v>
      </c>
      <c r="K82" s="12">
        <v>72</v>
      </c>
      <c r="L82" s="11" t="s">
        <v>330</v>
      </c>
      <c r="M82" s="13">
        <v>43308</v>
      </c>
      <c r="N82" s="13">
        <v>43360</v>
      </c>
      <c r="O82" s="20" t="s">
        <v>331</v>
      </c>
      <c r="P82" s="20" t="s">
        <v>331</v>
      </c>
      <c r="Q82" s="14">
        <v>1</v>
      </c>
      <c r="R82" s="12" t="s">
        <v>113</v>
      </c>
      <c r="S82" s="15" t="s">
        <v>187</v>
      </c>
      <c r="T82" s="11" t="s">
        <v>332</v>
      </c>
      <c r="U82" s="63">
        <v>20635552</v>
      </c>
      <c r="V82" s="14"/>
      <c r="W82" s="14" t="s">
        <v>487</v>
      </c>
      <c r="X82" s="14" t="s">
        <v>487</v>
      </c>
      <c r="Y82" s="14" t="s">
        <v>487</v>
      </c>
      <c r="Z82" s="14"/>
      <c r="AA82" s="14"/>
      <c r="AB82" s="14"/>
      <c r="AC82" s="14"/>
      <c r="AD82" s="14" t="str">
        <f t="shared" si="10"/>
        <v>NO PROGRAMADO</v>
      </c>
      <c r="AE82" s="14" t="str">
        <f>IF(AD82="NO PROGRAMADO", "NO PROGRAMADO", (AD82/V82))</f>
        <v>NO PROGRAMADO</v>
      </c>
    </row>
    <row r="83" spans="1:32" ht="114.75" x14ac:dyDescent="0.25">
      <c r="A83" s="10" t="s">
        <v>240</v>
      </c>
      <c r="B83" s="10" t="s">
        <v>281</v>
      </c>
      <c r="C83" s="10" t="s">
        <v>221</v>
      </c>
      <c r="D83" s="10" t="s">
        <v>260</v>
      </c>
      <c r="E83" s="10" t="s">
        <v>31</v>
      </c>
      <c r="F83" s="10" t="s">
        <v>222</v>
      </c>
      <c r="G83" s="10" t="s">
        <v>333</v>
      </c>
      <c r="H83" s="10" t="s">
        <v>34</v>
      </c>
      <c r="I83" s="10" t="s">
        <v>254</v>
      </c>
      <c r="J83" s="20" t="s">
        <v>334</v>
      </c>
      <c r="K83" s="12">
        <v>73</v>
      </c>
      <c r="L83" s="11" t="s">
        <v>335</v>
      </c>
      <c r="M83" s="13">
        <v>43132</v>
      </c>
      <c r="N83" s="13">
        <v>43465</v>
      </c>
      <c r="O83" s="20" t="s">
        <v>336</v>
      </c>
      <c r="P83" s="20" t="s">
        <v>336</v>
      </c>
      <c r="Q83" s="14">
        <v>12</v>
      </c>
      <c r="R83" s="12" t="s">
        <v>67</v>
      </c>
      <c r="S83" s="15" t="s">
        <v>41</v>
      </c>
      <c r="T83" s="11" t="s">
        <v>337</v>
      </c>
      <c r="U83" s="62">
        <v>0</v>
      </c>
      <c r="V83" s="14">
        <v>7</v>
      </c>
      <c r="W83" s="14">
        <v>6</v>
      </c>
      <c r="X83" s="14">
        <v>7</v>
      </c>
      <c r="Y83" s="14"/>
      <c r="Z83" s="14"/>
      <c r="AA83" s="14"/>
      <c r="AB83" s="14"/>
      <c r="AC83" s="14"/>
      <c r="AD83" s="14">
        <f t="shared" si="10"/>
        <v>7</v>
      </c>
      <c r="AE83" s="89">
        <f>IF(AD83="NO PROGRAMADO", "NO PROGRAMADO", (AD83/V83))</f>
        <v>1</v>
      </c>
      <c r="AF83" s="82" t="b">
        <f>+'[2]Monitoreo Unificado PA '!$AP$83=AE83</f>
        <v>1</v>
      </c>
    </row>
    <row r="84" spans="1:32" ht="63.75" hidden="1" x14ac:dyDescent="0.25">
      <c r="A84" s="10" t="s">
        <v>338</v>
      </c>
      <c r="B84" s="10" t="s">
        <v>155</v>
      </c>
      <c r="C84" s="10" t="s">
        <v>221</v>
      </c>
      <c r="D84" s="10" t="s">
        <v>260</v>
      </c>
      <c r="E84" s="10" t="s">
        <v>339</v>
      </c>
      <c r="F84" s="10" t="s">
        <v>340</v>
      </c>
      <c r="G84" s="10" t="s">
        <v>341</v>
      </c>
      <c r="H84" s="10" t="s">
        <v>342</v>
      </c>
      <c r="I84" s="10" t="s">
        <v>254</v>
      </c>
      <c r="J84" s="11" t="s">
        <v>343</v>
      </c>
      <c r="K84" s="12">
        <v>74</v>
      </c>
      <c r="L84" s="11" t="s">
        <v>344</v>
      </c>
      <c r="M84" s="13">
        <v>43282</v>
      </c>
      <c r="N84" s="13">
        <v>43465</v>
      </c>
      <c r="O84" s="11" t="s">
        <v>345</v>
      </c>
      <c r="P84" s="11" t="s">
        <v>346</v>
      </c>
      <c r="Q84" s="14">
        <v>4</v>
      </c>
      <c r="R84" s="12" t="s">
        <v>67</v>
      </c>
      <c r="S84" s="15" t="s">
        <v>187</v>
      </c>
      <c r="T84" s="11" t="s">
        <v>347</v>
      </c>
      <c r="U84" s="64">
        <v>3551785526</v>
      </c>
      <c r="V84" s="14"/>
      <c r="W84" s="14" t="s">
        <v>487</v>
      </c>
      <c r="X84" s="14" t="s">
        <v>487</v>
      </c>
      <c r="Y84" s="14" t="s">
        <v>487</v>
      </c>
      <c r="Z84" s="14"/>
      <c r="AA84" s="14"/>
      <c r="AB84" s="14"/>
      <c r="AC84" s="14"/>
      <c r="AD84" s="14" t="str">
        <f t="shared" si="10"/>
        <v>NO PROGRAMADO</v>
      </c>
      <c r="AE84" s="14" t="str">
        <f>IF(AD84="NO PROGRAMADO", "NO PROGRAMADO", (AD84/V84))</f>
        <v>NO PROGRAMADO</v>
      </c>
    </row>
    <row r="85" spans="1:32" ht="63.75" hidden="1" x14ac:dyDescent="0.25">
      <c r="A85" s="10" t="s">
        <v>338</v>
      </c>
      <c r="B85" s="10" t="s">
        <v>155</v>
      </c>
      <c r="C85" s="10" t="s">
        <v>221</v>
      </c>
      <c r="D85" s="10" t="s">
        <v>260</v>
      </c>
      <c r="E85" s="10" t="s">
        <v>339</v>
      </c>
      <c r="F85" s="10" t="s">
        <v>340</v>
      </c>
      <c r="G85" s="10" t="s">
        <v>341</v>
      </c>
      <c r="H85" s="10" t="s">
        <v>342</v>
      </c>
      <c r="I85" s="10" t="s">
        <v>254</v>
      </c>
      <c r="J85" s="20" t="s">
        <v>348</v>
      </c>
      <c r="K85" s="12">
        <v>75</v>
      </c>
      <c r="L85" s="11" t="s">
        <v>349</v>
      </c>
      <c r="M85" s="13">
        <v>43344</v>
      </c>
      <c r="N85" s="13">
        <v>43465</v>
      </c>
      <c r="O85" s="20" t="s">
        <v>350</v>
      </c>
      <c r="P85" s="20" t="s">
        <v>351</v>
      </c>
      <c r="Q85" s="14">
        <v>11</v>
      </c>
      <c r="R85" s="12" t="s">
        <v>67</v>
      </c>
      <c r="S85" s="15" t="s">
        <v>47</v>
      </c>
      <c r="T85" s="11" t="s">
        <v>352</v>
      </c>
      <c r="U85" s="64">
        <v>2621846500</v>
      </c>
      <c r="V85" s="14"/>
      <c r="W85" s="14" t="s">
        <v>487</v>
      </c>
      <c r="X85" s="14" t="s">
        <v>487</v>
      </c>
      <c r="Y85" s="14" t="s">
        <v>487</v>
      </c>
      <c r="Z85" s="14"/>
      <c r="AA85" s="58" t="s">
        <v>488</v>
      </c>
      <c r="AB85" s="58" t="s">
        <v>488</v>
      </c>
      <c r="AC85" s="14"/>
      <c r="AD85" s="14" t="str">
        <f t="shared" si="10"/>
        <v>NO PROGRAMADO</v>
      </c>
      <c r="AE85" s="14" t="str">
        <f>IF(AD85="NO PROGRAMADO", "NO PROGRAMADO", (AD85/V85))</f>
        <v>NO PROGRAMADO</v>
      </c>
    </row>
    <row r="86" spans="1:32" ht="51" x14ac:dyDescent="0.25">
      <c r="A86" s="10" t="s">
        <v>338</v>
      </c>
      <c r="B86" s="10" t="s">
        <v>155</v>
      </c>
      <c r="C86" s="10" t="s">
        <v>221</v>
      </c>
      <c r="D86" s="10" t="s">
        <v>260</v>
      </c>
      <c r="E86" s="10" t="s">
        <v>31</v>
      </c>
      <c r="F86" s="10" t="s">
        <v>340</v>
      </c>
      <c r="G86" s="10" t="s">
        <v>341</v>
      </c>
      <c r="H86" s="10" t="s">
        <v>342</v>
      </c>
      <c r="I86" s="10" t="s">
        <v>223</v>
      </c>
      <c r="J86" s="20" t="s">
        <v>353</v>
      </c>
      <c r="K86" s="12">
        <v>76</v>
      </c>
      <c r="L86" s="20" t="s">
        <v>354</v>
      </c>
      <c r="M86" s="13">
        <v>43101</v>
      </c>
      <c r="N86" s="13">
        <v>43373</v>
      </c>
      <c r="O86" s="11" t="s">
        <v>355</v>
      </c>
      <c r="P86" s="11" t="s">
        <v>356</v>
      </c>
      <c r="Q86" s="14">
        <v>1</v>
      </c>
      <c r="R86" s="12" t="s">
        <v>113</v>
      </c>
      <c r="S86" s="15" t="s">
        <v>187</v>
      </c>
      <c r="T86" s="11" t="s">
        <v>357</v>
      </c>
      <c r="U86" s="62">
        <v>0</v>
      </c>
      <c r="V86" s="59">
        <v>1</v>
      </c>
      <c r="W86" s="14">
        <v>0</v>
      </c>
      <c r="X86" s="58" t="s">
        <v>488</v>
      </c>
      <c r="Y86" s="14" t="s">
        <v>487</v>
      </c>
      <c r="Z86" s="14"/>
      <c r="AA86" s="14"/>
      <c r="AB86" s="14"/>
      <c r="AC86" s="14"/>
      <c r="AD86" s="14">
        <f t="shared" si="10"/>
        <v>0</v>
      </c>
      <c r="AE86" s="89">
        <f t="shared" ref="AE86:AE87" si="11">IF(AD86="NO PROGRAMADO", "NO PROGRAMADO", (AD86/V86))</f>
        <v>0</v>
      </c>
      <c r="AF86" s="82" t="b">
        <f>+'[2]Monitoreo Unificado PA '!$AP$86=AE86</f>
        <v>1</v>
      </c>
    </row>
    <row r="87" spans="1:32" ht="51" x14ac:dyDescent="0.25">
      <c r="A87" s="10" t="s">
        <v>338</v>
      </c>
      <c r="B87" s="10" t="s">
        <v>155</v>
      </c>
      <c r="C87" s="10" t="s">
        <v>221</v>
      </c>
      <c r="D87" s="10" t="s">
        <v>260</v>
      </c>
      <c r="E87" s="10" t="s">
        <v>339</v>
      </c>
      <c r="F87" s="10" t="s">
        <v>340</v>
      </c>
      <c r="G87" s="10" t="s">
        <v>341</v>
      </c>
      <c r="H87" s="10" t="s">
        <v>342</v>
      </c>
      <c r="I87" s="10" t="s">
        <v>254</v>
      </c>
      <c r="J87" s="20" t="s">
        <v>358</v>
      </c>
      <c r="K87" s="12">
        <v>77</v>
      </c>
      <c r="L87" s="11" t="s">
        <v>359</v>
      </c>
      <c r="M87" s="13">
        <v>43252</v>
      </c>
      <c r="N87" s="13">
        <v>43465</v>
      </c>
      <c r="O87" s="20" t="s">
        <v>360</v>
      </c>
      <c r="P87" s="20" t="s">
        <v>360</v>
      </c>
      <c r="Q87" s="14">
        <v>1</v>
      </c>
      <c r="R87" s="12" t="s">
        <v>113</v>
      </c>
      <c r="S87" s="15" t="s">
        <v>41</v>
      </c>
      <c r="T87" s="11" t="s">
        <v>361</v>
      </c>
      <c r="U87" s="64">
        <v>1102816638</v>
      </c>
      <c r="V87" s="14">
        <v>1</v>
      </c>
      <c r="W87" s="14" t="s">
        <v>487</v>
      </c>
      <c r="X87" s="14">
        <v>0</v>
      </c>
      <c r="Y87" s="14"/>
      <c r="Z87" s="14"/>
      <c r="AA87" s="14"/>
      <c r="AB87" s="14"/>
      <c r="AC87" s="14"/>
      <c r="AD87" s="14">
        <f t="shared" si="10"/>
        <v>0</v>
      </c>
      <c r="AE87" s="89">
        <f t="shared" si="11"/>
        <v>0</v>
      </c>
      <c r="AF87" s="82" t="b">
        <f>+'[2]Monitoreo Unificado PA '!$AP$87=AE87</f>
        <v>1</v>
      </c>
    </row>
    <row r="88" spans="1:32" ht="51" hidden="1" x14ac:dyDescent="0.25">
      <c r="A88" s="10" t="s">
        <v>338</v>
      </c>
      <c r="B88" s="10" t="s">
        <v>155</v>
      </c>
      <c r="C88" s="10" t="s">
        <v>221</v>
      </c>
      <c r="D88" s="10" t="s">
        <v>260</v>
      </c>
      <c r="E88" s="10" t="s">
        <v>339</v>
      </c>
      <c r="F88" s="10" t="s">
        <v>340</v>
      </c>
      <c r="G88" s="10" t="s">
        <v>341</v>
      </c>
      <c r="H88" s="10" t="s">
        <v>342</v>
      </c>
      <c r="I88" s="10" t="s">
        <v>254</v>
      </c>
      <c r="J88" s="20" t="s">
        <v>362</v>
      </c>
      <c r="K88" s="12">
        <v>78</v>
      </c>
      <c r="L88" s="11" t="s">
        <v>363</v>
      </c>
      <c r="M88" s="13">
        <v>43282</v>
      </c>
      <c r="N88" s="13">
        <v>43465</v>
      </c>
      <c r="O88" s="20" t="s">
        <v>364</v>
      </c>
      <c r="P88" s="20" t="s">
        <v>364</v>
      </c>
      <c r="Q88" s="14">
        <v>1</v>
      </c>
      <c r="R88" s="12" t="s">
        <v>113</v>
      </c>
      <c r="S88" s="15" t="s">
        <v>187</v>
      </c>
      <c r="T88" s="11" t="s">
        <v>365</v>
      </c>
      <c r="U88" s="64">
        <v>1216000000</v>
      </c>
      <c r="V88" s="14"/>
      <c r="W88" s="14" t="s">
        <v>487</v>
      </c>
      <c r="X88" s="14" t="s">
        <v>487</v>
      </c>
      <c r="Y88" s="14" t="s">
        <v>487</v>
      </c>
      <c r="Z88" s="14" t="s">
        <v>487</v>
      </c>
      <c r="AA88" s="14"/>
      <c r="AB88" s="14"/>
      <c r="AC88" s="14"/>
      <c r="AD88" s="14" t="str">
        <f t="shared" si="10"/>
        <v>NO PROGRAMADO</v>
      </c>
      <c r="AE88" s="14" t="str">
        <f>IF(AD88="NO PROGRAMADO", "NO PROGRAMADO", (AD88/V88))</f>
        <v>NO PROGRAMADO</v>
      </c>
    </row>
    <row r="89" spans="1:32" ht="60" hidden="1" customHeight="1" x14ac:dyDescent="0.25">
      <c r="A89" s="10" t="s">
        <v>338</v>
      </c>
      <c r="B89" s="10" t="s">
        <v>155</v>
      </c>
      <c r="C89" s="10" t="s">
        <v>221</v>
      </c>
      <c r="D89" s="10" t="s">
        <v>260</v>
      </c>
      <c r="E89" s="10" t="s">
        <v>31</v>
      </c>
      <c r="F89" s="10" t="s">
        <v>340</v>
      </c>
      <c r="G89" s="10" t="s">
        <v>341</v>
      </c>
      <c r="H89" s="10" t="s">
        <v>342</v>
      </c>
      <c r="I89" s="10" t="s">
        <v>254</v>
      </c>
      <c r="J89" s="11" t="s">
        <v>366</v>
      </c>
      <c r="K89" s="12">
        <v>79</v>
      </c>
      <c r="L89" s="11" t="s">
        <v>367</v>
      </c>
      <c r="M89" s="13">
        <v>43252</v>
      </c>
      <c r="N89" s="13">
        <v>43465</v>
      </c>
      <c r="O89" s="11" t="s">
        <v>368</v>
      </c>
      <c r="P89" s="11" t="s">
        <v>368</v>
      </c>
      <c r="Q89" s="14">
        <v>1</v>
      </c>
      <c r="R89" s="12" t="s">
        <v>113</v>
      </c>
      <c r="S89" s="15" t="s">
        <v>41</v>
      </c>
      <c r="T89" s="11" t="s">
        <v>369</v>
      </c>
      <c r="U89" s="62">
        <v>1000000000</v>
      </c>
      <c r="V89" s="14"/>
      <c r="W89" s="14" t="s">
        <v>487</v>
      </c>
      <c r="X89" s="14" t="s">
        <v>487</v>
      </c>
      <c r="Y89" s="14"/>
      <c r="Z89" s="14"/>
      <c r="AA89" s="14"/>
      <c r="AB89" s="14"/>
      <c r="AC89" s="14"/>
      <c r="AD89" s="14" t="str">
        <f t="shared" si="10"/>
        <v>NO PROGRAMADO</v>
      </c>
      <c r="AE89" s="14" t="str">
        <f>IF(AD89="NO PROGRAMADO", "NO PROGRAMADO", (AD89/V89))</f>
        <v>NO PROGRAMADO</v>
      </c>
    </row>
    <row r="90" spans="1:32" ht="63.75" hidden="1" x14ac:dyDescent="0.25">
      <c r="A90" s="10" t="s">
        <v>338</v>
      </c>
      <c r="B90" s="10" t="s">
        <v>155</v>
      </c>
      <c r="C90" s="10" t="s">
        <v>221</v>
      </c>
      <c r="D90" s="10" t="s">
        <v>260</v>
      </c>
      <c r="E90" s="10" t="s">
        <v>31</v>
      </c>
      <c r="F90" s="10" t="s">
        <v>340</v>
      </c>
      <c r="G90" s="10" t="s">
        <v>341</v>
      </c>
      <c r="H90" s="10" t="s">
        <v>342</v>
      </c>
      <c r="I90" s="10" t="s">
        <v>254</v>
      </c>
      <c r="J90" s="11" t="s">
        <v>370</v>
      </c>
      <c r="K90" s="12">
        <v>80</v>
      </c>
      <c r="L90" s="11" t="s">
        <v>371</v>
      </c>
      <c r="M90" s="13">
        <v>43313</v>
      </c>
      <c r="N90" s="13">
        <v>43465</v>
      </c>
      <c r="O90" s="11" t="s">
        <v>372</v>
      </c>
      <c r="P90" s="11" t="s">
        <v>373</v>
      </c>
      <c r="Q90" s="14">
        <v>100</v>
      </c>
      <c r="R90" s="12" t="s">
        <v>40</v>
      </c>
      <c r="S90" s="15" t="s">
        <v>41</v>
      </c>
      <c r="T90" s="11" t="s">
        <v>374</v>
      </c>
      <c r="U90" s="61">
        <v>6500000000</v>
      </c>
      <c r="V90" s="14"/>
      <c r="W90" s="14" t="s">
        <v>487</v>
      </c>
      <c r="X90" s="14" t="s">
        <v>487</v>
      </c>
      <c r="Y90" s="14"/>
      <c r="Z90" s="14"/>
      <c r="AA90" s="14"/>
      <c r="AB90" s="14"/>
      <c r="AC90" s="14"/>
      <c r="AD90" s="14" t="str">
        <f t="shared" si="10"/>
        <v>NO PROGRAMADO</v>
      </c>
      <c r="AE90" s="14" t="str">
        <f>IF(AD90="NO PROGRAMADO", "NO PROGRAMADO", (AD90/V90))</f>
        <v>NO PROGRAMADO</v>
      </c>
    </row>
    <row r="91" spans="1:32" ht="51.75" hidden="1" customHeight="1" x14ac:dyDescent="0.25">
      <c r="A91" s="10" t="s">
        <v>338</v>
      </c>
      <c r="B91" s="10" t="s">
        <v>155</v>
      </c>
      <c r="C91" s="10" t="s">
        <v>221</v>
      </c>
      <c r="D91" s="10" t="s">
        <v>260</v>
      </c>
      <c r="E91" s="10" t="s">
        <v>31</v>
      </c>
      <c r="F91" s="10" t="s">
        <v>340</v>
      </c>
      <c r="G91" s="10" t="s">
        <v>341</v>
      </c>
      <c r="H91" s="10" t="s">
        <v>342</v>
      </c>
      <c r="I91" s="10" t="s">
        <v>254</v>
      </c>
      <c r="J91" s="11" t="s">
        <v>375</v>
      </c>
      <c r="K91" s="12">
        <v>81</v>
      </c>
      <c r="L91" s="11" t="s">
        <v>376</v>
      </c>
      <c r="M91" s="13">
        <v>43252</v>
      </c>
      <c r="N91" s="13">
        <v>43465</v>
      </c>
      <c r="O91" s="11" t="s">
        <v>377</v>
      </c>
      <c r="P91" s="11" t="s">
        <v>377</v>
      </c>
      <c r="Q91" s="14">
        <v>1</v>
      </c>
      <c r="R91" s="12" t="s">
        <v>378</v>
      </c>
      <c r="S91" s="15" t="s">
        <v>41</v>
      </c>
      <c r="T91" s="11" t="s">
        <v>369</v>
      </c>
      <c r="U91" s="61">
        <v>1600000000</v>
      </c>
      <c r="V91" s="14"/>
      <c r="W91" s="14" t="s">
        <v>487</v>
      </c>
      <c r="X91" s="14" t="s">
        <v>487</v>
      </c>
      <c r="Y91" s="14"/>
      <c r="Z91" s="14"/>
      <c r="AA91" s="14"/>
      <c r="AB91" s="14"/>
      <c r="AC91" s="14"/>
      <c r="AD91" s="14" t="str">
        <f t="shared" si="10"/>
        <v>NO PROGRAMADO</v>
      </c>
      <c r="AE91" s="14" t="str">
        <f>IF(AD91="NO PROGRAMADO", "NO PROGRAMADO", (AD91/V91))</f>
        <v>NO PROGRAMADO</v>
      </c>
    </row>
    <row r="92" spans="1:32" ht="48.75" customHeight="1" x14ac:dyDescent="0.25">
      <c r="A92" s="10" t="s">
        <v>338</v>
      </c>
      <c r="B92" s="10" t="s">
        <v>155</v>
      </c>
      <c r="C92" s="10" t="s">
        <v>221</v>
      </c>
      <c r="D92" s="10" t="s">
        <v>260</v>
      </c>
      <c r="E92" s="10" t="s">
        <v>31</v>
      </c>
      <c r="F92" s="10" t="s">
        <v>340</v>
      </c>
      <c r="G92" s="10" t="s">
        <v>341</v>
      </c>
      <c r="H92" s="10" t="s">
        <v>342</v>
      </c>
      <c r="I92" s="10" t="s">
        <v>254</v>
      </c>
      <c r="J92" s="11" t="s">
        <v>379</v>
      </c>
      <c r="K92" s="12">
        <v>82</v>
      </c>
      <c r="L92" s="11" t="s">
        <v>380</v>
      </c>
      <c r="M92" s="13">
        <v>43191</v>
      </c>
      <c r="N92" s="13">
        <v>43465</v>
      </c>
      <c r="O92" s="20" t="s">
        <v>381</v>
      </c>
      <c r="P92" s="11" t="s">
        <v>382</v>
      </c>
      <c r="Q92" s="14">
        <v>100</v>
      </c>
      <c r="R92" s="12" t="s">
        <v>40</v>
      </c>
      <c r="S92" s="15" t="s">
        <v>47</v>
      </c>
      <c r="T92" s="11" t="s">
        <v>383</v>
      </c>
      <c r="U92" s="62">
        <v>20000000</v>
      </c>
      <c r="V92" s="14">
        <v>33</v>
      </c>
      <c r="W92" s="14">
        <v>33</v>
      </c>
      <c r="X92" s="58" t="s">
        <v>488</v>
      </c>
      <c r="Y92" s="58" t="s">
        <v>488</v>
      </c>
      <c r="Z92" s="14"/>
      <c r="AA92" s="58" t="s">
        <v>488</v>
      </c>
      <c r="AB92" s="58" t="s">
        <v>488</v>
      </c>
      <c r="AC92" s="14"/>
      <c r="AD92" s="14">
        <f t="shared" si="10"/>
        <v>33</v>
      </c>
      <c r="AE92" s="89">
        <f>IF(AD92="NO PROGRAMADO", "NO PROGRAMADO", (AD92/V92))</f>
        <v>1</v>
      </c>
      <c r="AF92" s="82" t="b">
        <f>+'[2]Monitoreo Unificado PA '!$AP$92=AE92</f>
        <v>1</v>
      </c>
    </row>
    <row r="93" spans="1:32" ht="51" hidden="1" x14ac:dyDescent="0.25">
      <c r="A93" s="10" t="s">
        <v>338</v>
      </c>
      <c r="B93" s="10" t="s">
        <v>155</v>
      </c>
      <c r="C93" s="10" t="s">
        <v>221</v>
      </c>
      <c r="D93" s="10" t="s">
        <v>260</v>
      </c>
      <c r="E93" s="10" t="s">
        <v>339</v>
      </c>
      <c r="F93" s="10" t="s">
        <v>340</v>
      </c>
      <c r="G93" s="10" t="s">
        <v>384</v>
      </c>
      <c r="H93" s="10" t="s">
        <v>342</v>
      </c>
      <c r="I93" s="10" t="s">
        <v>254</v>
      </c>
      <c r="J93" s="11" t="s">
        <v>385</v>
      </c>
      <c r="K93" s="12">
        <v>83</v>
      </c>
      <c r="L93" s="11" t="s">
        <v>386</v>
      </c>
      <c r="M93" s="13">
        <v>43252</v>
      </c>
      <c r="N93" s="13">
        <v>43465</v>
      </c>
      <c r="O93" s="11" t="s">
        <v>387</v>
      </c>
      <c r="P93" s="11" t="s">
        <v>388</v>
      </c>
      <c r="Q93" s="14">
        <v>100</v>
      </c>
      <c r="R93" s="12" t="s">
        <v>40</v>
      </c>
      <c r="S93" s="15" t="s">
        <v>389</v>
      </c>
      <c r="T93" s="11" t="s">
        <v>390</v>
      </c>
      <c r="U93" s="64">
        <v>1455000000</v>
      </c>
      <c r="V93" s="14"/>
      <c r="W93" s="14" t="s">
        <v>487</v>
      </c>
      <c r="X93" s="14" t="s">
        <v>487</v>
      </c>
      <c r="Y93" s="14" t="s">
        <v>487</v>
      </c>
      <c r="Z93" s="14"/>
      <c r="AA93" s="14"/>
      <c r="AB93" s="14"/>
      <c r="AC93" s="14"/>
      <c r="AD93" s="14" t="str">
        <f t="shared" si="10"/>
        <v>NO PROGRAMADO</v>
      </c>
      <c r="AE93" s="14" t="str">
        <f>IF(AD93="NO PROGRAMADO", "NO PROGRAMADO", (AD93/V93))</f>
        <v>NO PROGRAMADO</v>
      </c>
    </row>
    <row r="94" spans="1:32" ht="51" hidden="1" x14ac:dyDescent="0.25">
      <c r="A94" s="10" t="s">
        <v>338</v>
      </c>
      <c r="B94" s="10" t="s">
        <v>155</v>
      </c>
      <c r="C94" s="10" t="s">
        <v>221</v>
      </c>
      <c r="D94" s="10" t="s">
        <v>260</v>
      </c>
      <c r="E94" s="10" t="s">
        <v>339</v>
      </c>
      <c r="F94" s="10" t="s">
        <v>340</v>
      </c>
      <c r="G94" s="10" t="s">
        <v>341</v>
      </c>
      <c r="H94" s="10" t="s">
        <v>342</v>
      </c>
      <c r="I94" s="10" t="s">
        <v>254</v>
      </c>
      <c r="J94" s="11" t="s">
        <v>391</v>
      </c>
      <c r="K94" s="12">
        <v>84</v>
      </c>
      <c r="L94" s="11" t="s">
        <v>392</v>
      </c>
      <c r="M94" s="13">
        <v>43252</v>
      </c>
      <c r="N94" s="13">
        <v>43465</v>
      </c>
      <c r="O94" s="11" t="s">
        <v>393</v>
      </c>
      <c r="P94" s="11" t="s">
        <v>393</v>
      </c>
      <c r="Q94" s="14">
        <v>1</v>
      </c>
      <c r="R94" s="12" t="s">
        <v>113</v>
      </c>
      <c r="S94" s="15" t="s">
        <v>187</v>
      </c>
      <c r="T94" s="11" t="s">
        <v>394</v>
      </c>
      <c r="U94" s="64">
        <v>1424140748</v>
      </c>
      <c r="V94" s="14"/>
      <c r="W94" s="14" t="s">
        <v>487</v>
      </c>
      <c r="X94" s="14" t="s">
        <v>487</v>
      </c>
      <c r="Y94" s="14" t="s">
        <v>487</v>
      </c>
      <c r="Z94" s="14" t="s">
        <v>487</v>
      </c>
      <c r="AA94" s="14"/>
      <c r="AB94" s="14"/>
      <c r="AC94" s="14"/>
      <c r="AD94" s="14" t="str">
        <f t="shared" si="10"/>
        <v>NO PROGRAMADO</v>
      </c>
      <c r="AE94" s="14" t="str">
        <f>IF(AD94="NO PROGRAMADO", "NO PROGRAMADO", (AD94/V94))</f>
        <v>NO PROGRAMADO</v>
      </c>
    </row>
    <row r="95" spans="1:32" ht="63.75" hidden="1" x14ac:dyDescent="0.25">
      <c r="A95" s="10" t="s">
        <v>338</v>
      </c>
      <c r="B95" s="10" t="s">
        <v>155</v>
      </c>
      <c r="C95" s="10" t="s">
        <v>221</v>
      </c>
      <c r="D95" s="10" t="s">
        <v>260</v>
      </c>
      <c r="E95" s="10" t="s">
        <v>339</v>
      </c>
      <c r="F95" s="10" t="s">
        <v>340</v>
      </c>
      <c r="G95" s="10" t="s">
        <v>341</v>
      </c>
      <c r="H95" s="10" t="s">
        <v>342</v>
      </c>
      <c r="I95" s="10" t="s">
        <v>254</v>
      </c>
      <c r="J95" s="11" t="s">
        <v>395</v>
      </c>
      <c r="K95" s="12">
        <v>85</v>
      </c>
      <c r="L95" s="11" t="s">
        <v>396</v>
      </c>
      <c r="M95" s="13">
        <v>43252</v>
      </c>
      <c r="N95" s="13">
        <v>43465</v>
      </c>
      <c r="O95" s="11" t="s">
        <v>397</v>
      </c>
      <c r="P95" s="11" t="s">
        <v>398</v>
      </c>
      <c r="Q95" s="14">
        <v>1</v>
      </c>
      <c r="R95" s="12" t="s">
        <v>113</v>
      </c>
      <c r="S95" s="15" t="s">
        <v>187</v>
      </c>
      <c r="T95" s="11" t="s">
        <v>399</v>
      </c>
      <c r="U95" s="64">
        <v>403557726</v>
      </c>
      <c r="V95" s="14"/>
      <c r="W95" s="14" t="s">
        <v>487</v>
      </c>
      <c r="X95" s="14" t="s">
        <v>487</v>
      </c>
      <c r="Y95" s="14" t="s">
        <v>487</v>
      </c>
      <c r="Z95" s="14" t="s">
        <v>487</v>
      </c>
      <c r="AA95" s="14"/>
      <c r="AB95" s="14"/>
      <c r="AC95" s="14"/>
      <c r="AD95" s="14" t="str">
        <f t="shared" si="10"/>
        <v>NO PROGRAMADO</v>
      </c>
      <c r="AE95" s="14" t="str">
        <f>IF(AD95="NO PROGRAMADO", "NO PROGRAMADO", (AD95/V95))</f>
        <v>NO PROGRAMADO</v>
      </c>
    </row>
    <row r="96" spans="1:32" ht="51" x14ac:dyDescent="0.25">
      <c r="A96" s="10" t="s">
        <v>338</v>
      </c>
      <c r="B96" s="10" t="s">
        <v>155</v>
      </c>
      <c r="C96" s="10" t="s">
        <v>221</v>
      </c>
      <c r="D96" s="10" t="s">
        <v>260</v>
      </c>
      <c r="E96" s="10" t="s">
        <v>339</v>
      </c>
      <c r="F96" s="10" t="s">
        <v>340</v>
      </c>
      <c r="G96" s="10" t="s">
        <v>341</v>
      </c>
      <c r="H96" s="10" t="s">
        <v>342</v>
      </c>
      <c r="I96" s="10" t="s">
        <v>254</v>
      </c>
      <c r="J96" s="20" t="s">
        <v>400</v>
      </c>
      <c r="K96" s="12">
        <v>86</v>
      </c>
      <c r="L96" s="11" t="s">
        <v>401</v>
      </c>
      <c r="M96" s="13">
        <v>43115</v>
      </c>
      <c r="N96" s="13">
        <v>43146</v>
      </c>
      <c r="O96" s="20" t="s">
        <v>402</v>
      </c>
      <c r="P96" s="20" t="s">
        <v>403</v>
      </c>
      <c r="Q96" s="14">
        <v>3886</v>
      </c>
      <c r="R96" s="12" t="s">
        <v>67</v>
      </c>
      <c r="S96" s="15" t="s">
        <v>132</v>
      </c>
      <c r="T96" s="11" t="s">
        <v>404</v>
      </c>
      <c r="U96" s="62">
        <v>1844356995</v>
      </c>
      <c r="V96" s="14">
        <v>3886</v>
      </c>
      <c r="W96" s="14">
        <v>3886</v>
      </c>
      <c r="X96" s="14">
        <v>3886</v>
      </c>
      <c r="Y96" s="14">
        <v>3886</v>
      </c>
      <c r="Z96" s="14">
        <v>3886</v>
      </c>
      <c r="AA96" s="14">
        <v>3886</v>
      </c>
      <c r="AB96" s="14">
        <v>3886</v>
      </c>
      <c r="AC96" s="14">
        <v>3886</v>
      </c>
      <c r="AD96" s="14">
        <f t="shared" si="10"/>
        <v>3886</v>
      </c>
      <c r="AE96" s="89">
        <f>IF(AD96="NO PROGRAMADO", "NO PROGRAMADO", (AD96/V96))</f>
        <v>1</v>
      </c>
      <c r="AF96" s="82" t="b">
        <f>+'[2]Monitoreo Unificado PA '!$AP$96=AE96</f>
        <v>1</v>
      </c>
    </row>
    <row r="97" spans="1:32" ht="51" hidden="1" x14ac:dyDescent="0.25">
      <c r="A97" s="10" t="s">
        <v>338</v>
      </c>
      <c r="B97" s="10" t="s">
        <v>155</v>
      </c>
      <c r="C97" s="10" t="s">
        <v>221</v>
      </c>
      <c r="D97" s="10" t="s">
        <v>260</v>
      </c>
      <c r="E97" s="10" t="s">
        <v>339</v>
      </c>
      <c r="F97" s="10" t="s">
        <v>340</v>
      </c>
      <c r="G97" s="10" t="s">
        <v>341</v>
      </c>
      <c r="H97" s="10" t="s">
        <v>342</v>
      </c>
      <c r="I97" s="10" t="s">
        <v>254</v>
      </c>
      <c r="J97" s="20" t="s">
        <v>405</v>
      </c>
      <c r="K97" s="12">
        <v>87</v>
      </c>
      <c r="L97" s="20" t="s">
        <v>406</v>
      </c>
      <c r="M97" s="13">
        <v>43282</v>
      </c>
      <c r="N97" s="13">
        <v>43465</v>
      </c>
      <c r="O97" s="20" t="s">
        <v>407</v>
      </c>
      <c r="P97" s="20" t="s">
        <v>407</v>
      </c>
      <c r="Q97" s="14">
        <v>1</v>
      </c>
      <c r="R97" s="12" t="s">
        <v>113</v>
      </c>
      <c r="S97" s="15" t="s">
        <v>187</v>
      </c>
      <c r="T97" s="11" t="s">
        <v>408</v>
      </c>
      <c r="U97" s="62">
        <v>498669500</v>
      </c>
      <c r="V97" s="14"/>
      <c r="W97" s="14" t="s">
        <v>487</v>
      </c>
      <c r="X97" s="14" t="s">
        <v>487</v>
      </c>
      <c r="Y97" s="14" t="s">
        <v>487</v>
      </c>
      <c r="Z97" s="14" t="s">
        <v>487</v>
      </c>
      <c r="AA97" s="14"/>
      <c r="AB97" s="14"/>
      <c r="AC97" s="14"/>
      <c r="AD97" s="14" t="str">
        <f t="shared" si="10"/>
        <v>NO PROGRAMADO</v>
      </c>
      <c r="AE97" s="14" t="str">
        <f>IF(AD97="NO PROGRAMADO", "NO PROGRAMADO", (AD97/V97))</f>
        <v>NO PROGRAMADO</v>
      </c>
    </row>
    <row r="98" spans="1:32" ht="51" x14ac:dyDescent="0.25">
      <c r="A98" s="10" t="s">
        <v>338</v>
      </c>
      <c r="B98" s="10" t="s">
        <v>155</v>
      </c>
      <c r="C98" s="10" t="s">
        <v>221</v>
      </c>
      <c r="D98" s="10" t="s">
        <v>260</v>
      </c>
      <c r="E98" s="10" t="s">
        <v>31</v>
      </c>
      <c r="F98" s="10" t="s">
        <v>340</v>
      </c>
      <c r="G98" s="10" t="s">
        <v>409</v>
      </c>
      <c r="H98" s="10" t="s">
        <v>342</v>
      </c>
      <c r="I98" s="10" t="s">
        <v>254</v>
      </c>
      <c r="J98" s="11" t="s">
        <v>410</v>
      </c>
      <c r="K98" s="12">
        <v>88</v>
      </c>
      <c r="L98" s="11" t="s">
        <v>411</v>
      </c>
      <c r="M98" s="13">
        <v>43252</v>
      </c>
      <c r="N98" s="13">
        <v>43465</v>
      </c>
      <c r="O98" s="11" t="s">
        <v>412</v>
      </c>
      <c r="P98" s="11" t="s">
        <v>413</v>
      </c>
      <c r="Q98" s="14">
        <v>100</v>
      </c>
      <c r="R98" s="12" t="s">
        <v>40</v>
      </c>
      <c r="S98" s="15" t="s">
        <v>187</v>
      </c>
      <c r="T98" s="11" t="s">
        <v>414</v>
      </c>
      <c r="U98" s="62">
        <v>0</v>
      </c>
      <c r="V98" s="14">
        <v>25</v>
      </c>
      <c r="W98" s="14">
        <v>25</v>
      </c>
      <c r="X98" s="58" t="s">
        <v>488</v>
      </c>
      <c r="Y98" s="58" t="s">
        <v>488</v>
      </c>
      <c r="Z98" s="58" t="s">
        <v>488</v>
      </c>
      <c r="AA98" s="58" t="s">
        <v>488</v>
      </c>
      <c r="AB98" s="58" t="s">
        <v>488</v>
      </c>
      <c r="AC98" s="14"/>
      <c r="AD98" s="14">
        <f t="shared" si="10"/>
        <v>25</v>
      </c>
      <c r="AE98" s="89">
        <f t="shared" ref="AE98:AE103" si="12">IF(AD98="NO PROGRAMADO", "NO PROGRAMADO", (AD98/V98))</f>
        <v>1</v>
      </c>
      <c r="AF98" s="82" t="b">
        <f>+'[2]Monitoreo Unificado PA '!$AP$98=AE98</f>
        <v>1</v>
      </c>
    </row>
    <row r="99" spans="1:32" ht="63.75" x14ac:dyDescent="0.25">
      <c r="A99" s="10" t="s">
        <v>240</v>
      </c>
      <c r="B99" s="10" t="s">
        <v>281</v>
      </c>
      <c r="C99" s="10" t="s">
        <v>221</v>
      </c>
      <c r="D99" s="10" t="s">
        <v>260</v>
      </c>
      <c r="E99" s="10" t="s">
        <v>31</v>
      </c>
      <c r="F99" s="10" t="s">
        <v>282</v>
      </c>
      <c r="G99" s="10" t="s">
        <v>415</v>
      </c>
      <c r="H99" s="10" t="s">
        <v>34</v>
      </c>
      <c r="I99" s="10" t="s">
        <v>254</v>
      </c>
      <c r="J99" s="11" t="s">
        <v>416</v>
      </c>
      <c r="K99" s="12">
        <v>89</v>
      </c>
      <c r="L99" s="11" t="s">
        <v>417</v>
      </c>
      <c r="M99" s="13">
        <v>43250</v>
      </c>
      <c r="N99" s="13">
        <v>43464</v>
      </c>
      <c r="O99" s="11" t="s">
        <v>418</v>
      </c>
      <c r="P99" s="20" t="s">
        <v>419</v>
      </c>
      <c r="Q99" s="15">
        <v>100</v>
      </c>
      <c r="R99" s="12" t="s">
        <v>40</v>
      </c>
      <c r="S99" s="15" t="s">
        <v>420</v>
      </c>
      <c r="T99" s="11" t="s">
        <v>421</v>
      </c>
      <c r="U99" s="62">
        <v>0</v>
      </c>
      <c r="V99" s="14">
        <v>42</v>
      </c>
      <c r="W99" s="14">
        <v>42</v>
      </c>
      <c r="X99" s="58" t="s">
        <v>488</v>
      </c>
      <c r="Y99" s="14"/>
      <c r="Z99" s="58" t="s">
        <v>488</v>
      </c>
      <c r="AA99" s="58" t="s">
        <v>488</v>
      </c>
      <c r="AB99" s="58" t="s">
        <v>488</v>
      </c>
      <c r="AC99" s="14"/>
      <c r="AD99" s="14">
        <f t="shared" si="10"/>
        <v>42</v>
      </c>
      <c r="AE99" s="89">
        <f t="shared" si="12"/>
        <v>1</v>
      </c>
      <c r="AF99" s="82" t="b">
        <f>+'[2]Monitoreo Unificado PA '!$AP$99=AE99</f>
        <v>1</v>
      </c>
    </row>
    <row r="100" spans="1:32" ht="63" customHeight="1" x14ac:dyDescent="0.25">
      <c r="A100" s="10" t="s">
        <v>240</v>
      </c>
      <c r="B100" s="10" t="s">
        <v>281</v>
      </c>
      <c r="C100" s="10" t="s">
        <v>221</v>
      </c>
      <c r="D100" s="10" t="s">
        <v>260</v>
      </c>
      <c r="E100" s="10" t="s">
        <v>31</v>
      </c>
      <c r="F100" s="10" t="s">
        <v>282</v>
      </c>
      <c r="G100" s="10" t="s">
        <v>415</v>
      </c>
      <c r="H100" s="10" t="s">
        <v>34</v>
      </c>
      <c r="I100" s="10" t="s">
        <v>254</v>
      </c>
      <c r="J100" s="11" t="s">
        <v>422</v>
      </c>
      <c r="K100" s="12">
        <v>90</v>
      </c>
      <c r="L100" s="11" t="s">
        <v>423</v>
      </c>
      <c r="M100" s="13">
        <v>43101</v>
      </c>
      <c r="N100" s="21">
        <v>43465</v>
      </c>
      <c r="O100" s="11" t="s">
        <v>424</v>
      </c>
      <c r="P100" s="20" t="s">
        <v>425</v>
      </c>
      <c r="Q100" s="15">
        <v>100</v>
      </c>
      <c r="R100" s="12" t="s">
        <v>40</v>
      </c>
      <c r="S100" s="15" t="s">
        <v>420</v>
      </c>
      <c r="T100" s="11" t="s">
        <v>426</v>
      </c>
      <c r="U100" s="62">
        <v>0</v>
      </c>
      <c r="V100" s="14">
        <v>55</v>
      </c>
      <c r="W100" s="14">
        <v>55</v>
      </c>
      <c r="X100" s="58" t="s">
        <v>488</v>
      </c>
      <c r="Y100" s="14"/>
      <c r="Z100" s="58" t="s">
        <v>488</v>
      </c>
      <c r="AA100" s="58" t="s">
        <v>488</v>
      </c>
      <c r="AB100" s="58" t="s">
        <v>488</v>
      </c>
      <c r="AC100" s="14"/>
      <c r="AD100" s="14">
        <f t="shared" si="10"/>
        <v>55</v>
      </c>
      <c r="AE100" s="89">
        <f t="shared" si="12"/>
        <v>1</v>
      </c>
      <c r="AF100" s="82" t="b">
        <f>+'[2]Monitoreo Unificado PA '!$AP$100=AE100</f>
        <v>1</v>
      </c>
    </row>
    <row r="101" spans="1:32" ht="71.25" customHeight="1" x14ac:dyDescent="0.25">
      <c r="A101" s="10" t="s">
        <v>240</v>
      </c>
      <c r="B101" s="10" t="s">
        <v>281</v>
      </c>
      <c r="C101" s="10" t="s">
        <v>221</v>
      </c>
      <c r="D101" s="10" t="s">
        <v>260</v>
      </c>
      <c r="E101" s="10" t="s">
        <v>31</v>
      </c>
      <c r="F101" s="10" t="s">
        <v>282</v>
      </c>
      <c r="G101" s="10" t="s">
        <v>415</v>
      </c>
      <c r="H101" s="10" t="s">
        <v>34</v>
      </c>
      <c r="I101" s="10" t="s">
        <v>223</v>
      </c>
      <c r="J101" s="11" t="s">
        <v>427</v>
      </c>
      <c r="K101" s="12">
        <v>91</v>
      </c>
      <c r="L101" s="11" t="s">
        <v>428</v>
      </c>
      <c r="M101" s="21">
        <v>43131</v>
      </c>
      <c r="N101" s="21">
        <v>43465</v>
      </c>
      <c r="O101" s="11" t="s">
        <v>429</v>
      </c>
      <c r="P101" s="20" t="s">
        <v>430</v>
      </c>
      <c r="Q101" s="15">
        <v>100</v>
      </c>
      <c r="R101" s="12" t="s">
        <v>40</v>
      </c>
      <c r="S101" s="15" t="s">
        <v>420</v>
      </c>
      <c r="T101" s="11" t="s">
        <v>431</v>
      </c>
      <c r="U101" s="62">
        <v>0</v>
      </c>
      <c r="V101" s="14">
        <v>48</v>
      </c>
      <c r="W101" s="14">
        <v>48</v>
      </c>
      <c r="X101" s="58" t="s">
        <v>488</v>
      </c>
      <c r="Y101" s="14"/>
      <c r="Z101" s="58" t="s">
        <v>488</v>
      </c>
      <c r="AA101" s="58" t="s">
        <v>488</v>
      </c>
      <c r="AB101" s="58" t="s">
        <v>488</v>
      </c>
      <c r="AC101" s="14"/>
      <c r="AD101" s="14">
        <f t="shared" si="10"/>
        <v>48</v>
      </c>
      <c r="AE101" s="89">
        <f>IF(AD101="NO PROGRAMADO", "NO PROGRAMADO", (AD101/V101))</f>
        <v>1</v>
      </c>
      <c r="AF101" s="82" t="b">
        <f>+'[2]Monitoreo Unificado PA '!$AP$101=AE101</f>
        <v>1</v>
      </c>
    </row>
    <row r="102" spans="1:32" ht="63.75" x14ac:dyDescent="0.25">
      <c r="A102" s="10" t="s">
        <v>240</v>
      </c>
      <c r="B102" s="10" t="s">
        <v>281</v>
      </c>
      <c r="C102" s="10" t="s">
        <v>221</v>
      </c>
      <c r="D102" s="10" t="s">
        <v>260</v>
      </c>
      <c r="E102" s="10" t="s">
        <v>31</v>
      </c>
      <c r="F102" s="10" t="s">
        <v>282</v>
      </c>
      <c r="G102" s="10" t="s">
        <v>415</v>
      </c>
      <c r="H102" s="10" t="s">
        <v>34</v>
      </c>
      <c r="I102" s="10" t="s">
        <v>223</v>
      </c>
      <c r="J102" s="11" t="s">
        <v>432</v>
      </c>
      <c r="K102" s="12">
        <v>92</v>
      </c>
      <c r="L102" s="11" t="s">
        <v>433</v>
      </c>
      <c r="M102" s="21">
        <v>43102</v>
      </c>
      <c r="N102" s="21">
        <v>43465</v>
      </c>
      <c r="O102" s="11" t="s">
        <v>434</v>
      </c>
      <c r="P102" s="20" t="s">
        <v>435</v>
      </c>
      <c r="Q102" s="15">
        <v>100</v>
      </c>
      <c r="R102" s="12" t="s">
        <v>40</v>
      </c>
      <c r="S102" s="15" t="s">
        <v>420</v>
      </c>
      <c r="T102" s="11" t="s">
        <v>436</v>
      </c>
      <c r="U102" s="62">
        <v>0</v>
      </c>
      <c r="V102" s="14">
        <v>66</v>
      </c>
      <c r="W102" s="14">
        <v>66</v>
      </c>
      <c r="X102" s="58" t="s">
        <v>488</v>
      </c>
      <c r="Y102" s="14"/>
      <c r="Z102" s="58" t="s">
        <v>488</v>
      </c>
      <c r="AA102" s="58" t="s">
        <v>488</v>
      </c>
      <c r="AB102" s="58" t="s">
        <v>488</v>
      </c>
      <c r="AC102" s="14"/>
      <c r="AD102" s="14">
        <f t="shared" si="10"/>
        <v>66</v>
      </c>
      <c r="AE102" s="89">
        <f t="shared" si="12"/>
        <v>1</v>
      </c>
      <c r="AF102" s="82" t="b">
        <f>+'[2]Monitoreo Unificado PA '!$AP$102=AE102</f>
        <v>1</v>
      </c>
    </row>
    <row r="103" spans="1:32" ht="48.75" customHeight="1" x14ac:dyDescent="0.25">
      <c r="A103" s="10" t="s">
        <v>240</v>
      </c>
      <c r="B103" s="10" t="s">
        <v>281</v>
      </c>
      <c r="C103" s="10" t="s">
        <v>221</v>
      </c>
      <c r="D103" s="10" t="s">
        <v>260</v>
      </c>
      <c r="E103" s="10" t="s">
        <v>31</v>
      </c>
      <c r="F103" s="10" t="s">
        <v>282</v>
      </c>
      <c r="G103" s="10" t="s">
        <v>415</v>
      </c>
      <c r="H103" s="10" t="s">
        <v>34</v>
      </c>
      <c r="I103" s="10" t="s">
        <v>223</v>
      </c>
      <c r="J103" s="11" t="s">
        <v>437</v>
      </c>
      <c r="K103" s="12">
        <v>93</v>
      </c>
      <c r="L103" s="11" t="s">
        <v>438</v>
      </c>
      <c r="M103" s="21">
        <v>43133</v>
      </c>
      <c r="N103" s="21">
        <v>43465</v>
      </c>
      <c r="O103" s="11" t="s">
        <v>439</v>
      </c>
      <c r="P103" s="20" t="s">
        <v>440</v>
      </c>
      <c r="Q103" s="15">
        <v>100</v>
      </c>
      <c r="R103" s="12" t="s">
        <v>40</v>
      </c>
      <c r="S103" s="15" t="s">
        <v>420</v>
      </c>
      <c r="T103" s="11" t="s">
        <v>441</v>
      </c>
      <c r="U103" s="62">
        <v>0</v>
      </c>
      <c r="V103" s="14">
        <v>18</v>
      </c>
      <c r="W103" s="14">
        <v>18</v>
      </c>
      <c r="X103" s="58" t="s">
        <v>488</v>
      </c>
      <c r="Y103" s="14"/>
      <c r="Z103" s="58" t="s">
        <v>488</v>
      </c>
      <c r="AA103" s="58" t="s">
        <v>488</v>
      </c>
      <c r="AB103" s="58" t="s">
        <v>488</v>
      </c>
      <c r="AC103" s="14"/>
      <c r="AD103" s="14">
        <f t="shared" si="10"/>
        <v>18</v>
      </c>
      <c r="AE103" s="89">
        <f t="shared" si="12"/>
        <v>1</v>
      </c>
      <c r="AF103" s="82" t="b">
        <f>+'[2]Monitoreo Unificado PA '!$AP$103=AE103</f>
        <v>1</v>
      </c>
    </row>
    <row r="104" spans="1:32" ht="204" hidden="1" x14ac:dyDescent="0.25">
      <c r="A104" s="23" t="s">
        <v>240</v>
      </c>
      <c r="B104" s="23" t="s">
        <v>442</v>
      </c>
      <c r="C104" s="23" t="s">
        <v>443</v>
      </c>
      <c r="D104" s="23" t="s">
        <v>260</v>
      </c>
      <c r="E104" s="23" t="s">
        <v>31</v>
      </c>
      <c r="F104" s="23" t="s">
        <v>444</v>
      </c>
      <c r="G104" s="23" t="s">
        <v>445</v>
      </c>
      <c r="H104" s="23" t="s">
        <v>34</v>
      </c>
      <c r="I104" s="23" t="s">
        <v>254</v>
      </c>
      <c r="J104" s="20" t="s">
        <v>446</v>
      </c>
      <c r="K104" s="12">
        <v>94</v>
      </c>
      <c r="L104" s="20" t="s">
        <v>447</v>
      </c>
      <c r="M104" s="24">
        <v>43101</v>
      </c>
      <c r="N104" s="24">
        <v>43465</v>
      </c>
      <c r="O104" s="25" t="s">
        <v>448</v>
      </c>
      <c r="P104" s="26" t="s">
        <v>449</v>
      </c>
      <c r="Q104" s="27">
        <v>20</v>
      </c>
      <c r="R104" s="28" t="s">
        <v>67</v>
      </c>
      <c r="S104" s="15" t="s">
        <v>41</v>
      </c>
      <c r="T104" s="29" t="s">
        <v>450</v>
      </c>
      <c r="U104" s="65">
        <v>100000000</v>
      </c>
      <c r="V104" s="32"/>
      <c r="W104" s="14" t="s">
        <v>487</v>
      </c>
      <c r="X104" s="14" t="s">
        <v>487</v>
      </c>
      <c r="Y104" s="14" t="s">
        <v>487</v>
      </c>
      <c r="Z104" s="14"/>
      <c r="AA104" s="14"/>
      <c r="AB104" s="14"/>
      <c r="AC104" s="14"/>
      <c r="AD104" s="14" t="str">
        <f t="shared" si="10"/>
        <v>NO PROGRAMADO</v>
      </c>
      <c r="AE104" s="14" t="str">
        <f>IF(AD104="NO PROGRAMADO", "NO PROGRAMADO", (AD104/V104))</f>
        <v>NO PROGRAMADO</v>
      </c>
    </row>
    <row r="105" spans="1:32" ht="51" hidden="1" customHeight="1" x14ac:dyDescent="0.25">
      <c r="A105" s="23" t="s">
        <v>240</v>
      </c>
      <c r="B105" s="23" t="s">
        <v>442</v>
      </c>
      <c r="C105" s="23" t="s">
        <v>443</v>
      </c>
      <c r="D105" s="23" t="s">
        <v>260</v>
      </c>
      <c r="E105" s="23" t="s">
        <v>31</v>
      </c>
      <c r="F105" s="23" t="s">
        <v>444</v>
      </c>
      <c r="G105" s="23" t="s">
        <v>445</v>
      </c>
      <c r="H105" s="23" t="s">
        <v>34</v>
      </c>
      <c r="I105" s="23" t="s">
        <v>254</v>
      </c>
      <c r="J105" s="31" t="s">
        <v>451</v>
      </c>
      <c r="K105" s="12">
        <v>95</v>
      </c>
      <c r="L105" s="20" t="s">
        <v>452</v>
      </c>
      <c r="M105" s="24">
        <v>43101</v>
      </c>
      <c r="N105" s="24">
        <v>43404</v>
      </c>
      <c r="O105" s="25" t="s">
        <v>453</v>
      </c>
      <c r="P105" s="30" t="s">
        <v>454</v>
      </c>
      <c r="Q105" s="32">
        <v>1</v>
      </c>
      <c r="R105" s="33" t="s">
        <v>113</v>
      </c>
      <c r="S105" s="34" t="s">
        <v>47</v>
      </c>
      <c r="T105" s="30" t="s">
        <v>455</v>
      </c>
      <c r="U105" s="62">
        <v>0</v>
      </c>
      <c r="V105" s="32"/>
      <c r="W105" s="14" t="s">
        <v>487</v>
      </c>
      <c r="X105" s="14" t="s">
        <v>487</v>
      </c>
      <c r="Y105" s="14" t="s">
        <v>487</v>
      </c>
      <c r="Z105" s="14" t="s">
        <v>487</v>
      </c>
      <c r="AA105" s="14"/>
      <c r="AB105" s="14"/>
      <c r="AC105" s="14"/>
      <c r="AD105" s="14" t="str">
        <f t="shared" si="10"/>
        <v>NO PROGRAMADO</v>
      </c>
      <c r="AE105" s="14" t="str">
        <f>IF(AD105="NO PROGRAMADO", "NO PROGRAMADO", (AD105/V105))</f>
        <v>NO PROGRAMADO</v>
      </c>
    </row>
    <row r="106" spans="1:32" ht="51" hidden="1" customHeight="1" x14ac:dyDescent="0.25">
      <c r="A106" s="23" t="s">
        <v>240</v>
      </c>
      <c r="B106" s="23" t="s">
        <v>442</v>
      </c>
      <c r="C106" s="23" t="s">
        <v>443</v>
      </c>
      <c r="D106" s="23" t="s">
        <v>260</v>
      </c>
      <c r="E106" s="23" t="s">
        <v>31</v>
      </c>
      <c r="F106" s="23" t="s">
        <v>444</v>
      </c>
      <c r="G106" s="23" t="s">
        <v>445</v>
      </c>
      <c r="H106" s="23" t="s">
        <v>34</v>
      </c>
      <c r="I106" s="23" t="s">
        <v>254</v>
      </c>
      <c r="J106" s="31" t="s">
        <v>451</v>
      </c>
      <c r="K106" s="12">
        <v>96</v>
      </c>
      <c r="L106" s="20" t="s">
        <v>452</v>
      </c>
      <c r="M106" s="24">
        <v>43101</v>
      </c>
      <c r="N106" s="24">
        <v>43465</v>
      </c>
      <c r="O106" s="25" t="s">
        <v>456</v>
      </c>
      <c r="P106" s="30" t="s">
        <v>457</v>
      </c>
      <c r="Q106" s="32">
        <v>1</v>
      </c>
      <c r="R106" s="12" t="s">
        <v>113</v>
      </c>
      <c r="S106" s="15" t="s">
        <v>132</v>
      </c>
      <c r="T106" s="30" t="s">
        <v>455</v>
      </c>
      <c r="U106" s="62">
        <v>0</v>
      </c>
      <c r="V106" s="32"/>
      <c r="W106" s="14" t="s">
        <v>487</v>
      </c>
      <c r="X106" s="14" t="s">
        <v>487</v>
      </c>
      <c r="Y106" s="14" t="s">
        <v>487</v>
      </c>
      <c r="Z106" s="14" t="s">
        <v>487</v>
      </c>
      <c r="AA106" s="14" t="s">
        <v>487</v>
      </c>
      <c r="AB106" s="14" t="s">
        <v>487</v>
      </c>
      <c r="AC106" s="14"/>
      <c r="AD106" s="14" t="str">
        <f t="shared" si="10"/>
        <v>NO PROGRAMADO</v>
      </c>
      <c r="AE106" s="14" t="str">
        <f>IF(AD106="NO PROGRAMADO", "NO PROGRAMADO", (AD106/V106))</f>
        <v>NO PROGRAMADO</v>
      </c>
    </row>
    <row r="107" spans="1:32" ht="76.5" x14ac:dyDescent="0.25">
      <c r="A107" s="10" t="s">
        <v>240</v>
      </c>
      <c r="B107" s="10" t="s">
        <v>442</v>
      </c>
      <c r="C107" s="10" t="s">
        <v>443</v>
      </c>
      <c r="D107" s="10" t="s">
        <v>251</v>
      </c>
      <c r="E107" s="10" t="s">
        <v>31</v>
      </c>
      <c r="F107" s="10" t="s">
        <v>444</v>
      </c>
      <c r="G107" s="10" t="s">
        <v>458</v>
      </c>
      <c r="H107" s="10" t="s">
        <v>34</v>
      </c>
      <c r="I107" s="10" t="s">
        <v>254</v>
      </c>
      <c r="J107" s="20" t="s">
        <v>459</v>
      </c>
      <c r="K107" s="12">
        <v>97</v>
      </c>
      <c r="L107" s="20" t="s">
        <v>460</v>
      </c>
      <c r="M107" s="24">
        <v>43101</v>
      </c>
      <c r="N107" s="24">
        <v>43465</v>
      </c>
      <c r="O107" s="20" t="s">
        <v>461</v>
      </c>
      <c r="P107" s="11" t="s">
        <v>462</v>
      </c>
      <c r="Q107" s="14">
        <v>10</v>
      </c>
      <c r="R107" s="12" t="s">
        <v>67</v>
      </c>
      <c r="S107" s="12" t="s">
        <v>47</v>
      </c>
      <c r="T107" s="11" t="s">
        <v>463</v>
      </c>
      <c r="U107" s="62">
        <v>0</v>
      </c>
      <c r="V107" s="14">
        <v>6</v>
      </c>
      <c r="W107" s="14">
        <v>6</v>
      </c>
      <c r="X107" s="58" t="s">
        <v>488</v>
      </c>
      <c r="Y107" s="58" t="s">
        <v>488</v>
      </c>
      <c r="Z107" s="14"/>
      <c r="AA107" s="58" t="s">
        <v>488</v>
      </c>
      <c r="AB107" s="58" t="s">
        <v>488</v>
      </c>
      <c r="AC107" s="14"/>
      <c r="AD107" s="14">
        <f t="shared" si="10"/>
        <v>6</v>
      </c>
      <c r="AE107" s="60">
        <f t="shared" ref="AE107:AE110" si="13">IF(AD107="NO PROGRAMADO", "NO PROGRAMADO", (AD107/V107))</f>
        <v>1</v>
      </c>
      <c r="AF107" s="82" t="b">
        <f>+'[2]Monitoreo Unificado PA '!$AP$107=AE107</f>
        <v>1</v>
      </c>
    </row>
    <row r="108" spans="1:32" ht="102" x14ac:dyDescent="0.25">
      <c r="A108" s="23" t="s">
        <v>240</v>
      </c>
      <c r="B108" s="23" t="s">
        <v>442</v>
      </c>
      <c r="C108" s="23" t="s">
        <v>443</v>
      </c>
      <c r="D108" s="23" t="s">
        <v>260</v>
      </c>
      <c r="E108" s="23" t="s">
        <v>31</v>
      </c>
      <c r="F108" s="23" t="s">
        <v>444</v>
      </c>
      <c r="G108" s="23" t="s">
        <v>464</v>
      </c>
      <c r="H108" s="23" t="s">
        <v>34</v>
      </c>
      <c r="I108" s="23" t="s">
        <v>254</v>
      </c>
      <c r="J108" s="35" t="s">
        <v>465</v>
      </c>
      <c r="K108" s="12">
        <v>98</v>
      </c>
      <c r="L108" s="35" t="s">
        <v>466</v>
      </c>
      <c r="M108" s="36">
        <v>43101</v>
      </c>
      <c r="N108" s="36">
        <v>43465</v>
      </c>
      <c r="O108" s="35" t="s">
        <v>467</v>
      </c>
      <c r="P108" s="35" t="s">
        <v>468</v>
      </c>
      <c r="Q108" s="37">
        <v>100</v>
      </c>
      <c r="R108" s="38" t="s">
        <v>40</v>
      </c>
      <c r="S108" s="12" t="s">
        <v>47</v>
      </c>
      <c r="T108" s="11" t="s">
        <v>469</v>
      </c>
      <c r="U108" s="66">
        <v>351271398</v>
      </c>
      <c r="V108" s="32">
        <v>100</v>
      </c>
      <c r="W108" s="14">
        <v>93</v>
      </c>
      <c r="X108" s="58" t="s">
        <v>488</v>
      </c>
      <c r="Y108" s="58" t="s">
        <v>488</v>
      </c>
      <c r="Z108" s="14"/>
      <c r="AA108" s="58" t="s">
        <v>488</v>
      </c>
      <c r="AB108" s="58" t="s">
        <v>488</v>
      </c>
      <c r="AC108" s="14"/>
      <c r="AD108" s="14">
        <f>+W108</f>
        <v>93</v>
      </c>
      <c r="AE108" s="60">
        <f t="shared" si="13"/>
        <v>0.93</v>
      </c>
      <c r="AF108" s="82" t="b">
        <f>+'[2]Monitoreo Unificado PA '!$AP$108=AE108</f>
        <v>1</v>
      </c>
    </row>
    <row r="109" spans="1:32" ht="63.75" x14ac:dyDescent="0.25">
      <c r="A109" s="23" t="s">
        <v>240</v>
      </c>
      <c r="B109" s="23" t="s">
        <v>442</v>
      </c>
      <c r="C109" s="23" t="s">
        <v>443</v>
      </c>
      <c r="D109" s="23" t="s">
        <v>260</v>
      </c>
      <c r="E109" s="23" t="s">
        <v>31</v>
      </c>
      <c r="F109" s="23" t="s">
        <v>444</v>
      </c>
      <c r="G109" s="23" t="s">
        <v>470</v>
      </c>
      <c r="H109" s="23" t="s">
        <v>34</v>
      </c>
      <c r="I109" s="23" t="s">
        <v>254</v>
      </c>
      <c r="J109" s="35" t="s">
        <v>471</v>
      </c>
      <c r="K109" s="12">
        <v>99</v>
      </c>
      <c r="L109" s="35" t="s">
        <v>472</v>
      </c>
      <c r="M109" s="36">
        <v>43101</v>
      </c>
      <c r="N109" s="36">
        <v>43465</v>
      </c>
      <c r="O109" s="35" t="s">
        <v>473</v>
      </c>
      <c r="P109" s="35" t="s">
        <v>474</v>
      </c>
      <c r="Q109" s="37">
        <v>100</v>
      </c>
      <c r="R109" s="38" t="s">
        <v>40</v>
      </c>
      <c r="S109" s="12" t="s">
        <v>47</v>
      </c>
      <c r="T109" s="11" t="s">
        <v>475</v>
      </c>
      <c r="U109" s="66">
        <v>438156433</v>
      </c>
      <c r="V109" s="32">
        <v>100</v>
      </c>
      <c r="W109" s="14">
        <v>91</v>
      </c>
      <c r="X109" s="58" t="s">
        <v>488</v>
      </c>
      <c r="Y109" s="58" t="s">
        <v>488</v>
      </c>
      <c r="Z109" s="14"/>
      <c r="AA109" s="58" t="s">
        <v>488</v>
      </c>
      <c r="AB109" s="58" t="s">
        <v>488</v>
      </c>
      <c r="AC109" s="14"/>
      <c r="AD109" s="14">
        <f>+W109</f>
        <v>91</v>
      </c>
      <c r="AE109" s="60">
        <f t="shared" si="13"/>
        <v>0.91</v>
      </c>
      <c r="AF109" s="82" t="b">
        <f>+'[2]Monitoreo Unificado PA '!$AP$109=AE109</f>
        <v>1</v>
      </c>
    </row>
    <row r="110" spans="1:32" ht="63.75" x14ac:dyDescent="0.25">
      <c r="A110" s="23" t="s">
        <v>240</v>
      </c>
      <c r="B110" s="23" t="s">
        <v>442</v>
      </c>
      <c r="C110" s="23" t="s">
        <v>443</v>
      </c>
      <c r="D110" s="23" t="s">
        <v>260</v>
      </c>
      <c r="E110" s="23" t="s">
        <v>31</v>
      </c>
      <c r="F110" s="23" t="s">
        <v>444</v>
      </c>
      <c r="G110" s="23" t="s">
        <v>476</v>
      </c>
      <c r="H110" s="23" t="s">
        <v>34</v>
      </c>
      <c r="I110" s="23" t="s">
        <v>245</v>
      </c>
      <c r="J110" s="35" t="s">
        <v>477</v>
      </c>
      <c r="K110" s="12">
        <v>100</v>
      </c>
      <c r="L110" s="35" t="s">
        <v>478</v>
      </c>
      <c r="M110" s="36">
        <v>43101</v>
      </c>
      <c r="N110" s="36">
        <v>43465</v>
      </c>
      <c r="O110" s="35" t="s">
        <v>479</v>
      </c>
      <c r="P110" s="35" t="s">
        <v>480</v>
      </c>
      <c r="Q110" s="37">
        <v>90</v>
      </c>
      <c r="R110" s="38" t="s">
        <v>40</v>
      </c>
      <c r="S110" s="12" t="s">
        <v>47</v>
      </c>
      <c r="T110" s="11" t="s">
        <v>475</v>
      </c>
      <c r="U110" s="62">
        <v>0</v>
      </c>
      <c r="V110" s="32">
        <v>90</v>
      </c>
      <c r="W110" s="14">
        <v>89</v>
      </c>
      <c r="X110" s="58" t="s">
        <v>488</v>
      </c>
      <c r="Y110" s="58" t="s">
        <v>488</v>
      </c>
      <c r="Z110" s="14"/>
      <c r="AA110" s="58" t="s">
        <v>488</v>
      </c>
      <c r="AB110" s="58" t="s">
        <v>488</v>
      </c>
      <c r="AC110" s="14"/>
      <c r="AD110" s="14">
        <f>+W110</f>
        <v>89</v>
      </c>
      <c r="AE110" s="60">
        <f t="shared" si="13"/>
        <v>0.98888888888888893</v>
      </c>
      <c r="AF110" s="82" t="b">
        <f>+'[2]Monitoreo Unificado PA '!$AP$110=AE110</f>
        <v>1</v>
      </c>
    </row>
    <row r="111" spans="1:32" ht="20.25" hidden="1" customHeight="1" x14ac:dyDescent="0.25">
      <c r="A111" s="39"/>
      <c r="B111" s="39"/>
      <c r="C111" s="40"/>
      <c r="D111" s="40"/>
      <c r="E111" s="40"/>
      <c r="F111" s="40"/>
      <c r="G111" s="40"/>
      <c r="H111" s="40"/>
      <c r="I111" s="40"/>
      <c r="J111" s="41"/>
      <c r="K111" s="39"/>
      <c r="L111" s="39"/>
      <c r="M111" s="42"/>
      <c r="N111" s="42"/>
      <c r="O111" s="40"/>
      <c r="P111" s="43"/>
      <c r="Q111" s="44"/>
      <c r="R111" s="45"/>
      <c r="S111" s="44"/>
      <c r="T111" s="46"/>
      <c r="U111" s="47">
        <f>SUM(U12:U110)</f>
        <v>226871256945</v>
      </c>
      <c r="V111" s="48"/>
    </row>
    <row r="112" spans="1:32" hidden="1" x14ac:dyDescent="0.25">
      <c r="A112" s="39"/>
      <c r="B112" s="39"/>
      <c r="C112" s="40"/>
      <c r="D112" s="40"/>
      <c r="E112" s="40"/>
      <c r="F112" s="40"/>
      <c r="G112" s="40"/>
      <c r="H112" s="40"/>
      <c r="I112" s="40"/>
      <c r="J112" s="41"/>
      <c r="K112" s="39"/>
      <c r="L112" s="39"/>
      <c r="M112" s="42"/>
      <c r="N112" s="42"/>
      <c r="O112" s="40"/>
      <c r="P112" s="43"/>
      <c r="Q112" s="44"/>
      <c r="R112" s="45"/>
      <c r="S112" s="44"/>
      <c r="T112" s="46"/>
      <c r="U112" s="49">
        <f>SUBTOTAL(9,U15:U96)</f>
        <v>87374632553</v>
      </c>
      <c r="V112" s="48"/>
    </row>
    <row r="113" spans="1:22" ht="61.5" hidden="1" customHeight="1" x14ac:dyDescent="0.25">
      <c r="A113" s="88" t="s">
        <v>499</v>
      </c>
      <c r="B113" s="88"/>
      <c r="C113" s="40"/>
      <c r="D113" s="40"/>
      <c r="E113" s="40"/>
      <c r="F113" s="40"/>
      <c r="G113" s="40"/>
      <c r="H113" s="40"/>
      <c r="I113" s="40"/>
      <c r="J113" s="41"/>
      <c r="K113" s="39"/>
      <c r="L113" s="39"/>
      <c r="M113" s="42"/>
      <c r="N113" s="42"/>
      <c r="O113" s="40"/>
      <c r="P113" s="43"/>
      <c r="Q113" s="44"/>
      <c r="R113" s="45"/>
      <c r="S113" s="44"/>
      <c r="T113" s="46"/>
      <c r="U113" s="49"/>
      <c r="V113" s="48"/>
    </row>
    <row r="114" spans="1:22" x14ac:dyDescent="0.25">
      <c r="A114" s="50"/>
      <c r="B114" s="50"/>
      <c r="C114" s="50"/>
      <c r="D114" s="50"/>
      <c r="E114" s="50"/>
      <c r="F114" s="51"/>
      <c r="G114" s="50"/>
      <c r="H114" s="50"/>
      <c r="I114" s="50"/>
      <c r="J114" s="2"/>
      <c r="K114" s="52"/>
      <c r="L114" s="50"/>
      <c r="M114" s="53"/>
      <c r="N114" s="53"/>
      <c r="O114" s="54"/>
      <c r="P114" s="54"/>
      <c r="Q114" s="55"/>
      <c r="R114" s="1"/>
      <c r="S114" s="56"/>
      <c r="T114" s="50"/>
      <c r="U114" s="57"/>
      <c r="V114" s="56"/>
    </row>
    <row r="115" spans="1:22" x14ac:dyDescent="0.25">
      <c r="A115" s="50"/>
      <c r="B115" s="50"/>
      <c r="C115" s="50"/>
      <c r="D115" s="50"/>
      <c r="E115" s="50"/>
      <c r="F115" s="51"/>
      <c r="G115" s="50"/>
      <c r="H115" s="50"/>
      <c r="I115" s="50"/>
      <c r="J115" s="2"/>
      <c r="K115" s="52"/>
      <c r="L115" s="50"/>
      <c r="M115" s="53"/>
      <c r="N115" s="53"/>
      <c r="O115" s="54"/>
      <c r="P115" s="54"/>
      <c r="Q115" s="55"/>
      <c r="R115" s="1"/>
      <c r="S115" s="56"/>
      <c r="T115" s="50"/>
      <c r="U115" s="57"/>
      <c r="V115" s="56"/>
    </row>
    <row r="116" spans="1:22" x14ac:dyDescent="0.25">
      <c r="A116" s="50"/>
      <c r="B116" s="50"/>
      <c r="C116" s="50"/>
      <c r="D116" s="50"/>
      <c r="E116" s="50"/>
      <c r="F116" s="51"/>
      <c r="G116" s="50"/>
      <c r="H116" s="50"/>
      <c r="I116" s="50"/>
      <c r="J116" s="2"/>
      <c r="K116" s="52"/>
      <c r="L116" s="50"/>
      <c r="M116" s="53"/>
      <c r="N116" s="53"/>
      <c r="O116" s="54"/>
      <c r="P116" s="54"/>
      <c r="Q116" s="55"/>
      <c r="R116" s="1"/>
      <c r="S116" s="56"/>
      <c r="T116" s="50"/>
      <c r="U116" s="57"/>
      <c r="V116" s="56"/>
    </row>
  </sheetData>
  <sheetProtection algorithmName="SHA-512" hashValue="tMYBB6wQFDRSwVqAg04hyzHa3qtqUZ8Ua+5H601dQ3vHehvcYfyxE5M3nm6XQ4iuMlN1Tm6y65EzexsnXyYqSQ==" saltValue="y/KnYoduaqw/BwyWa63Jrw==" spinCount="100000" sheet="1" autoFilter="0"/>
  <autoFilter ref="A11:AM113">
    <filterColumn colId="30">
      <filters>
        <filter val="0%"/>
        <filter val="100%"/>
        <filter val="102%"/>
        <filter val="104%"/>
        <filter val="108%"/>
        <filter val="121%"/>
        <filter val="124%"/>
        <filter val="130%"/>
        <filter val="136%"/>
        <filter val="140%"/>
        <filter val="19%"/>
        <filter val="200%"/>
        <filter val="220%"/>
        <filter val="233%"/>
        <filter val="400%"/>
        <filter val="44%"/>
        <filter val="441%"/>
        <filter val="50%"/>
        <filter val="7%"/>
        <filter val="80%"/>
        <filter val="91%"/>
        <filter val="93%"/>
        <filter val="96%"/>
        <filter val="97%"/>
        <filter val="99%"/>
      </filters>
    </filterColumn>
  </autoFilter>
  <mergeCells count="8">
    <mergeCell ref="A113:B113"/>
    <mergeCell ref="A6:J6"/>
    <mergeCell ref="A10:D10"/>
    <mergeCell ref="E10:J10"/>
    <mergeCell ref="K10:U10"/>
    <mergeCell ref="AD10:AE10"/>
    <mergeCell ref="V10:V11"/>
    <mergeCell ref="AE8:AF8"/>
  </mergeCells>
  <conditionalFormatting sqref="AE12:AE18 AE20:AE32 AE34 AE37 AE40:AE41 AE107:AE110">
    <cfRule type="iconSet" priority="6">
      <iconSet iconSet="3TrafficLights2">
        <cfvo type="percent" val="0"/>
        <cfvo type="num" val="$AE$4"/>
        <cfvo type="num" val="$AD$4"/>
      </iconSet>
    </cfRule>
  </conditionalFormatting>
  <conditionalFormatting sqref="AE43:AE103">
    <cfRule type="iconSet" priority="1">
      <iconSet iconSet="3TrafficLights2">
        <cfvo type="percent" val="0"/>
        <cfvo type="num" val="$AE$4"/>
        <cfvo type="num" val="$AD$4"/>
      </iconSet>
    </cfRule>
  </conditionalFormatting>
  <dataValidations xWindow="1277" yWindow="466" count="16">
    <dataValidation type="list" allowBlank="1" showInputMessage="1" showErrorMessage="1" sqref="F13 B12:B112 B114:B116">
      <formula1>Grupos</formula1>
    </dataValidation>
    <dataValidation type="list" allowBlank="1" showInputMessage="1" showErrorMessage="1" sqref="F12 F14:F116">
      <formula1>Proceso</formula1>
    </dataValidation>
    <dataValidation type="whole" operator="greaterThan" allowBlank="1" showInputMessage="1" showErrorMessage="1" promptTitle="solo permite número entero" prompt="Registrar número entero, sin decimales ni signo %" sqref="V114:V116 V65:V67 V104:V107 V70:V98 V14:V62 V12">
      <formula1>0</formula1>
    </dataValidation>
    <dataValidation type="list" allowBlank="1" showInputMessage="1" showErrorMessage="1" sqref="D67:D106 D108:D116 D12:D65">
      <formula1>Objetivos</formula1>
    </dataValidation>
    <dataValidation type="list" allowBlank="1" showInputMessage="1" showErrorMessage="1" sqref="H12:H66 H68:H191">
      <formula1>Programas1</formula1>
    </dataValidation>
    <dataValidation type="whole" errorStyle="warning" operator="greaterThan" allowBlank="1" showInputMessage="1" showErrorMessage="1" errorTitle="formato de número" error="solo recibe formato de números enteros" promptTitle="solo permite número entero" prompt="Registrar número entero, sin decimales ni signo %" sqref="Q114:Q116 Q65:Q67 Q12:Q61 Q104:Q107 Q70:Q98">
      <formula1>0</formula1>
    </dataValidation>
    <dataValidation type="whole" operator="notEqual" allowBlank="1" showInputMessage="1" showErrorMessage="1" promptTitle="Cifras completas en pesos" prompt="Sin decimales" sqref="U17:U25 U52:U57 U111:U116 U67:U68 U104 U87:U97 U82 U84:U85 U12:U15">
      <formula1>0</formula1>
    </dataValidation>
    <dataValidation type="whole" operator="greaterThanOrEqual" allowBlank="1" showInputMessage="1" showErrorMessage="1" promptTitle="Cifras completas en pesos" prompt="Sin decimales" sqref="U26:U51 U58:U66 U69:U81 U86 U98:U103 U105:U107 U110 U83">
      <formula1>0</formula1>
    </dataValidation>
    <dataValidation type="list" allowBlank="1" showInputMessage="1" showErrorMessage="1" sqref="G111:G116 G12:G106">
      <formula1>planes</formula1>
    </dataValidation>
    <dataValidation type="list" allowBlank="1" showInputMessage="1" showErrorMessage="1" sqref="A12:A116">
      <formula1>Dependencias</formula1>
    </dataValidation>
    <dataValidation type="list" allowBlank="1" showInputMessage="1" showErrorMessage="1" sqref="E12:E116">
      <formula1>DESCRIPCION</formula1>
    </dataValidation>
    <dataValidation type="list" allowBlank="1" showInputMessage="1" showErrorMessage="1" sqref="C12:C116">
      <formula1>Políticas</formula1>
    </dataValidation>
    <dataValidation type="list" allowBlank="1" showInputMessage="1" showErrorMessage="1" sqref="I12:I116">
      <formula1>iniciativas</formula1>
    </dataValidation>
    <dataValidation type="whole" operator="greaterThanOrEqual" allowBlank="1" showInputMessage="1" showErrorMessage="1" promptTitle="solo permite número entero" prompt="Registrar número entero, sin decimales ni signo %" sqref="X12 W12:W18 W107:W110">
      <formula1>0</formula1>
    </dataValidation>
    <dataValidation type="whole" operator="greaterThanOrEqual" allowBlank="1" showInputMessage="1" showErrorMessage="1" sqref="Y31 Y99:Y103 Y35 Y38 Y22:Y29 Y44 Y17 Z59:Z61 Y63 Y66 Y50 Z108:Z110 Y89:Y91 Y83 Y87 AC108:AC110 Y80:Y81 Y78:AC78 Z63:Z64 AA63:AB63 AC59:AC64 Y14 Y74:Y75">
      <formula1>0</formula1>
    </dataValidation>
    <dataValidation type="whole" operator="greaterThanOrEqual" allowBlank="1" showInputMessage="1" showErrorMessage="1" sqref="Z66:AB67 AA86:AB91 Y12 Z44:AB44 AC74:AC77 Z107 AC97:AC107 AA97:AB97 Z104 AA104:AB105 AA93:AB95 AC80:AC95 Z89:Z93 Z80:Z87 AA80:AB84 Z74:AA75 Z50:AB50 AC65:AC70 AA70:AB70 Z69:Z70 Z31:AC31 Z53:Z55 AC50:AC57 AC44:AC45 AC35:AC39 Z38:AB38 Z35:AB35 AA14:AB14 AA17:AB17 AA12:AB12 AA22:AB29 AC12:AC29 Z12:Z29 AC33 AC42 AC48 Z72 AC72 AB74:AB76">
      <formula1>X12</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 de acción</Categor_x00ed_a>
    <Activo xmlns="6c836f01-5d45-4a6f-9e83-107087d3e68e">true</Activ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BF2AC3-78FC-4090-832F-51D6DF736E48}"/>
</file>

<file path=customXml/itemProps2.xml><?xml version="1.0" encoding="utf-8"?>
<ds:datastoreItem xmlns:ds="http://schemas.openxmlformats.org/officeDocument/2006/customXml" ds:itemID="{AD4F00D3-D81B-49D4-88CA-CC57AB6D53F5}"/>
</file>

<file path=customXml/itemProps3.xml><?xml version="1.0" encoding="utf-8"?>
<ds:datastoreItem xmlns:ds="http://schemas.openxmlformats.org/officeDocument/2006/customXml" ds:itemID="{E3D79390-81B6-437D-B0DD-48ACA02667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PA_ ANH_Julio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Seguimiento-Acumulado-Plan-de-Accion-2018-ANH_ Julio</dc:title>
  <dc:creator>Patricia Marin Ruiz</dc:creator>
  <cp:lastModifiedBy>Patricia Marin Ruiz</cp:lastModifiedBy>
  <dcterms:created xsi:type="dcterms:W3CDTF">2018-08-17T12:50:51Z</dcterms:created>
  <dcterms:modified xsi:type="dcterms:W3CDTF">2018-08-28T20:39:45Z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