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19200" windowHeight="11370"/>
  </bookViews>
  <sheets>
    <sheet name="ING VIG ACT" sheetId="23" r:id="rId1"/>
  </sheets>
  <definedNames>
    <definedName name="_xlnm.Print_Area" localSheetId="0">'ING VIG ACT'!$A$1:$I$37</definedName>
  </definedNames>
  <calcPr calcId="171027"/>
</workbook>
</file>

<file path=xl/calcChain.xml><?xml version="1.0" encoding="utf-8"?>
<calcChain xmlns="http://schemas.openxmlformats.org/spreadsheetml/2006/main">
  <c r="I34" i="23" l="1"/>
  <c r="I33" i="23" s="1"/>
  <c r="H34" i="23"/>
  <c r="H33" i="23" s="1"/>
  <c r="G33" i="23"/>
  <c r="G30" i="23" s="1"/>
  <c r="G27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H32" i="23"/>
  <c r="I31" i="23"/>
  <c r="H31" i="23"/>
  <c r="I29" i="23"/>
  <c r="H29" i="23"/>
  <c r="I28" i="23"/>
  <c r="H28" i="23"/>
  <c r="I26" i="23"/>
  <c r="H26" i="23"/>
  <c r="I25" i="23"/>
  <c r="H25" i="23"/>
  <c r="I24" i="23"/>
  <c r="H24" i="23"/>
  <c r="I23" i="23"/>
  <c r="H23" i="23"/>
  <c r="I22" i="23"/>
  <c r="H22" i="23"/>
  <c r="I21" i="23"/>
  <c r="I20" i="23" s="1"/>
  <c r="H21" i="23"/>
  <c r="H20" i="23" s="1"/>
  <c r="G20" i="23"/>
  <c r="F20" i="23"/>
  <c r="E20" i="23"/>
  <c r="D20" i="23"/>
  <c r="C20" i="23"/>
  <c r="I19" i="23"/>
  <c r="H19" i="23"/>
  <c r="I18" i="23"/>
  <c r="H18" i="23"/>
  <c r="G17" i="23"/>
  <c r="F17" i="23"/>
  <c r="E17" i="23"/>
  <c r="D17" i="23"/>
  <c r="C17" i="23"/>
  <c r="I14" i="23"/>
  <c r="H14" i="23"/>
  <c r="I13" i="23"/>
  <c r="H13" i="23"/>
  <c r="G12" i="23"/>
  <c r="F12" i="23"/>
  <c r="E12" i="23"/>
  <c r="D12" i="23"/>
  <c r="C12" i="23"/>
  <c r="C16" i="23" l="1"/>
  <c r="C15" i="23" s="1"/>
  <c r="C11" i="23" s="1"/>
  <c r="C10" i="23" s="1"/>
  <c r="C9" i="23" s="1"/>
  <c r="C37" i="23" s="1"/>
  <c r="E16" i="23"/>
  <c r="E15" i="23" s="1"/>
  <c r="E11" i="23" s="1"/>
  <c r="E10" i="23" s="1"/>
  <c r="E9" i="23" s="1"/>
  <c r="E37" i="23" s="1"/>
  <c r="G16" i="23"/>
  <c r="G15" i="23" s="1"/>
  <c r="G11" i="23" s="1"/>
  <c r="G10" i="23" s="1"/>
  <c r="G9" i="23" s="1"/>
  <c r="G37" i="23" s="1"/>
  <c r="H12" i="23"/>
  <c r="I30" i="23"/>
  <c r="I27" i="23" s="1"/>
  <c r="I17" i="23"/>
  <c r="I16" i="23" s="1"/>
  <c r="I15" i="23" s="1"/>
  <c r="F16" i="23"/>
  <c r="F15" i="23" s="1"/>
  <c r="F11" i="23" s="1"/>
  <c r="F10" i="23" s="1"/>
  <c r="F9" i="23" s="1"/>
  <c r="F37" i="23" s="1"/>
  <c r="H30" i="23"/>
  <c r="H27" i="23" s="1"/>
  <c r="H17" i="23"/>
  <c r="H16" i="23" s="1"/>
  <c r="H15" i="23" s="1"/>
  <c r="I12" i="23"/>
  <c r="D16" i="23"/>
  <c r="D15" i="23" s="1"/>
  <c r="D11" i="23" s="1"/>
  <c r="D10" i="23" s="1"/>
  <c r="D9" i="23" s="1"/>
  <c r="D37" i="23" s="1"/>
  <c r="I11" i="23" l="1"/>
  <c r="I10" i="23" s="1"/>
  <c r="I9" i="23" s="1"/>
  <c r="I37" i="23" s="1"/>
  <c r="H11" i="23"/>
  <c r="H10" i="23" s="1"/>
  <c r="H9" i="23" s="1"/>
  <c r="H37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<sst xmlns="http://schemas.openxmlformats.org/spreadsheetml/2006/main" count="46" uniqueCount="45">
  <si>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</si>
  <si>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</si>
  <si>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</si>
  <si>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</si>
  <si>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</si>
  <si>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</si>
  <si>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</si>
  <si>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</si>
  <si>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</si>
  <si>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</si>
  <si>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</si>
  <si>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</si>
  <si>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</si>
  <si>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</si>
  <si>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</si>
  <si>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</si>
  <si>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</si>
  <si>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</si>
  <si>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</si>
  <si>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</si>
  <si>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</si>
  <si>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</si>
  <si>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</si>
  <si>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</si>
  <si>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</si>
  <si>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</si>
  <si>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</si>
  <si>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</si>
  <si>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</si>
  <si>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</si>
  <si>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</si>
  <si>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</si>
  <si>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</si>
  <si>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</si>
  <si>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</si>
  <si>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</si>
  <si>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</si>
  <si>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</si>
  <si>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</si>
  <si>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</si>
  <si>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</si>
  <si>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</si>
  <si>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</si>
  <si>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AGOSTO</t>
  </si>
  <si>
    <t>EJECUCION PRESUPUESTAL DE INGRESOS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</si>
</sst>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6" formatCode="00"/>
    <numFmt numFmtId="167" formatCode="000"/>
    <numFmt numFmtId="170" formatCode="General_)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43" fontId="2" fillId="0" borderId="0" xfId="1" applyFont="1" applyFill="1"/>
    <xf numFmtId="0" fontId="2" fillId="0" borderId="0" xfId="6" applyFont="1" applyFill="1"/>
    <xf numFmtId="43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0" fontId="9" fillId="0" borderId="10" xfId="6" applyNumberFormat="1" applyFont="1" applyFill="1" applyBorder="1" applyAlignment="1" applyProtection="1">
      <alignment horizontal="center"/>
    </xf>
    <xf numFmtId="170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70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70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43" fontId="4" fillId="0" borderId="0" xfId="1" applyFont="1" applyFill="1"/>
    <xf numFmtId="0" fontId="4" fillId="0" borderId="0" xfId="6" applyFont="1" applyFill="1"/>
    <xf numFmtId="170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70" fontId="9" fillId="0" borderId="0" xfId="6" applyNumberFormat="1" applyFont="1" applyFill="1" applyBorder="1" applyAlignment="1" applyProtection="1"/>
    <xf numFmtId="170" fontId="10" fillId="0" borderId="11" xfId="6" applyNumberFormat="1" applyFont="1" applyFill="1" applyBorder="1" applyProtection="1"/>
    <xf numFmtId="170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43" fontId="1" fillId="0" borderId="2" xfId="1" applyFont="1" applyFill="1" applyBorder="1"/>
    <xf numFmtId="43" fontId="2" fillId="0" borderId="2" xfId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3" fontId="11" fillId="0" borderId="2" xfId="6" applyNumberFormat="1" applyFont="1" applyFill="1" applyBorder="1"/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1"/>
  <sheetViews>
    <sheetView showGridLines="0" tabSelected="1" topLeftCell="B1" zoomScaleNormal="100" workbookViewId="0">
      <pane ySplit="7" topLeftCell="A8" activePane="bottomLeft" state="frozen"/>
      <selection activeCell="M54" sqref="M54"/>
      <selection pane="bottomLeft" activeCell="E20" sqref="E20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2" t="s">
        <v>0</v>
      </c>
      <c r="B1" s="53"/>
      <c r="C1" s="53"/>
      <c r="D1" s="53"/>
      <c r="E1" s="53"/>
      <c r="F1" s="53"/>
      <c r="G1" s="53"/>
      <c r="H1" s="53"/>
      <c r="I1" s="54"/>
    </row>
    <row r="2" spans="1:11" s="4" customFormat="1" ht="15" x14ac:dyDescent="0.2">
      <c r="A2" s="55" t="s">
        <v>44</v>
      </c>
      <c r="B2" s="56"/>
      <c r="C2" s="56"/>
      <c r="D2" s="56"/>
      <c r="E2" s="56"/>
      <c r="F2" s="56"/>
      <c r="G2" s="56"/>
      <c r="H2" s="56"/>
      <c r="I2" s="57"/>
      <c r="J2" s="3"/>
    </row>
    <row r="3" spans="1:11" s="4" customFormat="1" ht="15" x14ac:dyDescent="0.2">
      <c r="A3" s="58" t="s">
        <v>43</v>
      </c>
      <c r="B3" s="56"/>
      <c r="C3" s="56"/>
      <c r="D3" s="56"/>
      <c r="E3" s="56"/>
      <c r="F3" s="56"/>
      <c r="G3" s="56"/>
      <c r="H3" s="56"/>
      <c r="I3" s="57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5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1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602781092000</v>
      </c>
      <c r="D9" s="25">
        <f t="shared" ref="D9:H9" si="0">+D10+D27</f>
        <v>25186724721.990002</v>
      </c>
      <c r="E9" s="25">
        <f>+E10+E27</f>
        <v>878283436556.76001</v>
      </c>
      <c r="F9" s="25">
        <f t="shared" si="0"/>
        <v>32477354333.540001</v>
      </c>
      <c r="G9" s="25">
        <f t="shared" si="0"/>
        <v>872544548747.31006</v>
      </c>
      <c r="H9" s="25">
        <f t="shared" si="0"/>
        <v>5738887809.4500027</v>
      </c>
      <c r="I9" s="25">
        <f>+I10+I27</f>
        <v>-275502344556.76001</v>
      </c>
    </row>
    <row r="10" spans="1:11" x14ac:dyDescent="0.2">
      <c r="A10" s="23">
        <v>3100</v>
      </c>
      <c r="B10" s="24" t="s">
        <v>17</v>
      </c>
      <c r="C10" s="25">
        <f>+C11</f>
        <v>155748092000</v>
      </c>
      <c r="D10" s="25">
        <f t="shared" ref="D10:I10" si="1">+D11</f>
        <v>25025129732.59</v>
      </c>
      <c r="E10" s="25">
        <f t="shared" si="1"/>
        <v>246688701761.43997</v>
      </c>
      <c r="F10" s="25">
        <f t="shared" si="1"/>
        <v>32315759344.139999</v>
      </c>
      <c r="G10" s="25">
        <f t="shared" si="1"/>
        <v>240949813951.98996</v>
      </c>
      <c r="H10" s="25">
        <f t="shared" si="1"/>
        <v>5738887809.4500027</v>
      </c>
      <c r="I10" s="25">
        <f t="shared" si="1"/>
        <v>-90940609761.439987</v>
      </c>
    </row>
    <row r="11" spans="1:11" x14ac:dyDescent="0.2">
      <c r="A11" s="23">
        <v>3120</v>
      </c>
      <c r="B11" s="24" t="s">
        <v>18</v>
      </c>
      <c r="C11" s="25">
        <f>+C12+C15+C26</f>
        <v>155748092000</v>
      </c>
      <c r="D11" s="25">
        <f t="shared" ref="D11:I11" si="2">+D12+D15+D26</f>
        <v>25025129732.59</v>
      </c>
      <c r="E11" s="25">
        <f t="shared" si="2"/>
        <v>246688701761.43997</v>
      </c>
      <c r="F11" s="25">
        <f t="shared" si="2"/>
        <v>32315759344.139999</v>
      </c>
      <c r="G11" s="25">
        <f t="shared" si="2"/>
        <v>240949813951.98996</v>
      </c>
      <c r="H11" s="25">
        <f t="shared" si="2"/>
        <v>5738887809.4500027</v>
      </c>
      <c r="I11" s="25">
        <f t="shared" si="2"/>
        <v>-90940609761.439987</v>
      </c>
    </row>
    <row r="12" spans="1:11" x14ac:dyDescent="0.2">
      <c r="A12" s="23">
        <v>3121</v>
      </c>
      <c r="B12" s="24" t="s">
        <v>19</v>
      </c>
      <c r="C12" s="26">
        <f>SUM(C13:C14)</f>
        <v>0</v>
      </c>
      <c r="D12" s="26">
        <f t="shared" ref="D12:I12" si="3">SUM(D13:D14)</f>
        <v>0</v>
      </c>
      <c r="E12" s="26">
        <f t="shared" si="3"/>
        <v>2866000</v>
      </c>
      <c r="F12" s="26">
        <f t="shared" si="3"/>
        <v>0</v>
      </c>
      <c r="G12" s="26">
        <f t="shared" si="3"/>
        <v>2866000</v>
      </c>
      <c r="H12" s="26">
        <f t="shared" si="3"/>
        <v>0</v>
      </c>
      <c r="I12" s="26">
        <f t="shared" si="3"/>
        <v>-2866000</v>
      </c>
    </row>
    <row r="13" spans="1:11" x14ac:dyDescent="0.2">
      <c r="A13" s="23"/>
      <c r="B13" s="27" t="s">
        <v>20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f>+E13-G13</f>
        <v>0</v>
      </c>
      <c r="I13" s="28">
        <f>+C13-E13</f>
        <v>0</v>
      </c>
      <c r="J13" s="29"/>
    </row>
    <row r="14" spans="1:11" x14ac:dyDescent="0.2">
      <c r="A14" s="23"/>
      <c r="B14" s="27" t="s">
        <v>21</v>
      </c>
      <c r="C14" s="28">
        <v>0</v>
      </c>
      <c r="D14" s="28">
        <v>0</v>
      </c>
      <c r="E14" s="28">
        <v>2866000</v>
      </c>
      <c r="F14" s="28">
        <v>0</v>
      </c>
      <c r="G14" s="28">
        <v>2866000</v>
      </c>
      <c r="H14" s="28">
        <f>+E14-G14</f>
        <v>0</v>
      </c>
      <c r="I14" s="28">
        <f>+C14-E14</f>
        <v>-2866000</v>
      </c>
    </row>
    <row r="15" spans="1:11" x14ac:dyDescent="0.2">
      <c r="A15" s="23">
        <v>3127</v>
      </c>
      <c r="B15" s="24" t="s">
        <v>22</v>
      </c>
      <c r="C15" s="26">
        <f>+C16</f>
        <v>155748092000</v>
      </c>
      <c r="D15" s="26">
        <f t="shared" ref="D15:I15" si="4">+D16</f>
        <v>24663018952.59</v>
      </c>
      <c r="E15" s="26">
        <f t="shared" si="4"/>
        <v>245350717370.00998</v>
      </c>
      <c r="F15" s="26">
        <f t="shared" si="4"/>
        <v>31953648564.139999</v>
      </c>
      <c r="G15" s="26">
        <f t="shared" si="4"/>
        <v>239611829560.55997</v>
      </c>
      <c r="H15" s="26">
        <f t="shared" si="4"/>
        <v>5738887809.4500027</v>
      </c>
      <c r="I15" s="26">
        <f t="shared" si="4"/>
        <v>-89602625370.009995</v>
      </c>
      <c r="K15" s="30"/>
    </row>
    <row r="16" spans="1:11" x14ac:dyDescent="0.2">
      <c r="A16" s="23"/>
      <c r="B16" s="24" t="s">
        <v>23</v>
      </c>
      <c r="C16" s="26">
        <f>+C17+C20+C22+C23+C24+C25</f>
        <v>155748092000</v>
      </c>
      <c r="D16" s="26">
        <f>+D17+D20+D22+D23+D24+D25</f>
        <v>24663018952.59</v>
      </c>
      <c r="E16" s="26">
        <f>+E17+E20+E22+E23+E24+E25</f>
        <v>245350717370.00998</v>
      </c>
      <c r="F16" s="26">
        <f t="shared" ref="F16:I16" si="5">+F17+F20+F22+F23+F24+F25</f>
        <v>31953648564.139999</v>
      </c>
      <c r="G16" s="26">
        <f t="shared" si="5"/>
        <v>239611829560.55997</v>
      </c>
      <c r="H16" s="26">
        <f t="shared" si="5"/>
        <v>5738887809.4500027</v>
      </c>
      <c r="I16" s="26">
        <f t="shared" si="5"/>
        <v>-89602625370.009995</v>
      </c>
      <c r="K16" s="30"/>
    </row>
    <row r="17" spans="1:11" x14ac:dyDescent="0.2">
      <c r="A17" s="23"/>
      <c r="B17" s="24" t="s">
        <v>24</v>
      </c>
      <c r="C17" s="26">
        <f>+C18+C19</f>
        <v>3002646876</v>
      </c>
      <c r="D17" s="26">
        <f>+D18+D19</f>
        <v>3467166224</v>
      </c>
      <c r="E17" s="26">
        <f t="shared" ref="E17:I17" si="6">+E18+E19</f>
        <v>10520227039.940001</v>
      </c>
      <c r="F17" s="26">
        <f t="shared" si="6"/>
        <v>4302768337.3900003</v>
      </c>
      <c r="G17" s="26">
        <f t="shared" si="6"/>
        <v>9655270474.6100006</v>
      </c>
      <c r="H17" s="26">
        <f t="shared" si="6"/>
        <v>864956565.3300004</v>
      </c>
      <c r="I17" s="26">
        <f t="shared" si="6"/>
        <v>-7517580163.9400005</v>
      </c>
      <c r="K17" s="30"/>
    </row>
    <row r="18" spans="1:11" x14ac:dyDescent="0.2">
      <c r="A18" s="23"/>
      <c r="B18" s="27" t="s">
        <v>25</v>
      </c>
      <c r="C18" s="28">
        <v>2022956736</v>
      </c>
      <c r="D18" s="28">
        <v>3467166224</v>
      </c>
      <c r="E18" s="28">
        <v>5710452762.5600004</v>
      </c>
      <c r="F18" s="28">
        <v>4302768337.3900003</v>
      </c>
      <c r="G18" s="28">
        <v>5544034859.4300003</v>
      </c>
      <c r="H18" s="28">
        <f>+E18-G18</f>
        <v>166417903.13000011</v>
      </c>
      <c r="I18" s="28">
        <f t="shared" ref="I18:I26" si="7">+C18-E18</f>
        <v>-3687496026.5600004</v>
      </c>
      <c r="K18" s="1"/>
    </row>
    <row r="19" spans="1:11" x14ac:dyDescent="0.2">
      <c r="A19" s="23"/>
      <c r="B19" s="27" t="s">
        <v>26</v>
      </c>
      <c r="C19" s="28">
        <v>979690140</v>
      </c>
      <c r="D19" s="28">
        <v>0</v>
      </c>
      <c r="E19" s="28">
        <v>4809774277.3800001</v>
      </c>
      <c r="F19" s="28">
        <v>0</v>
      </c>
      <c r="G19" s="28">
        <v>4111235615.1799998</v>
      </c>
      <c r="H19" s="28">
        <f>+E19-G19</f>
        <v>698538662.20000029</v>
      </c>
      <c r="I19" s="28">
        <f t="shared" si="7"/>
        <v>-3830084137.3800001</v>
      </c>
      <c r="K19" s="1"/>
    </row>
    <row r="20" spans="1:11" x14ac:dyDescent="0.2">
      <c r="A20" s="23"/>
      <c r="B20" s="24" t="s">
        <v>27</v>
      </c>
      <c r="C20" s="26">
        <f>+C21</f>
        <v>13347848802</v>
      </c>
      <c r="D20" s="26">
        <f t="shared" ref="D20:I20" si="8">+D21</f>
        <v>21615713.34</v>
      </c>
      <c r="E20" s="26">
        <f t="shared" si="8"/>
        <v>6320349764.6400003</v>
      </c>
      <c r="F20" s="26">
        <f t="shared" si="8"/>
        <v>31242598.739999998</v>
      </c>
      <c r="G20" s="26">
        <f t="shared" si="8"/>
        <v>6237384406.3999996</v>
      </c>
      <c r="H20" s="26">
        <f>+H21</f>
        <v>82965358.240000725</v>
      </c>
      <c r="I20" s="26">
        <f t="shared" si="8"/>
        <v>7027499037.3599997</v>
      </c>
      <c r="K20" s="30"/>
    </row>
    <row r="21" spans="1:11" x14ac:dyDescent="0.2">
      <c r="A21" s="23"/>
      <c r="B21" s="27" t="s">
        <v>28</v>
      </c>
      <c r="C21" s="28">
        <v>13347848802</v>
      </c>
      <c r="D21" s="28">
        <v>21615713.34</v>
      </c>
      <c r="E21" s="28">
        <v>6320349764.6400003</v>
      </c>
      <c r="F21" s="28">
        <v>31242598.739999998</v>
      </c>
      <c r="G21" s="28">
        <v>6237384406.3999996</v>
      </c>
      <c r="H21" s="28">
        <f>+E21-G21</f>
        <v>82965358.240000725</v>
      </c>
      <c r="I21" s="28">
        <f>+C21-E21</f>
        <v>7027499037.3599997</v>
      </c>
      <c r="K21" s="30"/>
    </row>
    <row r="22" spans="1:11" x14ac:dyDescent="0.2">
      <c r="A22" s="23"/>
      <c r="B22" s="24" t="s">
        <v>29</v>
      </c>
      <c r="C22" s="28">
        <v>21546922345</v>
      </c>
      <c r="D22" s="28">
        <v>0</v>
      </c>
      <c r="E22" s="28">
        <v>44029886588.510002</v>
      </c>
      <c r="F22" s="28">
        <v>6344058136.9799995</v>
      </c>
      <c r="G22" s="28">
        <v>44029886588.510002</v>
      </c>
      <c r="H22" s="28">
        <f>+E22-G22</f>
        <v>0</v>
      </c>
      <c r="I22" s="28">
        <f>+C22-E22</f>
        <v>-22482964243.510002</v>
      </c>
      <c r="K22" s="30"/>
    </row>
    <row r="23" spans="1:11" x14ac:dyDescent="0.2">
      <c r="A23" s="23"/>
      <c r="B23" s="24" t="s">
        <v>30</v>
      </c>
      <c r="C23" s="28">
        <v>97865721020</v>
      </c>
      <c r="D23" s="28">
        <v>12693395512</v>
      </c>
      <c r="E23" s="28">
        <v>127251472383.39999</v>
      </c>
      <c r="F23" s="28">
        <v>12693395512</v>
      </c>
      <c r="G23" s="28">
        <v>127251472383.39999</v>
      </c>
      <c r="H23" s="28">
        <f t="shared" ref="H23:H32" si="9">+E23-G23</f>
        <v>0</v>
      </c>
      <c r="I23" s="28">
        <f t="shared" si="7"/>
        <v>-29385751363.399994</v>
      </c>
      <c r="K23" s="30"/>
    </row>
    <row r="24" spans="1:11" x14ac:dyDescent="0.2">
      <c r="A24" s="23"/>
      <c r="B24" s="24" t="s">
        <v>31</v>
      </c>
      <c r="C24" s="28">
        <v>1521127906</v>
      </c>
      <c r="D24" s="28">
        <v>774374673.03999996</v>
      </c>
      <c r="E24" s="28">
        <v>7564423587.0600004</v>
      </c>
      <c r="F24" s="28">
        <v>875717148.82000005</v>
      </c>
      <c r="G24" s="28">
        <v>2773457701.1799998</v>
      </c>
      <c r="H24" s="28">
        <f t="shared" si="9"/>
        <v>4790965885.8800011</v>
      </c>
      <c r="I24" s="28">
        <f t="shared" si="7"/>
        <v>-6043295681.0600004</v>
      </c>
      <c r="K24" s="30"/>
    </row>
    <row r="25" spans="1:11" x14ac:dyDescent="0.2">
      <c r="A25" s="23"/>
      <c r="B25" s="24" t="s">
        <v>32</v>
      </c>
      <c r="C25" s="28">
        <v>18463825051</v>
      </c>
      <c r="D25" s="28">
        <v>7706466830.21</v>
      </c>
      <c r="E25" s="28">
        <v>49664358006.459999</v>
      </c>
      <c r="F25" s="28">
        <v>7706466830.21</v>
      </c>
      <c r="G25" s="28">
        <v>49664358006.459999</v>
      </c>
      <c r="H25" s="28">
        <f t="shared" si="9"/>
        <v>0</v>
      </c>
      <c r="I25" s="28">
        <f t="shared" si="7"/>
        <v>-31200532955.459999</v>
      </c>
      <c r="K25" s="30"/>
    </row>
    <row r="26" spans="1:11" x14ac:dyDescent="0.2">
      <c r="A26" s="23">
        <v>3128</v>
      </c>
      <c r="B26" s="24" t="s">
        <v>33</v>
      </c>
      <c r="C26" s="26">
        <v>0</v>
      </c>
      <c r="D26" s="26">
        <v>362110780</v>
      </c>
      <c r="E26" s="26">
        <v>1335118391.4300001</v>
      </c>
      <c r="F26" s="26">
        <v>362110780</v>
      </c>
      <c r="G26" s="26">
        <v>1335118391.4300001</v>
      </c>
      <c r="H26" s="26">
        <f t="shared" si="9"/>
        <v>0</v>
      </c>
      <c r="I26" s="28">
        <f t="shared" si="7"/>
        <v>-1335118391.4300001</v>
      </c>
      <c r="K26" s="30"/>
    </row>
    <row r="27" spans="1:11" x14ac:dyDescent="0.2">
      <c r="A27" s="23">
        <v>3200</v>
      </c>
      <c r="B27" s="24" t="s">
        <v>34</v>
      </c>
      <c r="C27" s="25">
        <f>SUM(C28:C30)</f>
        <v>447033000000</v>
      </c>
      <c r="D27" s="25">
        <f t="shared" ref="D27:I27" si="10">SUM(D28:D30)</f>
        <v>161594989.40000001</v>
      </c>
      <c r="E27" s="25">
        <f>SUM(E28:E30)</f>
        <v>631594734795.32007</v>
      </c>
      <c r="F27" s="25">
        <f t="shared" si="10"/>
        <v>161594989.40000001</v>
      </c>
      <c r="G27" s="25">
        <f t="shared" si="10"/>
        <v>631594734795.32007</v>
      </c>
      <c r="H27" s="25">
        <f t="shared" si="10"/>
        <v>0</v>
      </c>
      <c r="I27" s="25">
        <f t="shared" si="10"/>
        <v>-184561734795.32001</v>
      </c>
      <c r="K27" s="30"/>
    </row>
    <row r="28" spans="1:11" x14ac:dyDescent="0.2">
      <c r="A28" s="31">
        <v>3230</v>
      </c>
      <c r="B28" s="27" t="s">
        <v>35</v>
      </c>
      <c r="C28" s="28">
        <v>0</v>
      </c>
      <c r="D28" s="28">
        <v>17561583.989999998</v>
      </c>
      <c r="E28" s="28">
        <v>19645708085.68</v>
      </c>
      <c r="F28" s="28">
        <v>17561583.989999998</v>
      </c>
      <c r="G28" s="28">
        <v>19645708085.68</v>
      </c>
      <c r="H28" s="28">
        <f t="shared" si="9"/>
        <v>0</v>
      </c>
      <c r="I28" s="28">
        <f>+C28-E28</f>
        <v>-19645708085.68</v>
      </c>
      <c r="K28" s="30"/>
    </row>
    <row r="29" spans="1:11" hidden="1" x14ac:dyDescent="0.2">
      <c r="A29" s="31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37</v>
      </c>
      <c r="C30" s="26">
        <f>SUM(C31:C33)</f>
        <v>447033000000</v>
      </c>
      <c r="D30" s="26">
        <f t="shared" ref="D30:I30" si="11">SUM(D31:D33)</f>
        <v>144033405.41</v>
      </c>
      <c r="E30" s="26">
        <f t="shared" si="11"/>
        <v>611949026709.64001</v>
      </c>
      <c r="F30" s="26">
        <f t="shared" si="11"/>
        <v>144033405.41</v>
      </c>
      <c r="G30" s="26">
        <f t="shared" si="11"/>
        <v>611949026709.64001</v>
      </c>
      <c r="H30" s="26">
        <f t="shared" si="11"/>
        <v>0</v>
      </c>
      <c r="I30" s="26">
        <f t="shared" si="11"/>
        <v>-164916026709.64001</v>
      </c>
      <c r="J30" s="33"/>
    </row>
    <row r="31" spans="1:11" hidden="1" x14ac:dyDescent="0.2">
      <c r="A31" s="31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39</v>
      </c>
      <c r="C32" s="28">
        <v>447033000000</v>
      </c>
      <c r="D32" s="28">
        <v>0</v>
      </c>
      <c r="E32" s="28">
        <v>611420000000</v>
      </c>
      <c r="F32" s="28">
        <v>0</v>
      </c>
      <c r="G32" s="28">
        <v>611420000000</v>
      </c>
      <c r="H32" s="28">
        <f t="shared" si="9"/>
        <v>0</v>
      </c>
      <c r="I32" s="28">
        <f>+C32-E32</f>
        <v>-164387000000</v>
      </c>
    </row>
    <row r="33" spans="1:10" s="34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144033405.41</v>
      </c>
      <c r="E33" s="26">
        <f t="shared" si="12"/>
        <v>529026709.63999999</v>
      </c>
      <c r="F33" s="26">
        <f t="shared" si="12"/>
        <v>144033405.41</v>
      </c>
      <c r="G33" s="26">
        <f t="shared" si="12"/>
        <v>529026709.63999999</v>
      </c>
      <c r="H33" s="26">
        <f t="shared" si="12"/>
        <v>0</v>
      </c>
      <c r="I33" s="26">
        <f t="shared" si="12"/>
        <v>-529026709.63999999</v>
      </c>
      <c r="J33" s="33"/>
    </row>
    <row r="34" spans="1:10" x14ac:dyDescent="0.2">
      <c r="A34" s="31">
        <v>32552</v>
      </c>
      <c r="B34" s="27" t="s">
        <v>41</v>
      </c>
      <c r="C34" s="28">
        <v>0</v>
      </c>
      <c r="D34" s="28">
        <v>144033405.41</v>
      </c>
      <c r="E34" s="28">
        <v>529026709.63999999</v>
      </c>
      <c r="F34" s="28">
        <v>144033405.41</v>
      </c>
      <c r="G34" s="28">
        <v>529026709.63999999</v>
      </c>
      <c r="H34" s="32">
        <f>+E34-G34</f>
        <v>0</v>
      </c>
      <c r="I34" s="36">
        <f t="shared" ref="I34" si="13">+C34-E34</f>
        <v>-529026709.63999999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42</v>
      </c>
      <c r="C37" s="25">
        <f>+C9</f>
        <v>602781092000</v>
      </c>
      <c r="D37" s="25">
        <f t="shared" ref="D37:I37" si="14">+D9</f>
        <v>25186724721.990002</v>
      </c>
      <c r="E37" s="25">
        <f>+E9</f>
        <v>878283436556.76001</v>
      </c>
      <c r="F37" s="25">
        <f t="shared" si="14"/>
        <v>32477354333.540001</v>
      </c>
      <c r="G37" s="25">
        <f t="shared" si="14"/>
        <v>872544548747.31006</v>
      </c>
      <c r="H37" s="25">
        <f t="shared" si="14"/>
        <v>5738887809.4500027</v>
      </c>
      <c r="I37" s="25">
        <f t="shared" si="14"/>
        <v>-275502344556.76001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59"/>
    </row>
    <row r="41" spans="1:10" x14ac:dyDescent="0.2">
      <c r="E41" s="49"/>
    </row>
  </sheetData>
  <mergeCells count="4">
    <mergeCell ref="A1:I1"/>
    <mergeCell ref="A2:I2"/>
    <mergeCell ref="A3:I3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8</Orden>
    <Tipo_x0020_presupuesto xmlns="d0e351fb-1a75-4546-9b39-7d697f81258f">Informe de Ejecución del Presupuesto de Ingresos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55650196-BF7E-45F4-AED4-6EC952097602}"/>
</file>

<file path=customXml/itemProps2.xml><?xml version="1.0" encoding="utf-8"?>
<ds:datastoreItem xmlns:ds="http://schemas.openxmlformats.org/officeDocument/2006/customXml" ds:itemID="{B9CD2C4E-DC0A-483C-BE4B-86FA3C6694BB}"/>
</file>

<file path=customXml/itemProps3.xml><?xml version="1.0" encoding="utf-8"?>
<ds:datastoreItem xmlns:ds="http://schemas.openxmlformats.org/officeDocument/2006/customXml" ds:itemID="{C3AD226A-AB8C-48F3-BBAA-28E8A4251C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 VIG ACT</vt:lpstr>
      <vt:lpstr>'ING VIG ACT'!Área_de_impresión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Agosto (Ingresos)</dc:title>
  <dc:creator>Windows User</dc:creator>
  <cp:lastModifiedBy>Janier Cuervo Ordoñez</cp:lastModifiedBy>
  <cp:lastPrinted>2017-09-12T12:45:09Z</cp:lastPrinted>
  <dcterms:created xsi:type="dcterms:W3CDTF">2014-01-22T22:03:49Z</dcterms:created>
  <dcterms:modified xsi:type="dcterms:W3CDTF">2017-09-12T12:45:56Z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13300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