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9570" windowHeight="1134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<sst xmlns="http://schemas.openxmlformats.org/spreadsheetml/2006/main" count="46" uniqueCount="45">
  <si>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</si>
  <si>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</si>
  <si>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</si>
  <si>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</si>
  <si>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</si>
  <si>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</si>
  <si>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</si>
  <si>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</si>
  <si>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</si>
  <si>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</si>
  <si>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</si>
  <si>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</si>
  <si>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</si>
  <si>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</si>
  <si>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</si>
  <si>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</si>
  <si>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</si>
  <si>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</si>
  <si>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</si>
  <si>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</si>
  <si>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</si>
  <si>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</si>
  <si>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</si>
  <si>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</si>
  <si>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</si>
  <si>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</si>
  <si>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</si>
  <si>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</si>
  <si>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</si>
  <si>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</si>
  <si>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</si>
  <si>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</si>
  <si>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</si>
  <si>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</si>
  <si>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</si>
  <si>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</si>
  <si>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</si>
  <si>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</si>
  <si>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</si>
  <si>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</si>
  <si>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</si>
  <si>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</si>
  <si>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</si>
  <si>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ABRIL</t>
  </si>
  <si>
    <t>INFORME DE 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</si>
</sst>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6" formatCode="00"/>
    <numFmt numFmtId="167" formatCode="000"/>
    <numFmt numFmtId="170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1"/>
  <sheetViews>
    <sheetView showGridLines="0" tabSelected="1" topLeftCell="B1" zoomScaleNormal="100" workbookViewId="0">
      <pane ySplit="7" topLeftCell="A8" activePane="bottomLeft" state="frozen"/>
      <selection activeCell="M54" sqref="M54"/>
      <selection pane="bottomLeft" activeCell="D7" sqref="D7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11" s="4" customFormat="1" ht="15" x14ac:dyDescent="0.2">
      <c r="A2" s="55" t="s">
        <v>44</v>
      </c>
      <c r="B2" s="56"/>
      <c r="C2" s="56"/>
      <c r="D2" s="56"/>
      <c r="E2" s="56"/>
      <c r="F2" s="56"/>
      <c r="G2" s="56"/>
      <c r="H2" s="56"/>
      <c r="I2" s="57"/>
      <c r="J2" s="3"/>
    </row>
    <row r="3" spans="1:11" s="4" customFormat="1" ht="15" x14ac:dyDescent="0.2">
      <c r="A3" s="58" t="s">
        <v>43</v>
      </c>
      <c r="B3" s="56"/>
      <c r="C3" s="56"/>
      <c r="D3" s="56"/>
      <c r="E3" s="56"/>
      <c r="F3" s="56"/>
      <c r="G3" s="56"/>
      <c r="H3" s="56"/>
      <c r="I3" s="57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1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424279092000</v>
      </c>
      <c r="D9" s="25">
        <f t="shared" ref="D9:H9" si="0">+D10+D27</f>
        <v>58019053294.679993</v>
      </c>
      <c r="E9" s="25">
        <f>+E10+E27</f>
        <v>734144208268.14001</v>
      </c>
      <c r="F9" s="25">
        <f t="shared" si="0"/>
        <v>58220032103.609993</v>
      </c>
      <c r="G9" s="25">
        <f t="shared" si="0"/>
        <v>725862287212.60999</v>
      </c>
      <c r="H9" s="25">
        <f t="shared" si="0"/>
        <v>8281921055.5299988</v>
      </c>
      <c r="I9" s="25">
        <f>+I10+I27</f>
        <v>-309865116268.14001</v>
      </c>
    </row>
    <row r="10" spans="1:11" x14ac:dyDescent="0.2">
      <c r="A10" s="23">
        <v>3100</v>
      </c>
      <c r="B10" s="24" t="s">
        <v>17</v>
      </c>
      <c r="C10" s="25">
        <f>+C11</f>
        <v>87246092000</v>
      </c>
      <c r="D10" s="25">
        <f t="shared" ref="D10:I10" si="1">+D11</f>
        <v>57998221412.939995</v>
      </c>
      <c r="E10" s="25">
        <f t="shared" si="1"/>
        <v>122625646892.39</v>
      </c>
      <c r="F10" s="25">
        <f t="shared" si="1"/>
        <v>58199200221.869995</v>
      </c>
      <c r="G10" s="25">
        <f t="shared" si="1"/>
        <v>114343725836.86</v>
      </c>
      <c r="H10" s="25">
        <f t="shared" si="1"/>
        <v>8281921055.5299988</v>
      </c>
      <c r="I10" s="25">
        <f t="shared" si="1"/>
        <v>-35379554892.389999</v>
      </c>
    </row>
    <row r="11" spans="1:11" x14ac:dyDescent="0.2">
      <c r="A11" s="23">
        <v>3120</v>
      </c>
      <c r="B11" s="24" t="s">
        <v>18</v>
      </c>
      <c r="C11" s="25">
        <f>+C12+C15+C26</f>
        <v>87246092000</v>
      </c>
      <c r="D11" s="25">
        <f t="shared" ref="D11:I11" si="2">+D12+D15+D26</f>
        <v>57998221412.939995</v>
      </c>
      <c r="E11" s="25">
        <f t="shared" si="2"/>
        <v>122625646892.39</v>
      </c>
      <c r="F11" s="25">
        <f t="shared" si="2"/>
        <v>58199200221.869995</v>
      </c>
      <c r="G11" s="25">
        <f t="shared" si="2"/>
        <v>114343725836.86</v>
      </c>
      <c r="H11" s="25">
        <f t="shared" si="2"/>
        <v>8281921055.5299988</v>
      </c>
      <c r="I11" s="25">
        <f t="shared" si="2"/>
        <v>-35379554892.389999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0</v>
      </c>
      <c r="E12" s="26">
        <f t="shared" si="3"/>
        <v>2866000</v>
      </c>
      <c r="F12" s="26">
        <f t="shared" si="3"/>
        <v>0</v>
      </c>
      <c r="G12" s="26">
        <f t="shared" si="3"/>
        <v>2866000</v>
      </c>
      <c r="H12" s="26">
        <f t="shared" si="3"/>
        <v>0</v>
      </c>
      <c r="I12" s="26">
        <f t="shared" si="3"/>
        <v>-2866000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0</v>
      </c>
      <c r="E14" s="28">
        <v>2866000</v>
      </c>
      <c r="F14" s="28">
        <v>0</v>
      </c>
      <c r="G14" s="28">
        <v>2866000</v>
      </c>
      <c r="H14" s="28">
        <f>+E14-G14</f>
        <v>0</v>
      </c>
      <c r="I14" s="28">
        <f>+C14-E14</f>
        <v>-2866000</v>
      </c>
    </row>
    <row r="15" spans="1:11" x14ac:dyDescent="0.2">
      <c r="A15" s="23">
        <v>3127</v>
      </c>
      <c r="B15" s="24" t="s">
        <v>22</v>
      </c>
      <c r="C15" s="26">
        <f>+C16</f>
        <v>87246092000</v>
      </c>
      <c r="D15" s="26">
        <f t="shared" ref="D15:I15" si="4">+D16</f>
        <v>57985152131.549995</v>
      </c>
      <c r="E15" s="26">
        <f t="shared" si="4"/>
        <v>122074391066.75</v>
      </c>
      <c r="F15" s="26">
        <f t="shared" si="4"/>
        <v>58186130940.479996</v>
      </c>
      <c r="G15" s="26">
        <f t="shared" si="4"/>
        <v>113792470011.22</v>
      </c>
      <c r="H15" s="26">
        <f t="shared" si="4"/>
        <v>8281921055.5299988</v>
      </c>
      <c r="I15" s="26">
        <f t="shared" si="4"/>
        <v>-34828299066.75</v>
      </c>
      <c r="K15" s="30"/>
    </row>
    <row r="16" spans="1:11" x14ac:dyDescent="0.2">
      <c r="A16" s="23"/>
      <c r="B16" s="24" t="s">
        <v>23</v>
      </c>
      <c r="C16" s="26">
        <f>+C17+C20+C22+C23+C24+C25</f>
        <v>87246092000</v>
      </c>
      <c r="D16" s="26">
        <f>+D17+D20+D22+D23+D24+D25</f>
        <v>57985152131.549995</v>
      </c>
      <c r="E16" s="26">
        <f>+E17+E20+E22+E23+E24+E25</f>
        <v>122074391066.75</v>
      </c>
      <c r="F16" s="26">
        <f t="shared" ref="F16:I16" si="5">+F17+F20+F22+F23+F24+F25</f>
        <v>58186130940.479996</v>
      </c>
      <c r="G16" s="26">
        <f t="shared" si="5"/>
        <v>113792470011.22</v>
      </c>
      <c r="H16" s="26">
        <f t="shared" si="5"/>
        <v>8281921055.5299988</v>
      </c>
      <c r="I16" s="26">
        <f t="shared" si="5"/>
        <v>-34828299066.75</v>
      </c>
      <c r="K16" s="30"/>
    </row>
    <row r="17" spans="1:11" x14ac:dyDescent="0.2">
      <c r="A17" s="23"/>
      <c r="B17" s="24" t="s">
        <v>24</v>
      </c>
      <c r="C17" s="26">
        <f>+C18+C19</f>
        <v>3002646876</v>
      </c>
      <c r="D17" s="26">
        <f>+D18+D19</f>
        <v>0</v>
      </c>
      <c r="E17" s="26">
        <f t="shared" ref="E17:I17" si="6">+E18+E19</f>
        <v>60629.43</v>
      </c>
      <c r="F17" s="26">
        <f t="shared" si="6"/>
        <v>0</v>
      </c>
      <c r="G17" s="26">
        <f t="shared" si="6"/>
        <v>60629.43</v>
      </c>
      <c r="H17" s="26">
        <f t="shared" si="6"/>
        <v>0</v>
      </c>
      <c r="I17" s="26">
        <f t="shared" si="6"/>
        <v>3002586246.5700002</v>
      </c>
      <c r="K17" s="30"/>
    </row>
    <row r="18" spans="1:11" x14ac:dyDescent="0.2">
      <c r="A18" s="23"/>
      <c r="B18" s="27" t="s">
        <v>25</v>
      </c>
      <c r="C18" s="28">
        <v>2022956736</v>
      </c>
      <c r="D18" s="28">
        <v>0</v>
      </c>
      <c r="E18" s="28">
        <v>0</v>
      </c>
      <c r="F18" s="28">
        <v>0</v>
      </c>
      <c r="G18" s="28">
        <v>0</v>
      </c>
      <c r="H18" s="28">
        <f>+E18-G18</f>
        <v>0</v>
      </c>
      <c r="I18" s="28">
        <f t="shared" ref="I18:I26" si="7">+C18-E18</f>
        <v>2022956736</v>
      </c>
      <c r="K18" s="1"/>
    </row>
    <row r="19" spans="1:11" x14ac:dyDescent="0.2">
      <c r="A19" s="23"/>
      <c r="B19" s="27" t="s">
        <v>26</v>
      </c>
      <c r="C19" s="28">
        <v>979690140</v>
      </c>
      <c r="D19" s="28">
        <v>0</v>
      </c>
      <c r="E19" s="28">
        <v>60629.43</v>
      </c>
      <c r="F19" s="28">
        <v>0</v>
      </c>
      <c r="G19" s="28">
        <v>60629.43</v>
      </c>
      <c r="H19" s="28">
        <f>+E19-G19</f>
        <v>0</v>
      </c>
      <c r="I19" s="28">
        <f t="shared" si="7"/>
        <v>979629510.57000005</v>
      </c>
      <c r="K19" s="1"/>
    </row>
    <row r="20" spans="1:11" x14ac:dyDescent="0.2">
      <c r="A20" s="23"/>
      <c r="B20" s="24" t="s">
        <v>27</v>
      </c>
      <c r="C20" s="26">
        <f>+C21</f>
        <v>13347848802</v>
      </c>
      <c r="D20" s="26">
        <f t="shared" ref="D20:I20" si="8">+D21</f>
        <v>5029167157.1999998</v>
      </c>
      <c r="E20" s="26">
        <f t="shared" si="8"/>
        <v>5708326847.9200001</v>
      </c>
      <c r="F20" s="26">
        <f t="shared" si="8"/>
        <v>5026826367.8500004</v>
      </c>
      <c r="G20" s="26">
        <f t="shared" si="8"/>
        <v>5687922148.5100002</v>
      </c>
      <c r="H20" s="26">
        <f>+H21</f>
        <v>20404699.409999847</v>
      </c>
      <c r="I20" s="26">
        <f t="shared" si="8"/>
        <v>7639521954.0799999</v>
      </c>
      <c r="K20" s="30"/>
    </row>
    <row r="21" spans="1:11" x14ac:dyDescent="0.2">
      <c r="A21" s="23"/>
      <c r="B21" s="27" t="s">
        <v>28</v>
      </c>
      <c r="C21" s="28">
        <v>13347848802</v>
      </c>
      <c r="D21" s="28">
        <v>5029167157.1999998</v>
      </c>
      <c r="E21" s="28">
        <v>5708326847.9200001</v>
      </c>
      <c r="F21" s="28">
        <v>5026826367.8500004</v>
      </c>
      <c r="G21" s="28">
        <v>5687922148.5100002</v>
      </c>
      <c r="H21" s="28">
        <f>+E21-G21</f>
        <v>20404699.409999847</v>
      </c>
      <c r="I21" s="28">
        <f>+C21-E21</f>
        <v>7639521954.0799999</v>
      </c>
      <c r="K21" s="30"/>
    </row>
    <row r="22" spans="1:11" x14ac:dyDescent="0.2">
      <c r="A22" s="23"/>
      <c r="B22" s="24" t="s">
        <v>29</v>
      </c>
      <c r="C22" s="28">
        <v>21546922345</v>
      </c>
      <c r="D22" s="28">
        <v>6388318471.5500002</v>
      </c>
      <c r="E22" s="28">
        <v>24834963527.5</v>
      </c>
      <c r="F22" s="28">
        <v>6598990710.9799995</v>
      </c>
      <c r="G22" s="28">
        <v>18446645055.950001</v>
      </c>
      <c r="H22" s="28">
        <f>+E22-G22</f>
        <v>6388318471.5499992</v>
      </c>
      <c r="I22" s="28">
        <f>+C22-E22</f>
        <v>-3288041182.5</v>
      </c>
      <c r="K22" s="30"/>
    </row>
    <row r="23" spans="1:11" x14ac:dyDescent="0.2">
      <c r="A23" s="23"/>
      <c r="B23" s="24" t="s">
        <v>30</v>
      </c>
      <c r="C23" s="28">
        <v>29363721020</v>
      </c>
      <c r="D23" s="28">
        <v>33164266077.959999</v>
      </c>
      <c r="E23" s="28">
        <v>67816694921.580002</v>
      </c>
      <c r="F23" s="28">
        <v>33164266077.959999</v>
      </c>
      <c r="G23" s="28">
        <v>67816694921.580002</v>
      </c>
      <c r="H23" s="28">
        <f t="shared" ref="H23:H32" si="9">+E23-G23</f>
        <v>0</v>
      </c>
      <c r="I23" s="28">
        <f t="shared" si="7"/>
        <v>-38452973901.580002</v>
      </c>
      <c r="K23" s="30"/>
    </row>
    <row r="24" spans="1:11" x14ac:dyDescent="0.2">
      <c r="A24" s="23"/>
      <c r="B24" s="24" t="s">
        <v>31</v>
      </c>
      <c r="C24" s="28">
        <v>1521127906</v>
      </c>
      <c r="D24" s="28">
        <v>7358906.4900000002</v>
      </c>
      <c r="E24" s="28">
        <v>1873204149.9100001</v>
      </c>
      <c r="F24" s="28">
        <v>6265.34</v>
      </c>
      <c r="G24" s="28">
        <v>6265.34</v>
      </c>
      <c r="H24" s="28">
        <f t="shared" si="9"/>
        <v>1873197884.5700002</v>
      </c>
      <c r="I24" s="28">
        <f t="shared" si="7"/>
        <v>-352076243.91000009</v>
      </c>
      <c r="K24" s="30"/>
    </row>
    <row r="25" spans="1:11" x14ac:dyDescent="0.2">
      <c r="A25" s="23"/>
      <c r="B25" s="24" t="s">
        <v>32</v>
      </c>
      <c r="C25" s="28">
        <v>18463825051</v>
      </c>
      <c r="D25" s="28">
        <v>13396041518.35</v>
      </c>
      <c r="E25" s="28">
        <v>21841140990.41</v>
      </c>
      <c r="F25" s="28">
        <v>13396041518.35</v>
      </c>
      <c r="G25" s="28">
        <v>21841140990.41</v>
      </c>
      <c r="H25" s="28">
        <f t="shared" si="9"/>
        <v>0</v>
      </c>
      <c r="I25" s="28">
        <f t="shared" si="7"/>
        <v>-3377315939.4099998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13069281.390000001</v>
      </c>
      <c r="E26" s="26">
        <v>548389825.63999999</v>
      </c>
      <c r="F26" s="26">
        <v>13069281.390000001</v>
      </c>
      <c r="G26" s="26">
        <v>548389825.63999999</v>
      </c>
      <c r="H26" s="26">
        <f t="shared" si="9"/>
        <v>0</v>
      </c>
      <c r="I26" s="28">
        <f t="shared" si="7"/>
        <v>-548389825.63999999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337033000000</v>
      </c>
      <c r="D27" s="25">
        <f t="shared" ref="D27:I27" si="10">SUM(D28:D30)</f>
        <v>20831881.740000002</v>
      </c>
      <c r="E27" s="25">
        <f>SUM(E28:E30)</f>
        <v>611518561375.75</v>
      </c>
      <c r="F27" s="25">
        <f t="shared" si="10"/>
        <v>20831881.740000002</v>
      </c>
      <c r="G27" s="25">
        <f t="shared" si="10"/>
        <v>611518561375.75</v>
      </c>
      <c r="H27" s="25">
        <f t="shared" si="10"/>
        <v>0</v>
      </c>
      <c r="I27" s="25">
        <f t="shared" si="10"/>
        <v>-274485561375.75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20831568.760000002</v>
      </c>
      <c r="E28" s="28">
        <v>89425513.489999995</v>
      </c>
      <c r="F28" s="28">
        <v>20831568.760000002</v>
      </c>
      <c r="G28" s="28">
        <v>89425513.489999995</v>
      </c>
      <c r="H28" s="28">
        <f t="shared" si="9"/>
        <v>0</v>
      </c>
      <c r="I28" s="28">
        <f>+C28-E28</f>
        <v>-89425513.489999995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337033000000</v>
      </c>
      <c r="D30" s="26">
        <f t="shared" ref="D30:I30" si="11">SUM(D31:D33)</f>
        <v>312.98</v>
      </c>
      <c r="E30" s="26">
        <f t="shared" si="11"/>
        <v>611429135862.26001</v>
      </c>
      <c r="F30" s="26">
        <f t="shared" si="11"/>
        <v>312.98</v>
      </c>
      <c r="G30" s="26">
        <f t="shared" si="11"/>
        <v>611429135862.26001</v>
      </c>
      <c r="H30" s="26">
        <f t="shared" si="11"/>
        <v>0</v>
      </c>
      <c r="I30" s="26">
        <f t="shared" si="11"/>
        <v>-274396135862.26001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337033000000</v>
      </c>
      <c r="D32" s="28">
        <v>0</v>
      </c>
      <c r="E32" s="28">
        <v>611420000000</v>
      </c>
      <c r="F32" s="28">
        <v>0</v>
      </c>
      <c r="G32" s="28">
        <v>611420000000</v>
      </c>
      <c r="H32" s="28">
        <f t="shared" si="9"/>
        <v>0</v>
      </c>
      <c r="I32" s="28">
        <f>+C32-E32</f>
        <v>-274387000000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312.98</v>
      </c>
      <c r="E33" s="26">
        <f t="shared" si="12"/>
        <v>9135862.2599999998</v>
      </c>
      <c r="F33" s="26">
        <f t="shared" si="12"/>
        <v>312.98</v>
      </c>
      <c r="G33" s="26">
        <f t="shared" si="12"/>
        <v>9135862.2599999998</v>
      </c>
      <c r="H33" s="26">
        <f t="shared" si="12"/>
        <v>0</v>
      </c>
      <c r="I33" s="26">
        <f t="shared" si="12"/>
        <v>-9135862.2599999998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312.98</v>
      </c>
      <c r="E34" s="28">
        <v>9135862.2599999998</v>
      </c>
      <c r="F34" s="28">
        <v>312.98</v>
      </c>
      <c r="G34" s="28">
        <v>9135862.2599999998</v>
      </c>
      <c r="H34" s="32">
        <f>+E34-G34</f>
        <v>0</v>
      </c>
      <c r="I34" s="36">
        <f t="shared" ref="I34" si="13">+C34-E34</f>
        <v>-9135862.2599999998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424279092000</v>
      </c>
      <c r="D37" s="25">
        <f t="shared" ref="D37:I37" si="14">+D9</f>
        <v>58019053294.679993</v>
      </c>
      <c r="E37" s="25">
        <f>+E9</f>
        <v>734144208268.14001</v>
      </c>
      <c r="F37" s="25">
        <f t="shared" si="14"/>
        <v>58220032103.609993</v>
      </c>
      <c r="G37" s="25">
        <f t="shared" si="14"/>
        <v>725862287212.60999</v>
      </c>
      <c r="H37" s="25">
        <f t="shared" si="14"/>
        <v>8281921055.5299988</v>
      </c>
      <c r="I37" s="25">
        <f t="shared" si="14"/>
        <v>-309865116268.14001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9"/>
    </row>
    <row r="41" spans="1:10" x14ac:dyDescent="0.2">
      <c r="E41" s="49"/>
    </row>
  </sheetData>
  <mergeCells count="4">
    <mergeCell ref="A1:I1"/>
    <mergeCell ref="A2:I2"/>
    <mergeCell ref="A3:I3"/>
    <mergeCell ref="B5:B6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48F2BBD9-D948-4DF6-9A67-114054D49F08}"/>
</file>

<file path=customXml/itemProps2.xml><?xml version="1.0" encoding="utf-8"?>
<ds:datastoreItem xmlns:ds="http://schemas.openxmlformats.org/officeDocument/2006/customXml" ds:itemID="{91407C1B-EF88-447F-9694-ED9CA990E231}"/>
</file>

<file path=customXml/itemProps3.xml><?xml version="1.0" encoding="utf-8"?>
<ds:datastoreItem xmlns:ds="http://schemas.openxmlformats.org/officeDocument/2006/customXml" ds:itemID="{7D39DF1F-6C01-43F8-8F3D-6999F1AFA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Abril (Ingresos)</dc:title>
  <dc:creator>Windows User</dc:creator>
  <cp:lastModifiedBy>Janier Cuervo Ordoñez</cp:lastModifiedBy>
  <cp:lastPrinted>2017-05-11T14:24:24Z</cp:lastPrinted>
  <dcterms:created xsi:type="dcterms:W3CDTF">2014-01-22T22:03:49Z</dcterms:created>
  <dcterms:modified xsi:type="dcterms:W3CDTF">2017-05-11T14:24:29Z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12300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