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ile\Sperfiles$\gilma.sampayo\Mis documentos\Contenidos web\Presupuesto\"/>
    </mc:Choice>
  </mc:AlternateContent>
  <bookViews>
    <workbookView xWindow="240" yWindow="105" windowWidth="21075" windowHeight="9525"/>
  </bookViews>
  <sheets>
    <sheet name="INGRESOS ZBOX" sheetId="2" r:id="rId1"/>
  </sheets>
  <calcPr calcId="152511"/>
</workbook>
</file>

<file path=xl/calcChain.xml><?xml version="1.0" encoding="utf-8"?>
<calcChain xmlns="http://schemas.openxmlformats.org/spreadsheetml/2006/main">
  <c r="H38" i="2" l="1"/>
  <c r="H37" i="2" s="1"/>
  <c r="G38" i="2"/>
  <c r="G37" i="2" s="1"/>
  <c r="F38" i="2"/>
  <c r="F37" i="2" s="1"/>
  <c r="E38" i="2"/>
  <c r="D38" i="2"/>
  <c r="D37" i="2" s="1"/>
  <c r="C38" i="2"/>
  <c r="E37" i="2"/>
  <c r="I36" i="2"/>
  <c r="I35" i="2" s="1"/>
  <c r="H35" i="2"/>
  <c r="H33" i="2" s="1"/>
  <c r="H30" i="2" s="1"/>
  <c r="G35" i="2"/>
  <c r="F35" i="2"/>
  <c r="F33" i="2" s="1"/>
  <c r="F30" i="2" s="1"/>
  <c r="E35" i="2"/>
  <c r="D35" i="2"/>
  <c r="D33" i="2" s="1"/>
  <c r="D30" i="2" s="1"/>
  <c r="C35" i="2"/>
  <c r="C33" i="2" s="1"/>
  <c r="C30" i="2" s="1"/>
  <c r="I34" i="2"/>
  <c r="G33" i="2"/>
  <c r="G30" i="2" s="1"/>
  <c r="E33" i="2"/>
  <c r="E30" i="2" s="1"/>
  <c r="I32" i="2"/>
  <c r="I31" i="2"/>
  <c r="I29" i="2"/>
  <c r="I28" i="2"/>
  <c r="I27" i="2"/>
  <c r="I26" i="2"/>
  <c r="I25" i="2"/>
  <c r="I24" i="2"/>
  <c r="I23" i="2" s="1"/>
  <c r="H23" i="2"/>
  <c r="G23" i="2"/>
  <c r="F23" i="2"/>
  <c r="E23" i="2"/>
  <c r="D23" i="2"/>
  <c r="C23" i="2"/>
  <c r="I22" i="2"/>
  <c r="I21" i="2"/>
  <c r="H20" i="2"/>
  <c r="G20" i="2"/>
  <c r="F20" i="2"/>
  <c r="E20" i="2"/>
  <c r="E19" i="2" s="1"/>
  <c r="E18" i="2" s="1"/>
  <c r="D20" i="2"/>
  <c r="C20" i="2"/>
  <c r="I17" i="2"/>
  <c r="I16" i="2"/>
  <c r="H15" i="2"/>
  <c r="G15" i="2"/>
  <c r="F15" i="2"/>
  <c r="E15" i="2"/>
  <c r="D15" i="2"/>
  <c r="C15" i="2"/>
  <c r="I15" i="2" l="1"/>
  <c r="I20" i="2"/>
  <c r="F19" i="2"/>
  <c r="F18" i="2" s="1"/>
  <c r="F14" i="2" s="1"/>
  <c r="F10" i="2" s="1"/>
  <c r="F9" i="2" s="1"/>
  <c r="F42" i="2" s="1"/>
  <c r="E14" i="2"/>
  <c r="E10" i="2" s="1"/>
  <c r="E9" i="2" s="1"/>
  <c r="E42" i="2" s="1"/>
  <c r="D19" i="2"/>
  <c r="D18" i="2" s="1"/>
  <c r="D14" i="2" s="1"/>
  <c r="D10" i="2" s="1"/>
  <c r="D9" i="2" s="1"/>
  <c r="D42" i="2" s="1"/>
  <c r="H19" i="2"/>
  <c r="H18" i="2" s="1"/>
  <c r="H14" i="2" s="1"/>
  <c r="H10" i="2" s="1"/>
  <c r="H9" i="2" s="1"/>
  <c r="H42" i="2" s="1"/>
  <c r="C19" i="2"/>
  <c r="C18" i="2" s="1"/>
  <c r="C14" i="2" s="1"/>
  <c r="C10" i="2" s="1"/>
  <c r="C9" i="2" s="1"/>
  <c r="G19" i="2"/>
  <c r="G18" i="2" s="1"/>
  <c r="G14" i="2" s="1"/>
  <c r="G10" i="2" s="1"/>
  <c r="G9" i="2" s="1"/>
  <c r="G42" i="2" s="1"/>
  <c r="I33" i="2"/>
  <c r="I19" i="2"/>
  <c r="I18" i="2" s="1"/>
  <c r="I14" i="2" s="1"/>
  <c r="I10" i="2" s="1"/>
  <c r="I38" i="2"/>
  <c r="C37" i="2"/>
  <c r="I37" i="2" s="1"/>
  <c r="I30" i="2"/>
  <c r="C42" i="2" l="1"/>
  <c r="I9" i="2"/>
  <c r="I42" i="2" s="1"/>
</calcChain>
</file>

<file path=xl/sharedStrings.xml><?xml version="1.0" encoding="utf-8"?>
<sst xmlns="http://schemas.openxmlformats.org/spreadsheetml/2006/main" count="51" uniqueCount="50">
  <si>
    <t>AGENCIA NACIONAL DE HIDROCARBUROS</t>
  </si>
  <si>
    <t>DICIEMBRE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</si>
  <si>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</si>
  <si>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</si>
  <si>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</si>
  <si>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</si>
  <si>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</si>
  <si>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</si>
  <si>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</si>
  <si>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</si>
  <si>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</si>
  <si>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</si>
  <si>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</si>
  <si>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</si>
  <si>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</si>
  <si>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</si>
  <si>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</si>
  <si>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</si>
  <si>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</si>
  <si>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</si>
  <si>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</si>
  <si>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</si>
  <si>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</si>
  <si>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</si>
  <si>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</si>
  <si>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</si>
  <si>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</si>
  <si>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</si>
  <si>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</si>
  <si>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</si>
  <si>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</si>
  <si>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</si>
  <si>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</si>
  <si>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</si>
  <si>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</si>
  <si>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</si>
  <si>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</si>
  <si>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</si>
  <si>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</si>
  <si>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</si>
  <si>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</si>
  <si>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</si>
  <si>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</si>
  <si>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</si>
  <si>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</si>
  <si>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</si>
  <si>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</si>
  <si>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</si>
  <si>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</si>
  <si>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>EJECUCION PRESUPUESTAL VIGENCIA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</si>
</sst>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_-* #,##0.00_-;\-* #,##0.00_-;_-* &quot;-&quot;??_-;_-@_-"/>
    <numFmt numFmtId="167" formatCode="0000"/>
    <numFmt numFmtId="168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165" fontId="3" fillId="0" borderId="1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1" fontId="4" fillId="0" borderId="3" xfId="2" applyNumberFormat="1" applyFont="1" applyFill="1" applyBorder="1" applyAlignment="1">
      <alignment horizontal="center"/>
    </xf>
    <xf numFmtId="0" fontId="2" fillId="0" borderId="0" xfId="4" applyFont="1" applyFill="1"/>
    <xf numFmtId="165" fontId="4" fillId="0" borderId="4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/>
    </xf>
    <xf numFmtId="0" fontId="1" fillId="0" borderId="0" xfId="4" applyFont="1" applyFill="1"/>
    <xf numFmtId="164" fontId="4" fillId="0" borderId="4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left"/>
    </xf>
    <xf numFmtId="1" fontId="4" fillId="0" borderId="5" xfId="2" applyNumberFormat="1" applyFont="1" applyFill="1" applyBorder="1" applyAlignment="1">
      <alignment horizontal="centerContinuous"/>
    </xf>
    <xf numFmtId="167" fontId="4" fillId="0" borderId="4" xfId="2" applyNumberFormat="1" applyFont="1" applyFill="1" applyBorder="1" applyAlignment="1">
      <alignment horizontal="center"/>
    </xf>
    <xf numFmtId="0" fontId="2" fillId="0" borderId="0" xfId="4" applyFont="1" applyFill="1" applyAlignment="1">
      <alignment horizontal="center" wrapText="1"/>
    </xf>
    <xf numFmtId="1" fontId="7" fillId="0" borderId="10" xfId="4" applyNumberFormat="1" applyFont="1" applyFill="1" applyBorder="1" applyAlignment="1">
      <alignment horizontal="center" wrapText="1"/>
    </xf>
    <xf numFmtId="1" fontId="7" fillId="0" borderId="11" xfId="4" applyNumberFormat="1" applyFont="1" applyFill="1" applyBorder="1" applyAlignment="1">
      <alignment horizontal="center" vertical="center" wrapText="1"/>
    </xf>
    <xf numFmtId="1" fontId="7" fillId="0" borderId="11" xfId="4" applyNumberFormat="1" applyFont="1" applyFill="1" applyBorder="1" applyAlignment="1">
      <alignment horizontal="center" wrapText="1"/>
    </xf>
    <xf numFmtId="1" fontId="1" fillId="0" borderId="8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7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7" xfId="1" applyNumberFormat="1" applyFont="1" applyFill="1" applyBorder="1"/>
    <xf numFmtId="168" fontId="8" fillId="0" borderId="8" xfId="4" applyNumberFormat="1" applyFont="1" applyFill="1" applyBorder="1" applyAlignment="1" applyProtection="1">
      <alignment horizontal="center"/>
    </xf>
    <xf numFmtId="168" fontId="8" fillId="0" borderId="0" xfId="4" applyNumberFormat="1" applyFont="1" applyFill="1" applyBorder="1" applyAlignment="1" applyProtection="1">
      <alignment horizontal="left"/>
    </xf>
    <xf numFmtId="3" fontId="8" fillId="0" borderId="8" xfId="1" applyNumberFormat="1" applyFont="1" applyFill="1" applyBorder="1" applyProtection="1"/>
    <xf numFmtId="3" fontId="8" fillId="0" borderId="8" xfId="1" applyNumberFormat="1" applyFont="1" applyFill="1" applyBorder="1"/>
    <xf numFmtId="3" fontId="9" fillId="0" borderId="8" xfId="1" applyNumberFormat="1" applyFont="1" applyFill="1" applyBorder="1"/>
    <xf numFmtId="3" fontId="2" fillId="0" borderId="0" xfId="4" applyNumberFormat="1" applyFont="1" applyFill="1"/>
    <xf numFmtId="168" fontId="10" fillId="0" borderId="0" xfId="4" applyNumberFormat="1" applyFont="1" applyFill="1" applyBorder="1" applyAlignment="1" applyProtection="1">
      <alignment horizontal="left"/>
    </xf>
    <xf numFmtId="3" fontId="10" fillId="0" borderId="8" xfId="1" applyNumberFormat="1" applyFont="1" applyFill="1" applyBorder="1"/>
    <xf numFmtId="4" fontId="2" fillId="0" borderId="0" xfId="4" applyNumberFormat="1" applyFont="1" applyFill="1"/>
    <xf numFmtId="168" fontId="10" fillId="0" borderId="8" xfId="4" applyNumberFormat="1" applyFont="1" applyFill="1" applyBorder="1" applyAlignment="1" applyProtection="1">
      <alignment horizontal="center"/>
    </xf>
    <xf numFmtId="3" fontId="1" fillId="0" borderId="8" xfId="1" applyNumberFormat="1" applyFont="1" applyFill="1" applyBorder="1"/>
    <xf numFmtId="0" fontId="6" fillId="0" borderId="0" xfId="4" applyFont="1" applyFill="1"/>
    <xf numFmtId="168" fontId="8" fillId="0" borderId="0" xfId="4" applyNumberFormat="1" applyFont="1" applyFill="1" applyBorder="1" applyAlignment="1" applyProtection="1"/>
    <xf numFmtId="168" fontId="10" fillId="0" borderId="0" xfId="4" applyNumberFormat="1" applyFont="1" applyFill="1" applyBorder="1" applyAlignment="1" applyProtection="1"/>
    <xf numFmtId="168" fontId="10" fillId="0" borderId="9" xfId="4" applyNumberFormat="1" applyFont="1" applyFill="1" applyBorder="1" applyProtection="1"/>
    <xf numFmtId="168" fontId="10" fillId="0" borderId="6" xfId="4" applyNumberFormat="1" applyFont="1" applyFill="1" applyBorder="1" applyAlignment="1" applyProtection="1"/>
    <xf numFmtId="3" fontId="10" fillId="0" borderId="9" xfId="1" applyNumberFormat="1" applyFont="1" applyFill="1" applyBorder="1"/>
    <xf numFmtId="3" fontId="2" fillId="0" borderId="9" xfId="1" applyNumberFormat="1" applyFont="1" applyFill="1" applyBorder="1"/>
    <xf numFmtId="1" fontId="2" fillId="0" borderId="1" xfId="4" applyNumberFormat="1" applyFont="1" applyFill="1" applyBorder="1"/>
    <xf numFmtId="0" fontId="2" fillId="0" borderId="2" xfId="4" applyFont="1" applyFill="1" applyBorder="1"/>
    <xf numFmtId="1" fontId="2" fillId="0" borderId="2" xfId="4" applyNumberFormat="1" applyFont="1" applyFill="1" applyBorder="1"/>
    <xf numFmtId="166" fontId="1" fillId="0" borderId="2" xfId="1" applyFont="1" applyFill="1" applyBorder="1"/>
    <xf numFmtId="3" fontId="11" fillId="0" borderId="3" xfId="4" applyNumberFormat="1" applyFont="1" applyFill="1" applyBorder="1"/>
    <xf numFmtId="1" fontId="6" fillId="0" borderId="0" xfId="4" applyNumberFormat="1" applyFont="1" applyFill="1"/>
    <xf numFmtId="1" fontId="2" fillId="0" borderId="0" xfId="4" applyNumberFormat="1" applyFont="1" applyFill="1"/>
    <xf numFmtId="1" fontId="7" fillId="0" borderId="7" xfId="4" applyNumberFormat="1" applyFont="1" applyFill="1" applyBorder="1" applyAlignment="1">
      <alignment horizontal="center" wrapText="1"/>
    </xf>
    <xf numFmtId="1" fontId="7" fillId="0" borderId="3" xfId="4" applyNumberFormat="1" applyFont="1" applyFill="1" applyBorder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0" fontId="10" fillId="0" borderId="9" xfId="4" applyFont="1" applyFill="1" applyBorder="1"/>
    <xf numFmtId="168" fontId="8" fillId="0" borderId="6" xfId="4" applyNumberFormat="1" applyFont="1" applyFill="1" applyBorder="1" applyAlignment="1" applyProtection="1"/>
    <xf numFmtId="3" fontId="8" fillId="0" borderId="9" xfId="1" applyNumberFormat="1" applyFont="1" applyFill="1" applyBorder="1" applyProtection="1"/>
    <xf numFmtId="165" fontId="4" fillId="0" borderId="2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0"/>
  <sheetViews>
    <sheetView showGridLines="0" tabSelected="1" zoomScaleNormal="100" workbookViewId="0">
      <pane ySplit="7" topLeftCell="A35" activePane="bottomLeft" state="frozen"/>
      <selection activeCell="N7" sqref="N7"/>
      <selection pane="bottomLeft" activeCell="D54" sqref="D54"/>
    </sheetView>
  </sheetViews>
  <sheetFormatPr baseColWidth="10" defaultColWidth="11.42578125" defaultRowHeight="12.75" x14ac:dyDescent="0.2"/>
  <cols>
    <col min="1" max="1" width="9.28515625" style="47" customWidth="1"/>
    <col min="2" max="2" width="37.42578125" style="4" customWidth="1"/>
    <col min="3" max="4" width="17.7109375" style="47" bestFit="1" customWidth="1"/>
    <col min="5" max="5" width="19.28515625" style="47" bestFit="1" customWidth="1"/>
    <col min="6" max="6" width="16.85546875" style="47" bestFit="1" customWidth="1"/>
    <col min="7" max="7" width="20" style="47" bestFit="1" customWidth="1"/>
    <col min="8" max="8" width="16.5703125" style="47" bestFit="1" customWidth="1"/>
    <col min="9" max="9" width="17.5703125" style="47" bestFit="1" customWidth="1"/>
    <col min="10" max="10" width="15.7109375" style="4" bestFit="1" customWidth="1"/>
    <col min="11" max="16384" width="11.42578125" style="4"/>
  </cols>
  <sheetData>
    <row r="1" spans="1:10" ht="15.75" x14ac:dyDescent="0.25">
      <c r="A1" s="1"/>
      <c r="B1" s="54" t="s">
        <v>0</v>
      </c>
      <c r="C1" s="54"/>
      <c r="D1" s="54"/>
      <c r="E1" s="54"/>
      <c r="F1" s="54"/>
      <c r="G1" s="54"/>
      <c r="H1" s="2"/>
      <c r="I1" s="3"/>
    </row>
    <row r="2" spans="1:10" s="8" customFormat="1" ht="15.75" x14ac:dyDescent="0.25">
      <c r="A2" s="5"/>
      <c r="B2" s="55" t="s">
        <v>49</v>
      </c>
      <c r="C2" s="55"/>
      <c r="D2" s="55"/>
      <c r="E2" s="55"/>
      <c r="F2" s="55"/>
      <c r="G2" s="55"/>
      <c r="H2" s="6"/>
      <c r="I2" s="7"/>
    </row>
    <row r="3" spans="1:10" s="8" customFormat="1" ht="15.75" x14ac:dyDescent="0.25">
      <c r="A3" s="9"/>
      <c r="B3" s="56" t="s">
        <v>1</v>
      </c>
      <c r="C3" s="56"/>
      <c r="D3" s="56"/>
      <c r="E3" s="56"/>
      <c r="F3" s="56"/>
      <c r="G3" s="56"/>
      <c r="H3" s="10"/>
      <c r="I3" s="11"/>
    </row>
    <row r="4" spans="1:10" s="8" customFormat="1" ht="18.75" thickBot="1" x14ac:dyDescent="0.3">
      <c r="A4" s="12"/>
      <c r="B4" s="57"/>
      <c r="C4" s="57"/>
      <c r="D4" s="57"/>
      <c r="E4" s="57"/>
      <c r="F4" s="57"/>
      <c r="G4" s="57"/>
      <c r="H4" s="10"/>
      <c r="I4" s="11"/>
    </row>
    <row r="5" spans="1:10" s="13" customFormat="1" x14ac:dyDescent="0.2">
      <c r="A5" s="48" t="s">
        <v>3</v>
      </c>
      <c r="B5" s="58" t="s">
        <v>4</v>
      </c>
      <c r="C5" s="49" t="s">
        <v>5</v>
      </c>
      <c r="D5" s="50" t="s">
        <v>6</v>
      </c>
      <c r="E5" s="50" t="s">
        <v>7</v>
      </c>
      <c r="F5" s="50" t="s">
        <v>8</v>
      </c>
      <c r="G5" s="50" t="s">
        <v>8</v>
      </c>
      <c r="H5" s="50" t="s">
        <v>9</v>
      </c>
      <c r="I5" s="50" t="s">
        <v>10</v>
      </c>
    </row>
    <row r="6" spans="1:10" s="13" customFormat="1" x14ac:dyDescent="0.2">
      <c r="A6" s="14"/>
      <c r="B6" s="59"/>
      <c r="C6" s="15" t="s">
        <v>11</v>
      </c>
      <c r="D6" s="16" t="s">
        <v>12</v>
      </c>
      <c r="E6" s="16" t="s">
        <v>13</v>
      </c>
      <c r="F6" s="16" t="s">
        <v>2</v>
      </c>
      <c r="G6" s="16" t="s">
        <v>14</v>
      </c>
      <c r="H6" s="16" t="s">
        <v>15</v>
      </c>
      <c r="I6" s="15" t="s">
        <v>16</v>
      </c>
    </row>
    <row r="7" spans="1:10" s="8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</row>
    <row r="8" spans="1:10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0" x14ac:dyDescent="0.2">
      <c r="A9" s="23">
        <v>3000</v>
      </c>
      <c r="B9" s="24" t="s">
        <v>17</v>
      </c>
      <c r="C9" s="25">
        <f t="shared" ref="C9:I9" si="0">+C10+C30</f>
        <v>391828863000</v>
      </c>
      <c r="D9" s="25">
        <f t="shared" si="0"/>
        <v>87334558572.649994</v>
      </c>
      <c r="E9" s="25">
        <f t="shared" si="0"/>
        <v>1004884917037.7626</v>
      </c>
      <c r="F9" s="25">
        <f t="shared" si="0"/>
        <v>77599889757.779999</v>
      </c>
      <c r="G9" s="25">
        <f t="shared" si="0"/>
        <v>987257887245.83569</v>
      </c>
      <c r="H9" s="25">
        <f t="shared" si="0"/>
        <v>17627029791.927002</v>
      </c>
      <c r="I9" s="25">
        <f t="shared" si="0"/>
        <v>-613056054037.76257</v>
      </c>
    </row>
    <row r="10" spans="1:10" x14ac:dyDescent="0.2">
      <c r="A10" s="23">
        <v>3100</v>
      </c>
      <c r="B10" s="24" t="s">
        <v>18</v>
      </c>
      <c r="C10" s="25">
        <f>+C14</f>
        <v>391828863000</v>
      </c>
      <c r="D10" s="25">
        <f t="shared" ref="D10:I10" si="1">+D11+D12+D13+D14</f>
        <v>85996018552.399994</v>
      </c>
      <c r="E10" s="25">
        <f t="shared" si="1"/>
        <v>997205547587.84253</v>
      </c>
      <c r="F10" s="25">
        <f t="shared" si="1"/>
        <v>76261475760.529999</v>
      </c>
      <c r="G10" s="25">
        <f t="shared" si="1"/>
        <v>979590435845.91565</v>
      </c>
      <c r="H10" s="25">
        <f t="shared" si="1"/>
        <v>17615111741.927002</v>
      </c>
      <c r="I10" s="25">
        <f t="shared" si="1"/>
        <v>-605376684587.84253</v>
      </c>
    </row>
    <row r="11" spans="1:10" x14ac:dyDescent="0.2">
      <c r="A11" s="23">
        <v>3110</v>
      </c>
      <c r="B11" s="24" t="s">
        <v>19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7">
        <v>0</v>
      </c>
      <c r="I11" s="27">
        <v>0</v>
      </c>
    </row>
    <row r="12" spans="1:10" x14ac:dyDescent="0.2">
      <c r="A12" s="23">
        <v>3111</v>
      </c>
      <c r="B12" s="24" t="s">
        <v>20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7">
        <v>0</v>
      </c>
      <c r="I12" s="27">
        <v>0</v>
      </c>
    </row>
    <row r="13" spans="1:10" x14ac:dyDescent="0.2">
      <c r="A13" s="23">
        <v>3112</v>
      </c>
      <c r="B13" s="24" t="s">
        <v>21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7">
        <v>0</v>
      </c>
      <c r="I13" s="27">
        <v>0</v>
      </c>
    </row>
    <row r="14" spans="1:10" x14ac:dyDescent="0.2">
      <c r="A14" s="23">
        <v>3120</v>
      </c>
      <c r="B14" s="24" t="s">
        <v>22</v>
      </c>
      <c r="C14" s="25">
        <f t="shared" ref="C14:I14" si="2">+C15+C29+C18</f>
        <v>391828863000</v>
      </c>
      <c r="D14" s="25">
        <f t="shared" si="2"/>
        <v>85996018552.399994</v>
      </c>
      <c r="E14" s="25">
        <f t="shared" si="2"/>
        <v>997205547587.84253</v>
      </c>
      <c r="F14" s="25">
        <f t="shared" si="2"/>
        <v>76261475760.529999</v>
      </c>
      <c r="G14" s="25">
        <f t="shared" si="2"/>
        <v>979590435845.91565</v>
      </c>
      <c r="H14" s="25">
        <f t="shared" si="2"/>
        <v>17615111741.927002</v>
      </c>
      <c r="I14" s="25">
        <f t="shared" si="2"/>
        <v>-605376684587.84253</v>
      </c>
    </row>
    <row r="15" spans="1:10" x14ac:dyDescent="0.2">
      <c r="A15" s="23">
        <v>3121</v>
      </c>
      <c r="B15" s="24" t="s">
        <v>23</v>
      </c>
      <c r="C15" s="26">
        <f>SUM(C16:C17)</f>
        <v>3441204000</v>
      </c>
      <c r="D15" s="26">
        <f t="shared" ref="D15:H15" si="3">SUM(D16:D17)</f>
        <v>166419223.73000002</v>
      </c>
      <c r="E15" s="26">
        <f t="shared" si="3"/>
        <v>13418708767.862499</v>
      </c>
      <c r="F15" s="26">
        <f t="shared" si="3"/>
        <v>649445578.24000001</v>
      </c>
      <c r="G15" s="26">
        <f t="shared" si="3"/>
        <v>13253656197.8255</v>
      </c>
      <c r="H15" s="26">
        <f t="shared" si="3"/>
        <v>165052570.037</v>
      </c>
      <c r="I15" s="26">
        <f>SUM(I16:I17)</f>
        <v>-9977504767.8624992</v>
      </c>
      <c r="J15" s="28"/>
    </row>
    <row r="16" spans="1:10" x14ac:dyDescent="0.2">
      <c r="A16" s="23"/>
      <c r="B16" s="29" t="s">
        <v>24</v>
      </c>
      <c r="C16" s="30">
        <v>2398954000</v>
      </c>
      <c r="D16" s="30">
        <v>70357223.730000004</v>
      </c>
      <c r="E16" s="30">
        <v>12011718804.862499</v>
      </c>
      <c r="F16" s="30">
        <v>517204578.24000001</v>
      </c>
      <c r="G16" s="30">
        <v>11957784234.8255</v>
      </c>
      <c r="H16" s="30">
        <v>53934570.037</v>
      </c>
      <c r="I16" s="30">
        <f>+C16-E16</f>
        <v>-9612764804.8624992</v>
      </c>
    </row>
    <row r="17" spans="1:11" x14ac:dyDescent="0.2">
      <c r="A17" s="23"/>
      <c r="B17" s="29" t="s">
        <v>25</v>
      </c>
      <c r="C17" s="30">
        <v>1042250000</v>
      </c>
      <c r="D17" s="30">
        <v>96062000</v>
      </c>
      <c r="E17" s="30">
        <v>1406989963</v>
      </c>
      <c r="F17" s="30">
        <v>132241000</v>
      </c>
      <c r="G17" s="30">
        <v>1295871963</v>
      </c>
      <c r="H17" s="30">
        <v>111118000</v>
      </c>
      <c r="I17" s="30">
        <f>+C17-E17</f>
        <v>-364739963</v>
      </c>
      <c r="J17" s="28"/>
    </row>
    <row r="18" spans="1:11" x14ac:dyDescent="0.2">
      <c r="A18" s="23">
        <v>3127</v>
      </c>
      <c r="B18" s="24" t="s">
        <v>26</v>
      </c>
      <c r="C18" s="26">
        <f>+C19</f>
        <v>388387659000</v>
      </c>
      <c r="D18" s="26">
        <f t="shared" ref="D18:I18" si="4">+D19</f>
        <v>85829473900.929993</v>
      </c>
      <c r="E18" s="26">
        <f t="shared" si="4"/>
        <v>863380248357.98999</v>
      </c>
      <c r="F18" s="26">
        <f t="shared" si="4"/>
        <v>75611904754.550003</v>
      </c>
      <c r="G18" s="26">
        <f t="shared" si="4"/>
        <v>845930189186.1001</v>
      </c>
      <c r="H18" s="26">
        <f t="shared" si="4"/>
        <v>17450059171.890003</v>
      </c>
      <c r="I18" s="26">
        <f t="shared" si="4"/>
        <v>-474992589357.98999</v>
      </c>
      <c r="K18" s="31"/>
    </row>
    <row r="19" spans="1:11" x14ac:dyDescent="0.2">
      <c r="A19" s="23"/>
      <c r="B19" s="24" t="s">
        <v>27</v>
      </c>
      <c r="C19" s="26">
        <f>+C20+C23+C25+C26+C27+C28</f>
        <v>388387659000</v>
      </c>
      <c r="D19" s="26">
        <f t="shared" ref="D19:I19" si="5">+D20+D23+D25+D26+D27+D28</f>
        <v>85829473900.929993</v>
      </c>
      <c r="E19" s="26">
        <f t="shared" si="5"/>
        <v>863380248357.98999</v>
      </c>
      <c r="F19" s="26">
        <f t="shared" si="5"/>
        <v>75611904754.550003</v>
      </c>
      <c r="G19" s="26">
        <f t="shared" si="5"/>
        <v>845930189186.1001</v>
      </c>
      <c r="H19" s="26">
        <f t="shared" si="5"/>
        <v>17450059171.890003</v>
      </c>
      <c r="I19" s="26">
        <f t="shared" si="5"/>
        <v>-474992589357.98999</v>
      </c>
      <c r="K19" s="31"/>
    </row>
    <row r="20" spans="1:11" x14ac:dyDescent="0.2">
      <c r="A20" s="23"/>
      <c r="B20" s="24" t="s">
        <v>28</v>
      </c>
      <c r="C20" s="26">
        <f>+C21+C22</f>
        <v>16384086000</v>
      </c>
      <c r="D20" s="26">
        <f t="shared" ref="D20:I20" si="6">+D21+D22</f>
        <v>605952906.42999995</v>
      </c>
      <c r="E20" s="26">
        <f t="shared" si="6"/>
        <v>31658062653.919998</v>
      </c>
      <c r="F20" s="26">
        <f t="shared" si="6"/>
        <v>357923682.23000002</v>
      </c>
      <c r="G20" s="26">
        <f t="shared" si="6"/>
        <v>30145287404.400002</v>
      </c>
      <c r="H20" s="26">
        <f t="shared" si="6"/>
        <v>1512775249.52</v>
      </c>
      <c r="I20" s="26">
        <f t="shared" si="6"/>
        <v>-15273976653.92</v>
      </c>
      <c r="K20" s="31"/>
    </row>
    <row r="21" spans="1:11" x14ac:dyDescent="0.2">
      <c r="A21" s="23"/>
      <c r="B21" s="29" t="s">
        <v>29</v>
      </c>
      <c r="C21" s="30">
        <v>14828158000</v>
      </c>
      <c r="D21" s="30">
        <v>605952906.42999995</v>
      </c>
      <c r="E21" s="30">
        <v>23055518113.91</v>
      </c>
      <c r="F21" s="30">
        <v>357923682.23000002</v>
      </c>
      <c r="G21" s="30">
        <v>21542742864.389999</v>
      </c>
      <c r="H21" s="30">
        <v>1512775249.52</v>
      </c>
      <c r="I21" s="30">
        <f t="shared" ref="I21:I29" si="7">+C21-E21</f>
        <v>-8227360113.9099998</v>
      </c>
      <c r="K21" s="31"/>
    </row>
    <row r="22" spans="1:11" x14ac:dyDescent="0.2">
      <c r="A22" s="23"/>
      <c r="B22" s="29" t="s">
        <v>30</v>
      </c>
      <c r="C22" s="30">
        <v>1555928000</v>
      </c>
      <c r="D22" s="30">
        <v>0</v>
      </c>
      <c r="E22" s="30">
        <v>8602544540.0100002</v>
      </c>
      <c r="F22" s="30">
        <v>0</v>
      </c>
      <c r="G22" s="30">
        <v>8602544540.0100002</v>
      </c>
      <c r="H22" s="30">
        <v>0</v>
      </c>
      <c r="I22" s="30">
        <f t="shared" si="7"/>
        <v>-7046616540.0100002</v>
      </c>
      <c r="K22" s="31"/>
    </row>
    <row r="23" spans="1:11" x14ac:dyDescent="0.2">
      <c r="A23" s="23"/>
      <c r="B23" s="24" t="s">
        <v>31</v>
      </c>
      <c r="C23" s="26">
        <f>+C24</f>
        <v>5728998000</v>
      </c>
      <c r="D23" s="26">
        <f t="shared" ref="D23:I23" si="8">+D24</f>
        <v>9679618.9000000004</v>
      </c>
      <c r="E23" s="26">
        <f t="shared" si="8"/>
        <v>10659093405.42</v>
      </c>
      <c r="F23" s="26">
        <f t="shared" si="8"/>
        <v>31415169.379999999</v>
      </c>
      <c r="G23" s="26">
        <f t="shared" si="8"/>
        <v>10614654695.120001</v>
      </c>
      <c r="H23" s="26">
        <f t="shared" si="8"/>
        <v>44438710.299999997</v>
      </c>
      <c r="I23" s="26">
        <f t="shared" si="8"/>
        <v>-4930095405.4200001</v>
      </c>
      <c r="K23" s="31"/>
    </row>
    <row r="24" spans="1:11" x14ac:dyDescent="0.2">
      <c r="A24" s="23"/>
      <c r="B24" s="29" t="s">
        <v>32</v>
      </c>
      <c r="C24" s="30">
        <v>5728998000</v>
      </c>
      <c r="D24" s="30">
        <v>9679618.9000000004</v>
      </c>
      <c r="E24" s="30">
        <v>10659093405.42</v>
      </c>
      <c r="F24" s="30">
        <v>31415169.379999999</v>
      </c>
      <c r="G24" s="30">
        <v>10614654695.120001</v>
      </c>
      <c r="H24" s="30">
        <v>44438710.299999997</v>
      </c>
      <c r="I24" s="30">
        <f>+C24-E24</f>
        <v>-4930095405.4200001</v>
      </c>
      <c r="K24" s="31"/>
    </row>
    <row r="25" spans="1:11" x14ac:dyDescent="0.2">
      <c r="A25" s="23"/>
      <c r="B25" s="24" t="s">
        <v>33</v>
      </c>
      <c r="C25" s="26">
        <v>78939572000</v>
      </c>
      <c r="D25" s="26">
        <v>11587846574</v>
      </c>
      <c r="E25" s="26">
        <v>157793492282.10999</v>
      </c>
      <c r="F25" s="26">
        <v>0</v>
      </c>
      <c r="G25" s="26">
        <v>143975510801.10999</v>
      </c>
      <c r="H25" s="30">
        <v>13817981481</v>
      </c>
      <c r="I25" s="30">
        <f>+C25-E25</f>
        <v>-78853920282.109985</v>
      </c>
      <c r="K25" s="31"/>
    </row>
    <row r="26" spans="1:11" x14ac:dyDescent="0.2">
      <c r="A26" s="23"/>
      <c r="B26" s="24" t="s">
        <v>34</v>
      </c>
      <c r="C26" s="26">
        <v>264008079000</v>
      </c>
      <c r="D26" s="26">
        <v>62981072035.790001</v>
      </c>
      <c r="E26" s="26">
        <v>598441806920.30005</v>
      </c>
      <c r="F26" s="26">
        <v>62981072035.790001</v>
      </c>
      <c r="G26" s="26">
        <v>598441806919.30005</v>
      </c>
      <c r="H26" s="30">
        <v>1</v>
      </c>
      <c r="I26" s="30">
        <f t="shared" si="7"/>
        <v>-334433727920.30005</v>
      </c>
      <c r="K26" s="31"/>
    </row>
    <row r="27" spans="1:11" x14ac:dyDescent="0.2">
      <c r="A27" s="23"/>
      <c r="B27" s="24" t="s">
        <v>35</v>
      </c>
      <c r="C27" s="26">
        <v>10151340000</v>
      </c>
      <c r="D27" s="26">
        <v>3067433723.5900002</v>
      </c>
      <c r="E27" s="26">
        <v>19897824948.509998</v>
      </c>
      <c r="F27" s="26">
        <v>4656235040.6199999</v>
      </c>
      <c r="G27" s="26">
        <v>17824438631.77</v>
      </c>
      <c r="H27" s="30">
        <v>2073386316.74</v>
      </c>
      <c r="I27" s="30">
        <f t="shared" si="7"/>
        <v>-9746484948.5099983</v>
      </c>
      <c r="K27" s="31"/>
    </row>
    <row r="28" spans="1:11" x14ac:dyDescent="0.2">
      <c r="A28" s="23"/>
      <c r="B28" s="24" t="s">
        <v>36</v>
      </c>
      <c r="C28" s="26">
        <v>13175584000</v>
      </c>
      <c r="D28" s="26">
        <v>7577489042.2200003</v>
      </c>
      <c r="E28" s="26">
        <v>44929968147.730003</v>
      </c>
      <c r="F28" s="26">
        <v>7585258826.5299997</v>
      </c>
      <c r="G28" s="26">
        <v>44928490734.400002</v>
      </c>
      <c r="H28" s="30">
        <v>1477413.33</v>
      </c>
      <c r="I28" s="30">
        <f t="shared" si="7"/>
        <v>-31754384147.730003</v>
      </c>
      <c r="K28" s="31"/>
    </row>
    <row r="29" spans="1:11" x14ac:dyDescent="0.2">
      <c r="A29" s="23">
        <v>3128</v>
      </c>
      <c r="B29" s="24" t="s">
        <v>37</v>
      </c>
      <c r="C29" s="26">
        <v>0</v>
      </c>
      <c r="D29" s="26">
        <v>125427.74</v>
      </c>
      <c r="E29" s="26">
        <v>120406590461.99001</v>
      </c>
      <c r="F29" s="26">
        <v>125427.74</v>
      </c>
      <c r="G29" s="26">
        <v>120406590461.99001</v>
      </c>
      <c r="H29" s="26">
        <v>0</v>
      </c>
      <c r="I29" s="30">
        <f t="shared" si="7"/>
        <v>-120406590461.99001</v>
      </c>
      <c r="K29" s="31"/>
    </row>
    <row r="30" spans="1:11" x14ac:dyDescent="0.2">
      <c r="A30" s="23">
        <v>3200</v>
      </c>
      <c r="B30" s="24" t="s">
        <v>38</v>
      </c>
      <c r="C30" s="25">
        <f t="shared" ref="C30:I30" si="9">SUM(C31:C33)</f>
        <v>0</v>
      </c>
      <c r="D30" s="25">
        <f>+SUM(D31:D33)</f>
        <v>1338540020.25</v>
      </c>
      <c r="E30" s="25">
        <f t="shared" ref="E30:H30" si="10">+SUM(E31:E33)</f>
        <v>7679369449.9200001</v>
      </c>
      <c r="F30" s="25">
        <f t="shared" si="10"/>
        <v>1338413997.25</v>
      </c>
      <c r="G30" s="25">
        <f t="shared" si="10"/>
        <v>7667451399.9200001</v>
      </c>
      <c r="H30" s="25">
        <f t="shared" si="10"/>
        <v>11918050</v>
      </c>
      <c r="I30" s="25">
        <f t="shared" si="9"/>
        <v>-7679369449.9200001</v>
      </c>
      <c r="K30" s="31"/>
    </row>
    <row r="31" spans="1:11" x14ac:dyDescent="0.2">
      <c r="A31" s="32">
        <v>3230</v>
      </c>
      <c r="B31" s="29" t="s">
        <v>39</v>
      </c>
      <c r="C31" s="30">
        <v>0</v>
      </c>
      <c r="D31" s="30">
        <v>837517326.30999994</v>
      </c>
      <c r="E31" s="30">
        <v>5590639157.71</v>
      </c>
      <c r="F31" s="30">
        <v>837517326.30999994</v>
      </c>
      <c r="G31" s="30">
        <v>5590639157.71</v>
      </c>
      <c r="H31" s="30">
        <v>0</v>
      </c>
      <c r="I31" s="30">
        <f>+C31-E31</f>
        <v>-5590639157.71</v>
      </c>
      <c r="K31" s="31"/>
    </row>
    <row r="32" spans="1:11" x14ac:dyDescent="0.2">
      <c r="A32" s="32">
        <v>3240</v>
      </c>
      <c r="B32" s="29" t="s">
        <v>40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3">
        <v>0</v>
      </c>
      <c r="I32" s="30">
        <f>+C32-E32</f>
        <v>0</v>
      </c>
      <c r="K32" s="31"/>
    </row>
    <row r="33" spans="1:10" s="34" customFormat="1" x14ac:dyDescent="0.2">
      <c r="A33" s="23">
        <v>3250</v>
      </c>
      <c r="B33" s="24" t="s">
        <v>41</v>
      </c>
      <c r="C33" s="26">
        <f t="shared" ref="C33:I33" si="11">SUM(C34:C35)</f>
        <v>0</v>
      </c>
      <c r="D33" s="26">
        <f t="shared" si="11"/>
        <v>501022693.94</v>
      </c>
      <c r="E33" s="26">
        <f t="shared" si="11"/>
        <v>2088730292.21</v>
      </c>
      <c r="F33" s="26">
        <f t="shared" si="11"/>
        <v>500896670.94</v>
      </c>
      <c r="G33" s="26">
        <f t="shared" si="11"/>
        <v>2076812242.21</v>
      </c>
      <c r="H33" s="26">
        <f t="shared" si="11"/>
        <v>11918050</v>
      </c>
      <c r="I33" s="27">
        <f t="shared" si="11"/>
        <v>-2088730292.21</v>
      </c>
    </row>
    <row r="34" spans="1:10" x14ac:dyDescent="0.2">
      <c r="A34" s="32">
        <v>3251</v>
      </c>
      <c r="B34" s="29" t="s">
        <v>42</v>
      </c>
      <c r="C34" s="30">
        <v>0</v>
      </c>
      <c r="D34" s="30">
        <v>355545</v>
      </c>
      <c r="E34" s="30">
        <v>39386922</v>
      </c>
      <c r="F34" s="30">
        <v>0</v>
      </c>
      <c r="G34" s="30">
        <v>27518900</v>
      </c>
      <c r="H34" s="33">
        <v>11868022</v>
      </c>
      <c r="I34" s="30">
        <f>+C34-E34</f>
        <v>-39386922</v>
      </c>
    </row>
    <row r="35" spans="1:10" s="34" customFormat="1" x14ac:dyDescent="0.2">
      <c r="A35" s="23">
        <v>3255</v>
      </c>
      <c r="B35" s="24" t="s">
        <v>43</v>
      </c>
      <c r="C35" s="26">
        <f>+C36</f>
        <v>0</v>
      </c>
      <c r="D35" s="26">
        <f t="shared" ref="D35:I35" si="12">+D36</f>
        <v>500667148.94</v>
      </c>
      <c r="E35" s="26">
        <f t="shared" si="12"/>
        <v>2049343370.21</v>
      </c>
      <c r="F35" s="26">
        <f t="shared" si="12"/>
        <v>500896670.94</v>
      </c>
      <c r="G35" s="26">
        <f t="shared" si="12"/>
        <v>2049293342.21</v>
      </c>
      <c r="H35" s="26">
        <f t="shared" si="12"/>
        <v>50028</v>
      </c>
      <c r="I35" s="26">
        <f t="shared" si="12"/>
        <v>-2049343370.21</v>
      </c>
    </row>
    <row r="36" spans="1:10" x14ac:dyDescent="0.2">
      <c r="A36" s="32">
        <v>32552</v>
      </c>
      <c r="B36" s="29" t="s">
        <v>44</v>
      </c>
      <c r="C36" s="30">
        <v>0</v>
      </c>
      <c r="D36" s="30">
        <v>500667148.94</v>
      </c>
      <c r="E36" s="30">
        <v>2049343370.21</v>
      </c>
      <c r="F36" s="30">
        <v>500896670.94</v>
      </c>
      <c r="G36" s="30">
        <v>2049293342.21</v>
      </c>
      <c r="H36" s="33">
        <v>50028</v>
      </c>
      <c r="I36" s="27">
        <f t="shared" ref="I36:I38" si="13">+C36-E36</f>
        <v>-2049343370.21</v>
      </c>
    </row>
    <row r="37" spans="1:10" x14ac:dyDescent="0.2">
      <c r="A37" s="23">
        <v>3200</v>
      </c>
      <c r="B37" s="35" t="s">
        <v>45</v>
      </c>
      <c r="C37" s="25">
        <f>+C38</f>
        <v>56000000000</v>
      </c>
      <c r="D37" s="25">
        <f t="shared" ref="D37:H38" si="14">+D38</f>
        <v>56000000000</v>
      </c>
      <c r="E37" s="25">
        <f t="shared" si="14"/>
        <v>56000000000</v>
      </c>
      <c r="F37" s="25">
        <f t="shared" si="14"/>
        <v>56000000000</v>
      </c>
      <c r="G37" s="25">
        <f t="shared" si="14"/>
        <v>56000000000</v>
      </c>
      <c r="H37" s="25">
        <f t="shared" si="14"/>
        <v>0</v>
      </c>
      <c r="I37" s="30">
        <f>+C37-E37</f>
        <v>0</v>
      </c>
    </row>
    <row r="38" spans="1:10" x14ac:dyDescent="0.2">
      <c r="A38" s="23">
        <v>3250</v>
      </c>
      <c r="B38" s="35" t="s">
        <v>46</v>
      </c>
      <c r="C38" s="26">
        <f>+C39</f>
        <v>56000000000</v>
      </c>
      <c r="D38" s="26">
        <f t="shared" si="14"/>
        <v>56000000000</v>
      </c>
      <c r="E38" s="26">
        <f t="shared" si="14"/>
        <v>56000000000</v>
      </c>
      <c r="F38" s="26">
        <f t="shared" si="14"/>
        <v>56000000000</v>
      </c>
      <c r="G38" s="26">
        <f t="shared" si="14"/>
        <v>56000000000</v>
      </c>
      <c r="H38" s="26">
        <f t="shared" si="14"/>
        <v>0</v>
      </c>
      <c r="I38" s="27">
        <f t="shared" si="13"/>
        <v>0</v>
      </c>
    </row>
    <row r="39" spans="1:10" x14ac:dyDescent="0.2">
      <c r="A39" s="32">
        <v>3252</v>
      </c>
      <c r="B39" s="36" t="s">
        <v>47</v>
      </c>
      <c r="C39" s="30">
        <v>56000000000</v>
      </c>
      <c r="D39" s="30">
        <v>56000000000</v>
      </c>
      <c r="E39" s="30">
        <v>56000000000</v>
      </c>
      <c r="F39" s="30">
        <v>56000000000</v>
      </c>
      <c r="G39" s="30">
        <v>56000000000</v>
      </c>
      <c r="H39" s="33">
        <v>0</v>
      </c>
      <c r="I39" s="33"/>
    </row>
    <row r="40" spans="1:10" x14ac:dyDescent="0.2">
      <c r="A40" s="23"/>
      <c r="B40" s="35"/>
      <c r="C40" s="26"/>
      <c r="D40" s="26"/>
      <c r="E40" s="26"/>
      <c r="F40" s="26"/>
      <c r="G40" s="26"/>
      <c r="H40" s="27"/>
      <c r="I40" s="27"/>
    </row>
    <row r="41" spans="1:10" ht="13.5" thickBot="1" x14ac:dyDescent="0.25">
      <c r="A41" s="37"/>
      <c r="B41" s="38"/>
      <c r="C41" s="39"/>
      <c r="D41" s="39"/>
      <c r="E41" s="39"/>
      <c r="F41" s="39"/>
      <c r="G41" s="39"/>
      <c r="H41" s="40"/>
      <c r="I41" s="40"/>
    </row>
    <row r="42" spans="1:10" ht="13.5" thickBot="1" x14ac:dyDescent="0.25">
      <c r="A42" s="51"/>
      <c r="B42" s="52" t="s">
        <v>48</v>
      </c>
      <c r="C42" s="53">
        <f t="shared" ref="C42:I42" si="15">+C9+C37</f>
        <v>447828863000</v>
      </c>
      <c r="D42" s="53">
        <f t="shared" si="15"/>
        <v>143334558572.64999</v>
      </c>
      <c r="E42" s="53">
        <f t="shared" si="15"/>
        <v>1060884917037.7626</v>
      </c>
      <c r="F42" s="53">
        <f t="shared" si="15"/>
        <v>133599889757.78</v>
      </c>
      <c r="G42" s="53">
        <f t="shared" si="15"/>
        <v>1043257887245.8357</v>
      </c>
      <c r="H42" s="53">
        <f t="shared" si="15"/>
        <v>17627029791.927002</v>
      </c>
      <c r="I42" s="53">
        <f t="shared" si="15"/>
        <v>-613056054037.76257</v>
      </c>
      <c r="J42" s="28"/>
    </row>
    <row r="43" spans="1:10" x14ac:dyDescent="0.2">
      <c r="A43" s="41"/>
      <c r="B43" s="42"/>
      <c r="C43" s="43"/>
      <c r="D43" s="43"/>
      <c r="E43" s="43"/>
      <c r="F43" s="44"/>
      <c r="G43" s="43"/>
      <c r="H43" s="43"/>
      <c r="I43" s="45"/>
    </row>
    <row r="50" spans="5:5" x14ac:dyDescent="0.2">
      <c r="E50" s="46"/>
    </row>
  </sheetData>
  <mergeCells count="5">
    <mergeCell ref="B1:G1"/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I23 I30 I33 I3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Ingresos</Tipo_x0020_presupuesto>
    <Vigencia xmlns="d0e351fb-1a75-4546-9b39-7d697f81258f">2013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AA1DC634-99D5-4AFD-BCF6-8B5DB03A0FD6}"/>
</file>

<file path=customXml/itemProps2.xml><?xml version="1.0" encoding="utf-8"?>
<ds:datastoreItem xmlns:ds="http://schemas.openxmlformats.org/officeDocument/2006/customXml" ds:itemID="{12E80039-BFE1-4A6D-BF22-8610A501007F}"/>
</file>

<file path=customXml/itemProps3.xml><?xml version="1.0" encoding="utf-8"?>
<ds:datastoreItem xmlns:ds="http://schemas.openxmlformats.org/officeDocument/2006/customXml" ds:itemID="{549AD2F2-13B2-4133-8602-84518DD97E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ZBOX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2013 Diciembre</dc:title>
  <dc:creator>Windows User</dc:creator>
  <cp:lastModifiedBy>Gilma Sampayo Franco</cp:lastModifiedBy>
  <dcterms:created xsi:type="dcterms:W3CDTF">2014-01-22T22:03:49Z</dcterms:created>
  <dcterms:modified xsi:type="dcterms:W3CDTF">2014-02-27T19:55:44Z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2800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