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PLANES DE ACCIÓN\PLAN DE ACCIÓN 2022\Seguimiento Plan de Acción 2022\1. Corte a Abril 30 de 2022\"/>
    </mc:Choice>
  </mc:AlternateContent>
  <xr:revisionPtr revIDLastSave="0" documentId="13_ncr:1_{0FBFD6FD-D77F-46AA-994B-3D38E30B7F47}" xr6:coauthVersionLast="47" xr6:coauthVersionMax="47" xr10:uidLastSave="{00000000-0000-0000-0000-000000000000}"/>
  <bookViews>
    <workbookView xWindow="-120" yWindow="-120" windowWidth="29040" windowHeight="15840" xr2:uid="{00000000-000D-0000-FFFF-FFFF00000000}"/>
  </bookViews>
  <sheets>
    <sheet name="2022" sheetId="1" r:id="rId1"/>
  </sheets>
  <externalReferences>
    <externalReference r:id="rId2"/>
    <externalReference r:id="rId3"/>
  </externalReferences>
  <definedNames>
    <definedName name="_xlnm._FilterDatabase" localSheetId="0" hidden="1">'2022'!$B$105:$Y$108</definedName>
    <definedName name="owssvr__16" localSheetId="0" hidden="1">'2022'!$A$1:$Y$118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68" i="1" l="1"/>
  <c r="AD48" i="1"/>
  <c r="AD47" i="1"/>
  <c r="AD43" i="1"/>
  <c r="AC43" i="1"/>
  <c r="AD42" i="1"/>
  <c r="AD41" i="1"/>
  <c r="AC41" i="1"/>
  <c r="AD40" i="1"/>
  <c r="AC40" i="1"/>
  <c r="AD39" i="1"/>
  <c r="AC39" i="1"/>
  <c r="Z29" i="1"/>
  <c r="Z28" i="1"/>
  <c r="Z27" i="1"/>
  <c r="Z26" i="1"/>
  <c r="AC5" i="1" l="1"/>
  <c r="T57" i="1" l="1"/>
  <c r="T56" i="1"/>
  <c r="T55" i="1"/>
  <c r="T54" i="1"/>
  <c r="T52" i="1"/>
  <c r="T5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misdocumentos\sperfiles\patricia.marin\Downloads\owssvr (16).iqy" keepAlive="1" name="owssvr (16)"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<sst xmlns="http://schemas.openxmlformats.org/spreadsheetml/2006/main" count="2617" uniqueCount="675">
  <si>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</si>
  <si>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</si>
  <si>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</si>
  <si>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</si>
  <si>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</si>
  <si>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</si>
  <si>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</si>
  <si>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</si>
  <si>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</si>
  <si>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</si>
  <si>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</si>
  <si>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</si>
  <si>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</si>
  <si>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</si>
  <si>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Unidad de Medida</t>
  </si>
  <si>
    <t>Descripción del Indicador</t>
  </si>
  <si>
    <t>Tendencia</t>
  </si>
  <si>
    <t>Periodicidad de Seguimiento</t>
  </si>
  <si>
    <t>Presupuesto Programado</t>
  </si>
  <si>
    <t>Fecha Inicio</t>
  </si>
  <si>
    <t>Fecha Fin</t>
  </si>
  <si>
    <t>Fórmula del Indicador</t>
  </si>
  <si>
    <t>Clasificación General Indicador</t>
  </si>
  <si>
    <t>ID</t>
  </si>
  <si>
    <t>No Aplica</t>
  </si>
  <si>
    <t>Asegurar la funcionalidad del Sistema de Gestión Integrado y de Control, alcanzando la mejora continua de los procesos.</t>
  </si>
  <si>
    <t>Fortalecer el desarrollo institucional para la generación de valor público</t>
  </si>
  <si>
    <t>Plan de Acción Institucional</t>
  </si>
  <si>
    <t>Evaluación de la gestión institucional FURAG II (MIPG-ANH)</t>
  </si>
  <si>
    <t>Porcentaje</t>
  </si>
  <si>
    <t>Creciente</t>
  </si>
  <si>
    <t>Semestral</t>
  </si>
  <si>
    <t>Indicador Plan de Acción Institucional</t>
  </si>
  <si>
    <t>Constante</t>
  </si>
  <si>
    <t>Anual</t>
  </si>
  <si>
    <t>Gastos de comercialización</t>
  </si>
  <si>
    <t>Gestión con Valores para Resultados</t>
  </si>
  <si>
    <t>Unidad</t>
  </si>
  <si>
    <t>VICEPRESIDENCIA ADMINISTRATIVA Y FINANCIERA</t>
  </si>
  <si>
    <t>Administrativo y Financiero</t>
  </si>
  <si>
    <t>Gestión Administrativa</t>
  </si>
  <si>
    <t>(No. de Contratos suscritos / No. de contratos a suscribir según PAA) * 100</t>
  </si>
  <si>
    <t>Contar con una entidad innovadora, flexible y con capacidad de adaptarse al cambio.</t>
  </si>
  <si>
    <t>Fortalecer las TICs para la transformación digital de la ANH</t>
  </si>
  <si>
    <t>Gestión Documental</t>
  </si>
  <si>
    <t>Información y Comunicación</t>
  </si>
  <si>
    <t>Nivel de cumplimiento en la implementación de soluciones digitales</t>
  </si>
  <si>
    <t>Programa de Gestión Documental</t>
  </si>
  <si>
    <t>Documento del Sistema Integrado de Conservación - SIC de la ANH implementado</t>
  </si>
  <si>
    <t>Documento del sic normalizado en SIGC</t>
  </si>
  <si>
    <t>Elaborar e implementar el Sistema Integrado de Conservación  - SIC-  de la ANH.</t>
  </si>
  <si>
    <t>Consiste en la normalización en el Sistema de Gestión Integrado y de Control (SGIC) del Sistema Integrado de Conservación SIC de la ANH, en el que se identifican y establecen los lineamientos generales a tener en cuenta para la Conservación de los Documentos de archivo de la entidad. ​</t>
  </si>
  <si>
    <t xml:space="preserve">Administrar y gestionar de manera la adecuación de las Oficinas de la sede de la ANH </t>
  </si>
  <si>
    <t>Bienes y servicios adquiridos para la adecuación de las oficinas ANH</t>
  </si>
  <si>
    <t>Contratación de Horas de vuelo para la gestión de la ANH</t>
  </si>
  <si>
    <t>Consiste en las acciones que se tomen para la contratación de horas de vuelo para las actividades de control a cargo de la entidad</t>
  </si>
  <si>
    <t>Servicios adquiridos para el apoyo a los procesos liderados por el GIT Administrativo y Financiero.</t>
  </si>
  <si>
    <t>Contratación de Servicios</t>
  </si>
  <si>
    <t>Evaluación de Resultados</t>
  </si>
  <si>
    <t>Identificación de Oportunidades Exploratorias</t>
  </si>
  <si>
    <t>VICEPRESIDENCIA TÉCNICA</t>
  </si>
  <si>
    <t>Gestión del Conocimiento</t>
  </si>
  <si>
    <t>Contribuir al desarrollo de la seguridad energética y en la generación de excedentes de exportación de hidrocarburos.</t>
  </si>
  <si>
    <t>Asegurar la información y conocimiento para la oferta de áreas</t>
  </si>
  <si>
    <t>Número de áreas ofertadas en procesos competitivos</t>
  </si>
  <si>
    <t>Plan Estratégico Institucional / Plan Nacional de Desarrollo</t>
  </si>
  <si>
    <t>Proyecto de inversión DNP</t>
  </si>
  <si>
    <t>Identificación de Recursos Exploratorios de Hidrocarburos Nacional</t>
  </si>
  <si>
    <t>Adquirir y procesar información técnica para la evaluación de las cuencas de interés misional y Mejorar la calidad de la información geológica y geofísica del país.</t>
  </si>
  <si>
    <t>Adquirir y procesar información técnica para la evaluación de las cuencas de interés misional</t>
  </si>
  <si>
    <t>Mejorar la calidad de la información geológica y geofísica del país</t>
  </si>
  <si>
    <t>Documentos de investigación realizados </t>
  </si>
  <si>
    <t>Número</t>
  </si>
  <si>
    <t>Sumatoria de documentos de investigación realizados</t>
  </si>
  <si>
    <t>Servicio de evaluación del potencial mineral de las áreas de interés</t>
  </si>
  <si>
    <t>Definir las áreas a ofrecer y elaborar los productos de información para los inversionistas</t>
  </si>
  <si>
    <t>Integrar la información de geología y geofísica de las áreas de interés, definir las áreas a ofrecer y elaborar los productos de información para los inversionistas.</t>
  </si>
  <si>
    <t>Integrar la información de geología y geofísica de las áreas de interés</t>
  </si>
  <si>
    <t>Identificar oportunidades exploratorias en las cuencas de interés misional</t>
  </si>
  <si>
    <t>Informes técnicos de evaluación entregados </t>
  </si>
  <si>
    <t>Integrar la información de geología y geofísica de las áreas de interés y Definir las áreas a ofrecer y elaborar los productos de información para los inversionistas.</t>
  </si>
  <si>
    <t>Informes técnicos de evaluación - análisis e integración de información de las cuencas sedimentarias</t>
  </si>
  <si>
    <t>Promoción y Asignación de Áreas</t>
  </si>
  <si>
    <t>VICEPRESIDENCIA DE PROMOCIÓN Y ASIGNACIÓN  DE ÁREAS</t>
  </si>
  <si>
    <t>Dinamizar los procesos de asignación de áreas</t>
  </si>
  <si>
    <t>nivel de satisfacción de inversionistas y operaciones</t>
  </si>
  <si>
    <t>Fortalecimiento en la Implementación del Modelo de Promoción para Incrementar la Inversión Nacional</t>
  </si>
  <si>
    <t xml:space="preserve">Investigaciones para la Promoción y Asignación de Áreas </t>
  </si>
  <si>
    <t>Documentos de investigación</t>
  </si>
  <si>
    <t>Realizar análisis o estudios de mercados e investigaciones del sector de hidrocarburos.</t>
  </si>
  <si>
    <t>Porcentaje de áreas asignadas en los procesos competitivos</t>
  </si>
  <si>
    <t>Trimestral</t>
  </si>
  <si>
    <t>Nivel de satisfacción de inversionistas y operaciones</t>
  </si>
  <si>
    <t>Nivel de satisfacción de inversionistas y operadores</t>
  </si>
  <si>
    <t>Número de contratos E&amp;P firmados</t>
  </si>
  <si>
    <t>Realizar la gestión para la suscripción de contratos E&amp;P</t>
  </si>
  <si>
    <t xml:space="preserve">Número de contratos E&amp;P firmados </t>
  </si>
  <si>
    <t>Corresponde a Contratos que se suscriben como resultado de un proceso de asignación. En los casos de los procesos competitivos, el Contrato que se suscribe es el que se publica y hace parte de los Términos de Referencia</t>
  </si>
  <si>
    <t>Mensual</t>
  </si>
  <si>
    <t>Priorizar, coordinar la participación por parte de la ANH en escenarios estratégicos.</t>
  </si>
  <si>
    <t>Diseñar y ejecutar el Plan estratégico de comunicaciones.</t>
  </si>
  <si>
    <t>Eventos estratégicos en lo que participa la ANH parar promocionar oportunidades de inversión en hidrocarburos.</t>
  </si>
  <si>
    <t>Promoción del sector de hidrocarburos para la atracción de nuevos inversionistas</t>
  </si>
  <si>
    <t>Servicio de divulgación para la promoción y posicionamiento de los recursos hidrocarburíferos</t>
  </si>
  <si>
    <t>Corresponde a la participación estratégica de la ANH en foros, congresos y eventos priorizados a nivel nacional e internacional.</t>
  </si>
  <si>
    <t>Número de eventos estratégicos en los que participa la ANH</t>
  </si>
  <si>
    <t>Participación Ciudadana y Comunicaciones</t>
  </si>
  <si>
    <t>No aplica</t>
  </si>
  <si>
    <t>Plan Anticorrupción y de Atención al Ciudadano</t>
  </si>
  <si>
    <t xml:space="preserve">Efectividad en las respuestas a las solicitudes ciudadanas presentadas a la ANH. </t>
  </si>
  <si>
    <t>El indicador mide la efectividad en las respuestas a las solicitudes ciudadanas verificando que se respondan a todos los requerimientos plasmados en las PQRSD, de acuerdo con la normatividad legal vigente y bajo parámetros de efectividad, calidad y transparencia.</t>
  </si>
  <si>
    <t>Cuatrimestral</t>
  </si>
  <si>
    <t xml:space="preserve">Consolidar información y generar documento de caracterización de usuarios y grupos de valor de la ANH </t>
  </si>
  <si>
    <t xml:space="preserve">Informe de caracterización de usuarios ANH </t>
  </si>
  <si>
    <t>El indicador mide el consolidado de  información y generación de documento de caracterización de usuarios y grupos de valor a través de bases de datos y encuestas. ​</t>
  </si>
  <si>
    <t>Base de datos consolidada para caracterización de usuarios.</t>
  </si>
  <si>
    <t>Informe resultados de encuesta de satisfacción de usuarios ANH</t>
  </si>
  <si>
    <t>​El indicador mide la información consolidada de las encuestas aplicadas a los usuarios y la evaluación de la atención prestada por la ANH a sus usuarios .</t>
  </si>
  <si>
    <t>Adelantar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</si>
  <si>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Adelantar las labores de secretaría del Consejo Directivo, coordinando el seguimiento y control de la gestión.</t>
  </si>
  <si>
    <t xml:space="preserve">Asesorar a la Presidencia y demás dependencias de la entidad a través de la emisión de conceptos jurídicos, elaboración de los proyectos de cualquier tipo de regulación que tengan relación con las funciones de la ANH y gestión de controversias contractuales. </t>
  </si>
  <si>
    <t>Adelantar las labores de secretaría del Comité de Contratos de Hidrocarburos, y del Comité de transferencia de Tecnología coordinando su seguimiento.</t>
  </si>
  <si>
    <t>Adelantar los procesos administrativos de Fiscalización derivados de la función delegada por el Ministerio de Minas y Energía por Resolución 364 de 2021.</t>
  </si>
  <si>
    <t>Secretaría del Consejo Directivo, así como actas, acuerdos, informes, conceptos, y certificaciones, etc.</t>
  </si>
  <si>
    <t xml:space="preserve">Conceptos, reglamentos e Instancias ejecutivas.  </t>
  </si>
  <si>
    <t>Secretaria comité contratos de Hidrocarburos y Comité de Transferencia de tecnología</t>
  </si>
  <si>
    <t>Procesos Administrativos Sancionatorios fiscalización</t>
  </si>
  <si>
    <t>Procedimientos de Incumplimiento, Autos de tramite y Actos Administrativos</t>
  </si>
  <si>
    <t>Gestión Legal</t>
  </si>
  <si>
    <t>PRESIDENCIA - GERENCIA DE ASUNTOS LEGALES</t>
  </si>
  <si>
    <t>Cosiste en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</si>
  <si>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(Total de procedimientos atenidos / total de procedimientos) *100</t>
  </si>
  <si>
    <t>Ejercer la secretaría del Consejo Directivo</t>
  </si>
  <si>
    <t>(Sesiones atendidas/ sesiones programadas)*100</t>
  </si>
  <si>
    <t xml:space="preserve">Consiste en asesorar a la Presidencia y demás dependencias de la entidad a través de la emisión de conceptos jurídicos, elaboración de los proyectos de cualquier tipo de regulación que tengan relación con las funciones de la ANH y gestión de controversias contractuales. </t>
  </si>
  <si>
    <t>(Total de reglamentos / reglamentos expedidos)*100</t>
  </si>
  <si>
    <t>Contestar demandas y requerimiento de despachos judiciales</t>
  </si>
  <si>
    <t>Emitir respuestas a solicitudes de conceptos jurídicos relacionados con los contratos E&amp;P y TEAS</t>
  </si>
  <si>
    <t>Seleccionar contratistas a través de las diferentes modalidades de contratación de acuerdo con la normativa vigente</t>
  </si>
  <si>
    <t>Procesos de selección realizados durante la vigencia</t>
  </si>
  <si>
    <t>Oportunidad en la emisión de conceptos jurídicos</t>
  </si>
  <si>
    <t>Notificaciones de procesos atendidos</t>
  </si>
  <si>
    <t>Gestión Contractual</t>
  </si>
  <si>
    <t>OFICINA ASESORA JURÍDICA</t>
  </si>
  <si>
    <t>Plan Anual de Adquisiciones</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</si>
  <si>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</si>
  <si>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</si>
  <si>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</si>
  <si>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Corresponde a las demandas en contra de la entidad que son notificadas y requerimientos judiciales de procesos especiales a las cuales se les da tramite oportunamente​</t>
  </si>
  <si>
    <t>(Notificaciones atendidas / Notificaciones recibidas)*100</t>
  </si>
  <si>
    <t>Gestión de Proyectos</t>
  </si>
  <si>
    <t>Planeación</t>
  </si>
  <si>
    <t>Otros gastos de funcionamiento</t>
  </si>
  <si>
    <t>Fortalecer la gestión por proyectos en la ANH</t>
  </si>
  <si>
    <t>Asesorías realizadas para la formulación, ajuste, y seguimiento a proyectos de la ANH</t>
  </si>
  <si>
    <t>Informe sobre la ejecución de proyectos elaborado</t>
  </si>
  <si>
    <t>Informe consolidado sobre el seguimiento a la ejecución de proyectos</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</si>
  <si>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</si>
  <si>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</si>
  <si>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Direccionamiento Estratégico y Planeación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</si>
  <si>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</si>
  <si>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</si>
  <si>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Gestión Social, HSE y de Seguridad de Contratos de Hidrocarburos</t>
  </si>
  <si>
    <t>VICEPRESIDENCIA DE CONTRATOS DE HIDROCARBUROS</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</si>
  <si>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</si>
  <si>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</si>
  <si>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</si>
  <si>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Contratos viabilizados con problemas de seguridad y conflictividad social y ambiental</t>
  </si>
  <si>
    <t>Aprovechamiento de Hidrocarburos en Territorios Social y Ambientalmente Sostenibles a Nivel Nacional</t>
  </si>
  <si>
    <t>Estrategia de articulación institucional para el manejo de  la conflictividad social en el sector de hidrocarburos</t>
  </si>
  <si>
    <t>Servicio de divulgación para la atención y disminución de la conflictividad del sector de hidrocarburos</t>
  </si>
  <si>
    <t>Fortalecer actores estratégicos en sitios prioritarios para las actividades de exploración y producción de hidrocarburos</t>
  </si>
  <si>
    <t xml:space="preserve">Fortalecer espacios de participación efectiva
</t>
  </si>
  <si>
    <t>Implementar instrumentos de participación efectiva</t>
  </si>
  <si>
    <t>Servicios de apoyo para el desarrollo de proyectos de inversión social en territorios estratégicos para el sector de hidrocarburos</t>
  </si>
  <si>
    <t xml:space="preserve">Estrategia para la reducción de brechas en territorios con actividades de E&amp;P de Hidrocarburos </t>
  </si>
  <si>
    <t>Implementar los instrumentos de inversión en regiones y municipios prioritarios</t>
  </si>
  <si>
    <t>Desarrollar la inversión del sector hidrocarburos utilizando los instrumentos priorizados</t>
  </si>
  <si>
    <t>Analizar los impactos biofísicos, sociales, culturales y económicos</t>
  </si>
  <si>
    <t>Implementar acciones de mitigación y compensación a impactos específicos</t>
  </si>
  <si>
    <t>Estudios de pre inversión</t>
  </si>
  <si>
    <t>Identificar restricciones ambientales y sociales en áreas a ofertar</t>
  </si>
  <si>
    <t>Integrar áreas de interés de hidrocarburos con otros usos del suelo en los instrumentos de planificación territorial (Determinantes ambientales, Planes de Ordenamiento Territorial, Planes de Ordenamiento Departamental)</t>
  </si>
  <si>
    <t>Desarrollo de buenas prácticas ambientales para el desarrollo de actividades de exploración y producción de hidrocarburos</t>
  </si>
  <si>
    <t>Generar documentos técnicos de buenas prácticas en las actividades de exploración y producción de hidrocarburos</t>
  </si>
  <si>
    <t>Implementar los documentos técnicos de buenas prácticas que se identifiquen en las actividades de exploración y producción de hidrocarburos</t>
  </si>
  <si>
    <t>Espacio de divulgación de buenas prácticas documentado</t>
  </si>
  <si>
    <t>Adelantar relacionamiento interinstitucional</t>
  </si>
  <si>
    <t>Realizar la gestión socioambiental a los contratos de hidrocarburos y procesos misionales de la ANH.</t>
  </si>
  <si>
    <t>Nivel de respuesta a las solicitudes de los operadores en el componente socioambiental</t>
  </si>
  <si>
    <t>Contratos viabilizados con problemas de seguridad y conflictividad social</t>
  </si>
  <si>
    <t>El indicador muestra la eficacia en la respuesta a las solicitudes del Operador allegadas a la Gerencia de Seguridad, Comunidades y Medio Ambiente</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</si>
  <si>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</si>
  <si>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solicitudes atendidas  / Total de solicitudes recibidas )*100</t>
  </si>
  <si>
    <t>Bimestral</t>
  </si>
  <si>
    <t>Realizar seguimiento a contratos en exploración y producción</t>
  </si>
  <si>
    <t>Gestión de Contratos en Exploración</t>
  </si>
  <si>
    <t>Seguimiento a Contratos en Exploración</t>
  </si>
  <si>
    <t>Estimular la actividad de exploración y producción de hidrocarburos</t>
  </si>
  <si>
    <t>Cumplimiento del plan de inversión de los contratos E&amp;P en exploración</t>
  </si>
  <si>
    <t xml:space="preserve">Cumplimiento al plan de inversiones </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</si>
  <si>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</si>
  <si>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</si>
  <si>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Valor real de la ejecución/Valor de inversión programada</t>
  </si>
  <si>
    <t>Gestión de Contratos en Producción</t>
  </si>
  <si>
    <t>Seguimiento a Contratos en Producción</t>
  </si>
  <si>
    <t>Seguimiento Oportuno de los Planes de Explotación de Contratos en Producción</t>
  </si>
  <si>
    <t>Días</t>
  </si>
  <si>
    <t>Con este indicador la GSCP pretende medir la oportuna ejecución a los informes de verificación a los PLEX.</t>
  </si>
  <si>
    <t>Gestión TICs</t>
  </si>
  <si>
    <t>OFICINA DE TECNOLOGÍAS DE LA INFORMACIÓN</t>
  </si>
  <si>
    <t>Plan Estratégico Tecnologías de la Información y las Comunicaciones - PETIC</t>
  </si>
  <si>
    <t>Fortalecimiento de las Tecnologías de la Información y las Comunicaciones para la Transformación Digital</t>
  </si>
  <si>
    <t>Diseñar y formular los instrumentos Estratégicos involucrados con TI</t>
  </si>
  <si>
    <t>Documentos de lineamientos técnicos</t>
  </si>
  <si>
    <t xml:space="preserve">El Plan Estratégico de Tecnologías de la Información y Comunicaciones - (PETIC) , alineado con la estrategia de negocio de la ANH para el horizonte 2023-2026. </t>
  </si>
  <si>
    <t xml:space="preserve">Plan Estratégico de Tecnologías de la Información y Comunicaciones - (PETIC), horizonte 2023-2026. </t>
  </si>
  <si>
    <t>Plan formulado</t>
  </si>
  <si>
    <t>Servicios de Información Implementados</t>
  </si>
  <si>
    <t>Servicios de información implementados</t>
  </si>
  <si>
    <t>Optimizar el diseño de arquitectura de datos ampliando su cobertura e integrar aplicaciones fortaleciendo la articulación de los procesos de negocio y la generación de datos abiertos</t>
  </si>
  <si>
    <t>Implantar nuevas aplicaciones con necesidades identificadas en los procesos de negocio de la entidad y módulos hacia modelos de interoperabilidad en el marco de la transformación digital de la ANH</t>
  </si>
  <si>
    <t xml:space="preserve">Fase 2 – Rediseño del sistema de liquidación de regalías y derechos económicos. </t>
  </si>
  <si>
    <t>Fase 2 - Implementar el modelo de toma remota de información de facilidades como apoyo al proceso de fiscalización.</t>
  </si>
  <si>
    <t>Fase 2 - Desarrollo e implementación del sistema para la integración de la información de los procesos de negocio de la ANH.</t>
  </si>
  <si>
    <t>Fase 2 - Análisis, diseño, desarrollo e implementación del sistema  de contratos de hidrocarburos.</t>
  </si>
  <si>
    <t>Análisis, diseño, desarrollo e implementación  de aplicativos  para las áreas de apoyo de la ANH.</t>
  </si>
  <si>
    <t>Servicios de Información Actualizados</t>
  </si>
  <si>
    <t>Fortalecer la infraestructura de acuerdo a la vigencia tecnológica definida, para los componentes de hardware, comunicaciones y redes de datos</t>
  </si>
  <si>
    <t>Renovar y fortalecer la infraestructura tecnológica de computación en la nube y de seguridad informática</t>
  </si>
  <si>
    <t>Servicios de información actualizados</t>
  </si>
  <si>
    <t xml:space="preserve">Licenciamiento de software para la gestión de TIC. </t>
  </si>
  <si>
    <t>Parque tecnológico de la ANH renovado</t>
  </si>
  <si>
    <t>Optimización de la infraestructura tecnológica de respaldo de la información de la ANH on premise.</t>
  </si>
  <si>
    <t>Fortalecer la plataforma de seguridad de la información de la ANH.</t>
  </si>
  <si>
    <t>Fortalecimiento del Datacenter de contingencia en nube</t>
  </si>
  <si>
    <t>Implementación de soluciones digitales</t>
  </si>
  <si>
    <t>Son los productos de Servicios de información implementados + Soluciones implementadas por las actualizaciones de Sistemas de Información</t>
  </si>
  <si>
    <t>Cumplimiento En la implementación de la estrategia de Gobierno Digital.</t>
  </si>
  <si>
    <t>% de implementación de los tres ejes  de la política de Gobierno Digital:
1. Arquitectura - PETI.
2. Seguridad de la Información.
3. Servicios ciudadanos.</t>
  </si>
  <si>
    <t>(% alcanzado / % esperado)</t>
  </si>
  <si>
    <t>Realizar la gestión de TICs en la ANH</t>
  </si>
  <si>
    <t>Garantizar la administración de los servicios de infraestructura especializados y mantener el plan de recuperación ante desastres de la ANH. – (Vigencia Futura Tramitada en 2021)</t>
  </si>
  <si>
    <t>Soporte y mantenimiento infraestructura de virtualización.</t>
  </si>
  <si>
    <t>Garantizar la operación de los sistemas de virtualización y los escritorios virtuales.</t>
  </si>
  <si>
    <t>Soporte y mantenimiento infraestructura de hiperconvergencia.</t>
  </si>
  <si>
    <t>Mantener el desempeño óptimo de los equipos que componen la plataforma de hiperconvergencia.</t>
  </si>
  <si>
    <t>Soporte y mantenimiento de los switch de la entidad</t>
  </si>
  <si>
    <t>Garantizar la operación de los switch de Core y de borde  que permiten la conectividad LAN y WAN de la entidad.</t>
  </si>
  <si>
    <t>Servicio de gestión, administración y optimización de los centros de datos de la ANH.</t>
  </si>
  <si>
    <t>Adquisición o renovación de licenciamiento de la  solución de antivirus para la ANH.</t>
  </si>
  <si>
    <t>Adquisición de suscripciones de paquetes  software especifico</t>
  </si>
  <si>
    <t>Renovación licenciamiento plataforma ZOOM para seminarios web.</t>
  </si>
  <si>
    <t>Actualización y el soporte  del SGDEA.</t>
  </si>
  <si>
    <t>Soporte y desarrollo a servicios, infraestructura, aplicaciones y gestión administrativa.​</t>
  </si>
  <si>
    <t>Soporte y mantenimiento de la plataforma de control de acceso y CCTV de la entidad.</t>
  </si>
  <si>
    <t>Uso de la capacidad física locativa disponible en el Datacenter Alterno del IPSE</t>
  </si>
  <si>
    <t>Soporte y mantenimiento de las UPS que actualmente soportan la operación del Centro de Computo Principal y Red Regulada de la ANH, con bolsa de repuestos.</t>
  </si>
  <si>
    <t>Soporte y mantenimiento del sistema de detección y extinción de incendios del centro principal de computo de la ANH, con bolsa de repuestos.</t>
  </si>
  <si>
    <t>Soporte y mantenimiento de los aires acondicionados de los centros de cómputo de la ANH con suministro de repuestos.</t>
  </si>
  <si>
    <t>Servicio de internet dedicado para la oficina de la ANH</t>
  </si>
  <si>
    <t>Gestión del Talento Humano</t>
  </si>
  <si>
    <t>Talento Humano</t>
  </si>
  <si>
    <t>Administrar el talento humano, promover su bienestar y potenciar sus habilidades y competencias</t>
  </si>
  <si>
    <t>Nivel de Satisfacción del Talento Humano</t>
  </si>
  <si>
    <t>Plan Estratégico de Talento Humano</t>
  </si>
  <si>
    <t xml:space="preserve">Encuesta de satisfacción </t>
  </si>
  <si>
    <t>Sondeo de satisfacción</t>
  </si>
  <si>
    <t>Nivel de Ejecución del Plan Estratégico de Talento Humano</t>
  </si>
  <si>
    <t>Implementación del Plan Estratégico de Talento Humano 2018-2022.</t>
  </si>
  <si>
    <t>Avance en la Implementación del Plan Estratégico de TH 2018-2022</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</si>
  <si>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</si>
  <si>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</si>
  <si>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Plan de Seguridad y Salud en el Trabajo SST - 2022.</t>
  </si>
  <si>
    <t>Avance en la Implementación del Plan de Seguridad y Salud en el Trabajo - SST 2022</t>
  </si>
  <si>
    <t>Evaluar el Nivel de Avance en la implementación del Plan de Seguridad y Salud en el Trabajo - SST 2022</t>
  </si>
  <si>
    <t xml:space="preserve">Plan Institucional de Capacitación 2022. </t>
  </si>
  <si>
    <t>Avance en la Implementación del Plan Institucional de Capacitación 2022.</t>
  </si>
  <si>
    <t>Evaluar el Nivel de Avance de las actividades programadas en el Plan Institucional de Capacitación 2022.</t>
  </si>
  <si>
    <t>Plan de Bienestar e Incentivos 2022.</t>
  </si>
  <si>
    <t>Avance en la Implementación del Plan Bienestar e Incentivos 2022.</t>
  </si>
  <si>
    <t>Evaluar el Nivel de Avance de las actividades programadas en el Plan de Bienestar e Incentivos 2022.</t>
  </si>
  <si>
    <t>Plan de Previsión de Recursos Humanos 2022.</t>
  </si>
  <si>
    <t>Evaluar el Nivel de Avance de las actividades programadas en el Plan de Previsión de Recursos Humanos 2022.</t>
  </si>
  <si>
    <r>
      <t xml:space="preserve">(Total actividades ejecutadas para el periodo / Total actividades programadas ) </t>
    </r>
    <r>
      <rPr>
        <b/>
        <sz val="11"/>
        <color theme="1"/>
        <rFont val="Calibri"/>
        <family val="2"/>
        <scheme val="minor"/>
      </rPr>
      <t>*100</t>
    </r>
  </si>
  <si>
    <t>Control de Operaciones y Gestión Volumétrica</t>
  </si>
  <si>
    <t>VICEPRESIDENCIA DE OPERACIONES, REGALÍAS Y PARTICIPACIONES</t>
  </si>
  <si>
    <t>Reservas y Operaciones (Fiscalización)</t>
  </si>
  <si>
    <t>Mantener niveles de reservas y producción de hidrocarburos</t>
  </si>
  <si>
    <t>Producción promedio diaria de gas</t>
  </si>
  <si>
    <t>Millones de pies cúbicos de gas por día (MPCD)</t>
  </si>
  <si>
    <t>Mide la cantidad de pies cúbicos de gas comercializado que, en promedio, se extraen diariamente en el territorio nacional</t>
  </si>
  <si>
    <t>(No. Millones de pies cúbicos mes / No. días mes).</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</si>
  <si>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</si>
  <si>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</si>
  <si>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</si>
  <si>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</si>
  <si>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</si>
  <si>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Gestión de Regalías y Derechos Económicos</t>
  </si>
  <si>
    <t>Regalías y Derechos Económicos</t>
  </si>
  <si>
    <t>Generar recursos financieros que contribuyan a la prosperidad económica y social del país</t>
  </si>
  <si>
    <t>Recaudo de Regalías del año</t>
  </si>
  <si>
    <t>Gestión de recursos financieros que contribuyan a la prosperidad económica y social del país y a la sostenibilidad financiera de la ANH.</t>
  </si>
  <si>
    <t>Billones de pesos</t>
  </si>
  <si>
    <t>Ingresos por Derechos Económicos</t>
  </si>
  <si>
    <t>Gestión de recursos propios por concepto de Derechos Económicos</t>
  </si>
  <si>
    <t>Millones de pesos</t>
  </si>
  <si>
    <t>Indica el avance en el reconocimiento del recaudo de ingresos por derechos económicos a una fecha de corte</t>
  </si>
  <si>
    <t xml:space="preserve">Sumatoria de los Ingresos aplicados por Derechos Económicos. </t>
  </si>
  <si>
    <t>Regalías recaudadas</t>
  </si>
  <si>
    <t>Revisión y Consolidación de Reservas de Hidrocarburos</t>
  </si>
  <si>
    <t>Gestión del conocimiento</t>
  </si>
  <si>
    <t>Reservas y Operaciones</t>
  </si>
  <si>
    <t>Fortalecimiento de la Ciencia y Tecnología para el Sector Hidrocarburos a Nivel Nacional</t>
  </si>
  <si>
    <t>Documentos de Investigación en C&amp;T</t>
  </si>
  <si>
    <t>Convenio suscrito para apoyar proyectos de investigación en C&amp;T aplicada al sector hidrocarburos.</t>
  </si>
  <si>
    <t>Mide el número de convenios suscritos</t>
  </si>
  <si>
    <t xml:space="preserve">Gestionar proyectos de investigación en C&amp;T desde convocatoria, selección, contratación de financiamiento, seguimiento técnico-financiero, hasta evaluación y calificación final de estudios </t>
  </si>
  <si>
    <t>Documento con líneas de investigación aprobadas para convocatoria o invitación a grupos de investigación</t>
  </si>
  <si>
    <t>Servicio de educación informal en temas de hidrocarburos</t>
  </si>
  <si>
    <t>Realizar convocatoria y contratación de programas de formación en hidrocarburos</t>
  </si>
  <si>
    <t xml:space="preserve">Formación especializadas  en temáticas de hidrocarburos </t>
  </si>
  <si>
    <t>Información y comunicación</t>
  </si>
  <si>
    <t>Reservas probadas de crudo (petróleo)</t>
  </si>
  <si>
    <t>Millones de barriles (Mbl)</t>
  </si>
  <si>
    <t>Mide el volumen de reservas probadas (1P) de crudo en la vigencia correspondiente​.</t>
  </si>
  <si>
    <t>Sumatoria del volumen de reservas probadas de crudo reportadas por las compañías operadoras y consolidadas por la ANH para cada vigencia.</t>
  </si>
  <si>
    <t>31/06/2022</t>
  </si>
  <si>
    <t>Años de Reservas Probadas de crudo</t>
  </si>
  <si>
    <t>Años</t>
  </si>
  <si>
    <t>​Mide la vida media de las reservas probadas de crudo, como un indicativo de la sostenibilidad en el abastecimiento de crudo del país.​</t>
  </si>
  <si>
    <t>Vm= (R/P); donde: Vm= Vida media de las reservas probadas en años; R= Reservas Probadas estimadas para la vigencia, en Millones de barriles; P= Producción anual de crudo para la vigencia, en Millones de barriles por año.</t>
  </si>
  <si>
    <t>Reservas probadas de gas natural</t>
  </si>
  <si>
    <t>Tera pies cúbicos (Tpc)</t>
  </si>
  <si>
    <t xml:space="preserve">Mide el volumen de reservas probadas (1P) de gas natural  en la vigencia correspondiente </t>
  </si>
  <si>
    <t>Reservas probadas de crudo</t>
  </si>
  <si>
    <t>Auditoría interna</t>
  </si>
  <si>
    <t>Control interno</t>
  </si>
  <si>
    <t>Plan Anual de Auditoría Interna (PAAI) cumplido</t>
  </si>
  <si>
    <t>Establecer el grado de eficacia en que se ejecutan las actividades establecidas en el PAAI</t>
  </si>
  <si>
    <t>Gastos de funcionamiento</t>
  </si>
  <si>
    <t>Gestión general  control interno</t>
  </si>
  <si>
    <t>(Actividades ejecutadas /
Actividades programadas)*100</t>
  </si>
  <si>
    <t>Gestión Financiera</t>
  </si>
  <si>
    <t>Administrar y gestionar de manera eficiente los recursos financieros de la ANH</t>
  </si>
  <si>
    <t>Solicitudes atendidas</t>
  </si>
  <si>
    <t>Corresponde a todas las gestiones adelantadas para dar trámite a las solicitudes que se requieran al Grupo Administrativo y Financiero.​</t>
  </si>
  <si>
    <t>(No. de solicitudes recibidas por el Grupo Financiero / No. Solicitudes atendidas) * 100</t>
  </si>
  <si>
    <t>Informes contables, presupuestales y tributarios presentados oportunamente</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</si>
  <si>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</si>
  <si>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</si>
  <si>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</si>
  <si>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</si>
  <si>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</si>
  <si>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</si>
  <si>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</si>
  <si>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</si>
  <si>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Plan de mejoramiento para fortalecer la gestión y desempeño institucional implementado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</si>
  <si>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</si>
  <si>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</si>
  <si>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</si>
  <si>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</si>
  <si>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</si>
  <si>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</si>
  <si>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</si>
  <si>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</si>
  <si>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</si>
  <si>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</si>
  <si>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</si>
  <si>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</si>
  <si>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</si>
  <si>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</si>
  <si>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</si>
  <si>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 xml:space="preserve">Informe de revisión por la Presidencia de la ANH al SGIC realizado </t>
  </si>
  <si>
    <t>Corresponde  a las revisiones por la Presidencia al Sistema de Gestión Integral y de control.</t>
  </si>
  <si>
    <t>Resultado de la Evaluación</t>
  </si>
  <si>
    <t>OFICINA ASESORA DE CONTROL INTERNO</t>
  </si>
  <si>
    <t>Eventos de formación especializada en áreas de conocimiento de hidrocarburos</t>
  </si>
  <si>
    <t>Mide el número de eventos de formación especializada realizados en áreas de conocimiento de hidrocarburos.</t>
  </si>
  <si>
    <t xml:space="preserve"> Convenio suscrito</t>
  </si>
  <si>
    <t xml:space="preserve">Documento con líneas de investigación aprobadas </t>
  </si>
  <si>
    <t>Sumatoria de eventos de formación especializada realizados</t>
  </si>
  <si>
    <t>Pozos Exploratorios Perforados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</si>
  <si>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</si>
  <si>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</si>
  <si>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Sísmica 2D equivalente</t>
  </si>
  <si>
    <t>Sísmica 2D Equivalente</t>
  </si>
  <si>
    <t>Kilómetro</t>
  </si>
  <si>
    <t>Kilómetros sísmica 2D equivalente adquiridos / mes</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</si>
  <si>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</si>
  <si>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Excedentes Financieros Girados a la Nación</t>
  </si>
  <si>
    <t>Sistema General de Regalías</t>
  </si>
  <si>
    <t>Generar recursos que contribuyan a la prosperidad del país</t>
  </si>
  <si>
    <t>Excedentes financieros girados a la nación</t>
  </si>
  <si>
    <t>Sumatoria de los saldos trasladados correspondientes a excedentes financieros durante el año.</t>
  </si>
  <si>
    <t>Nivel de ejecución del plan estratégico de talento humano</t>
  </si>
  <si>
    <t>Determinar el nivel de ejecución del Plan Estratégico de Talento Humano  de la ANH</t>
  </si>
  <si>
    <t xml:space="preserve">Nivel de ejecución del plan estratégico de talento humano </t>
  </si>
  <si>
    <t>Promedio de la ejecución de los planes​</t>
  </si>
  <si>
    <t>(Sumatoria del nivel de ejecución de los planes de talento humano en período determinado) / Número de planes de talento humano</t>
  </si>
  <si>
    <t>Corresponde a los informes obtenidos del análisis e integración de información técnica de las cuencas sedimentarias definidas por la ANH.</t>
  </si>
  <si>
    <t>Apoyar la financiación de líneas de investigación en C&amp;T aplicada al sector hidrocarburos</t>
  </si>
  <si>
    <t xml:space="preserve">
Mide el número de documentos con líneas de investigación aprobados para las convocatorias o invitaciones a grupos de investigación.</t>
  </si>
  <si>
    <t xml:space="preserve">Refiere el avance en el valor total de las regalías recaudadas en la vigencia, el monto acumulado de recursos que por concepto de regalías por la explotación de hidrocarburos serán transferidos al SGR en la vigencia 2022. </t>
  </si>
  <si>
    <t>Sumatoria de regalías recaudadas en el año</t>
  </si>
  <si>
    <t xml:space="preserve">Sumatoria del volumen de reservas probadas de gas natural reportadas por las compañías operadoras y consolidadas por la ANH para cada vigencia. </t>
  </si>
  <si>
    <t>Número de contratos Viabilizados a través de la gestión de la GSCYMA.</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</si>
  <si>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</si>
  <si>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</si>
  <si>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Adelantar acciones en el marco del plan de mejoramiento para cerrar las brechas de la evaluación del FURAG</t>
  </si>
  <si>
    <t>Corresponde al plan para adelantar acciones en el marco del plan de mejoramiento para cerrar las brechas de la evaluación.</t>
  </si>
  <si>
    <t xml:space="preserve">Sumatoria de monitoreos realizados a la implementación de las actividades del Componente Gestión del Riesgo de Corrupción, del Plan Anticorrupción y de Atención al Ciudadano   </t>
  </si>
  <si>
    <t xml:space="preserve">Realizar las revisiones por la Presidencia de la ANH al Sistema de Gestión Integral y de Control </t>
  </si>
  <si>
    <t>Evaluación del Modelo Integrado de Planeación y Gestión a través el FURAG</t>
  </si>
  <si>
    <t>Se  evalúa el modelo a través de la herramienta FRURAG II, que arroja el resultado según la variables evaluadas.</t>
  </si>
  <si>
    <t xml:space="preserve">Atender al ciudadano en los distintos trámites (peticiones, quejas, reclamos, sugerencias y denuncias) presentadas a la entidad, efectuando un seguimiento continuo para su priorización.  </t>
  </si>
  <si>
    <t>(Número de solicitudes atendidas oportunamente/ número de solicitudes presentadas)*100</t>
  </si>
  <si>
    <t>Adelantar acciones para la evaluación de la atención de los trámites de PQRDS y mejorar el servicio al ciudadano a través de la aplicación de encuestas de satisfacción de usuarios.</t>
  </si>
  <si>
    <t>Informe de encuesta de satisfacción de usuarios ANH.</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</si>
  <si>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</si>
  <si>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</si>
  <si>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</si>
  <si>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Corresponde al seguimiento realizado por las dependencias en el SPI, sistema administrado por el Departamento Nacional de Planeación - DNP para hacer seguimiento a la ejecución física (metas) y financiera de cada  proyectos que se encuentra registrados en el Banco Nacional de Programas y Proyectos - BPIN.​ El seguimiento correspondiente al mes de diciembre se reporta en los meses de enero y febrero del año siguiente.</t>
  </si>
  <si>
    <t>Consiste en las acciones que se tomen para la adecuación de las oficinas de la ANH ajustándola a las nuevas realidades de teletrabajo y trabajo en casa</t>
  </si>
  <si>
    <t>Consiste en las acciones que se tomen para la contratación de prestaciones de servicios requeridos por la Agencia liderados por el GIT Administrativo y Financiero</t>
  </si>
  <si>
    <t>Las Rutas hacia el Funcionario Público Integral (PHVA - Servicios TH).</t>
  </si>
  <si>
    <t>Evaluar la satisfacción de la parte interesada interna frente a la implementación de las rutas para crear Valor en lo Público (Ruta de la Felicidad, Ruta del Crecimiento, Ruta del Servicio, Ruta de la Calidad y Ruta del Análisis de Datos.</t>
  </si>
  <si>
    <t>Avance en la Implementación del Plan de Previsión de Recursos Humanos 2022.</t>
  </si>
  <si>
    <t>Excedentes financieros transferidos a la nación</t>
  </si>
  <si>
    <t>Ampliación de capacidades de la infraestructura de los datacenter de la ANH.</t>
  </si>
  <si>
    <t>Nivel de cumplimiento en la implementación de la estrategia de Gobierno Digital​</t>
  </si>
  <si>
    <t>(Total de conceptos emitidos en los plazos establecidos/ Total solicitud de conceptos jurídicos)*100</t>
  </si>
  <si>
    <t>Corresponden a los documentos técnicos de investigación en yacimientos no convencionales y convencionales en las cuencas de interés</t>
  </si>
  <si>
    <t>Realizar el análisis cualitativo y cuantitativo de la percepción general de los inversionistas y las compañías operadoras del sector de hidrocarburos</t>
  </si>
  <si>
    <t>​Realizar un análisis cualitativo y cuantitativo anual, de la percepción del inversionista para generar estrategias de mercadeo</t>
  </si>
  <si>
    <t>Plan de mejoramiento para fortalecer la gestión y desempeño  institucional implementado</t>
  </si>
  <si>
    <t>Meta de la Vigencia 2022</t>
  </si>
  <si>
    <t>Gestión de aplicaciones por Derechos Económicos</t>
  </si>
  <si>
    <t>Gestión aplicaciones derechos económicos</t>
  </si>
  <si>
    <t>Indica el avance en la gestión de aplicaciones de los pagos efectuados por derechos económicos</t>
  </si>
  <si>
    <t>No. de partidas del mes (n+1) con aplicaciones radicadas/No. de partidas pendientes de aplicación del mes (n)</t>
  </si>
  <si>
    <t>mensual</t>
  </si>
  <si>
    <t>Tiempo promedio de resolución recursos de reposición</t>
  </si>
  <si>
    <t>días hábiles</t>
  </si>
  <si>
    <t>Refiere el numero de días en promedio en el que se resolvieron los recursos de reposición contra una liquidación trimestral de regalías.</t>
  </si>
  <si>
    <t>Formula del Indicador: Sumatoria del No. de días hábiles utilizados para resolver los recursos de una liquidación trimestral/Total de recursos interpuestos y resueltos frente a una liquidación trimestral</t>
  </si>
  <si>
    <t>trimestral</t>
  </si>
  <si>
    <t>Promedio días trámite recursos de reposición</t>
  </si>
  <si>
    <t>Número total de días calendario en la gestión de los PLEX y/o actualizaciones / Número total de PLEX gestionados</t>
  </si>
  <si>
    <t>Seguimiento a estimación de Fondos de Abandono para contratos en producción</t>
  </si>
  <si>
    <t>(Número de fondos de abandono estimados acumulados durante el trimestre / Número de fondos de abandono a estimar acumulados durante el trimestre) x 100</t>
  </si>
  <si>
    <t>Nivel de respuesta oportuna a solicitudes</t>
  </si>
  <si>
    <t>El indicador muestra la eficacia en la respuesta oportuna a las solicitudes del proceso de Gestión de Contratos en Exploración</t>
  </si>
  <si>
    <t>(Número de solicitudes atendidas oportunamente / Total de solicitudes con términos cumplidos)*100</t>
  </si>
  <si>
    <t>Nivel de respuesta a las solicitudes del operador</t>
  </si>
  <si>
    <t>El indicador muestra la eficacia en la respuesta a las solicitudes del Operador por parte de la gerencia de seguimiento a contratos en producción.</t>
  </si>
  <si>
    <t>(Número de Trámites Atendidos Acumulados en el mes/Número de Trámites Recibidos Acumulados en el mes.) x 100</t>
  </si>
  <si>
    <t>El indicador muestra la efectividad de la gestión en la estimación de los fondos de abandono para los contratos que se encuentran en producción</t>
  </si>
  <si>
    <t>Tiempo de respuesta de solicitudes PBC</t>
  </si>
  <si>
    <t>Realizar la medición de los tiempos de entrega de los programas en benificio de las comunidades.</t>
  </si>
  <si>
    <t>(Sumatoria días revisión del PBC/Sumatoria días estimado de revisión)*100</t>
  </si>
  <si>
    <t xml:space="preserve">Documentos formulados de políticas pública para posterior adopción e implementación </t>
  </si>
  <si>
    <t>Los productos entregados resultado del plan de trabajo concertado entidades, son: Guías o documentos técnicos, protocolos; actas, memorias de reunión, registros de asistencia, registro fotográfico, correos electrónicos, comunicaciones; y reportes servicios tecnológicos del monitoreo a conflictividad.</t>
  </si>
  <si>
    <t>No. Eventos de divulgación realizados</t>
  </si>
  <si>
    <t>Documentos de articulación y fortalecimiento con entidades (Propuestas técnico-económicas aprobadas)</t>
  </si>
  <si>
    <t>Productos entregados resultado del plan de trabajo concertado entidades</t>
  </si>
  <si>
    <t>Los productos entregados resultado del plan de trabajo concertado entidades, son: Guías o documentos técnicos, protocolos; actas, memorias de reunión, registros de asistencia, registro fotográfico, correos electronicos, comunicaciones; y reportes servicios tecnológicos del monitoreo a conflictividad.</t>
  </si>
  <si>
    <t>No. De Eventos de divulgación realizados</t>
  </si>
  <si>
    <t>Generación de información preliminar para la viabilidad de las actividades de exploración y producción de hidrocarburos</t>
  </si>
  <si>
    <t>Documentos técnicos elaborados de instrumentos de gestión ambiental para el desarrollo de actividades de exploración y produccion de hidrocarburos</t>
  </si>
  <si>
    <t>Documentos de investigación realizados</t>
  </si>
  <si>
    <t xml:space="preserve">No. De Documentos técnicos elaborados </t>
  </si>
  <si>
    <t>Documentos técnicos elaborados (Linea base hidrologia e hidrogeologia VMM-CR y Piloto Putumayo)</t>
  </si>
  <si>
    <t xml:space="preserve">No. de Documentos técnicos elaborados </t>
  </si>
  <si>
    <t>Documentos técnicos elaborados
(Linea base de biodiversidad Valle Medio del Magdalena y Cesar Rancheria y Piloto Putumayo)</t>
  </si>
  <si>
    <t>Integración de información técnica preliminar regional en áreas de interés de hidrocarburos</t>
  </si>
  <si>
    <t>Estudios técnicos de preinversión elaborados con autoridades ambietnales regionales</t>
  </si>
  <si>
    <t>Estudios de pre inversión realizados</t>
  </si>
  <si>
    <t>No. De Estudios de pre inversión realizados</t>
  </si>
  <si>
    <t>Estudios técnicos de preinversión elaborados con autoridades ambietales nacionales e institutos de investigación</t>
  </si>
  <si>
    <t>No. De Estudios de pre inversión realizado</t>
  </si>
  <si>
    <t>Eventos de divulgación realizados</t>
  </si>
  <si>
    <t xml:space="preserve">No. Espacio de divulgación de buenas prácticas documentados </t>
  </si>
  <si>
    <t>Diálogos en territorio con oposición actividad de HC</t>
  </si>
  <si>
    <t>Proyectos apoyados</t>
  </si>
  <si>
    <t>No. De proyectos apoyados</t>
  </si>
  <si>
    <t>Fichas técnicas con diagnóstico y formulación de Proyectos  de empleabilidad y/o fortalecimiento empresarial para la reducción de brechas.</t>
  </si>
  <si>
    <t>No. de proyectos apoyados</t>
  </si>
  <si>
    <t>Proyectos  implementados de empleabilidad y/o fortalecimiento empresarial para la reducción de brechas.</t>
  </si>
  <si>
    <t>Contratar la herramienta de Evaluación PEPS para el análisis del sector de hidrocarburos.</t>
  </si>
  <si>
    <t>Corresponde a la contratación de la herramienta de Evaluación PEPS para el análisis del sector de hidrocarburos en la ANH.</t>
  </si>
  <si>
    <t>Sumatoria de número de herramientas PEPS contratadas</t>
  </si>
  <si>
    <t>Plan Estratégico de Comunicaciones Diseñado y Ejecutado</t>
  </si>
  <si>
    <t>8 / 100</t>
  </si>
  <si>
    <t>Número / Porcentaje</t>
  </si>
  <si>
    <t>Corresponde al diseño y ejecución del plan estratégico de comunicaciones de la ANH bien a través de la ejecución de las actividades propias del mismo en medios de comunicación nacionales y extranjeros.</t>
  </si>
  <si>
    <t>Numero de pautas publicadas / Porcentaje de los recursos Ejecutados</t>
  </si>
  <si>
    <t>Calificación del nivel de satisfacción de inversionistas y operadores</t>
  </si>
  <si>
    <t>Número de contratos administrativos suscritos</t>
  </si>
  <si>
    <t>Corresponde al número de contratos administrativos suscritos durante la vigencia 2022 para la ejecución del proyecto de inversión de la VPAA.</t>
  </si>
  <si>
    <t>Numero de Contratos administrativos suscritos / Número de Contratos administrativos planeados</t>
  </si>
  <si>
    <r>
      <t xml:space="preserve">Avance Cuantitativo Meta 
</t>
    </r>
    <r>
      <rPr>
        <sz val="8"/>
        <color theme="1"/>
        <rFont val="Calibri"/>
        <family val="2"/>
        <scheme val="minor"/>
      </rPr>
      <t>(solo numeros)</t>
    </r>
  </si>
  <si>
    <t>Descripción del Avance o Justificación del Incumplimiento</t>
  </si>
  <si>
    <r>
      <t xml:space="preserve">Evidencia  
</t>
    </r>
    <r>
      <rPr>
        <sz val="8"/>
        <color theme="1"/>
        <rFont val="Calibri"/>
        <family val="2"/>
        <scheme val="minor"/>
      </rPr>
      <t>(medio que soporta y permite comprobar el avance registrado y la ubicacion del mismo - url, carpeta compartida, otro.)</t>
    </r>
  </si>
  <si>
    <t>Ejecución Presupuestal (Compromisos - cifras en pesos )</t>
  </si>
  <si>
    <t>Ejecución Presupuestal (Obligaciones - cifras en pesos)</t>
  </si>
  <si>
    <t>100</t>
  </si>
  <si>
    <t>En el primer trimestre del año 2022 se da un cumplimiento de la meta al 100% por lo siguiente: se resolvieron en total 20 conceptos con un promedio de respuesta de 4,3 días por trámite,  lo que se encuentra dentro del margen de respuesta oportuna establecido por la OAJ en  los Acuerdos de Niveles de Servicio adoptados desde el año 2020, correspondiente a 15 dìas hàbiles.</t>
  </si>
  <si>
    <t xml:space="preserve"> Base datos conceptos carpeta: \\misdocumentos\sperfiles\maribel.rodriguez\My Documents\SIGECO\PROCESO GESTION LEGAL\INDICADORES\Indicadores GL 2022
Reporte indicador en SIGECO</t>
  </si>
  <si>
    <t>0</t>
  </si>
  <si>
    <t>Dada la periodicidad de medición, la primera medición del indicador de percepción  se realizara en mes de Julio de 2022, para e periodo no aplica el reporte de medición.</t>
  </si>
  <si>
    <t xml:space="preserve">Cuadro de mando BCS - TALENTO HUMANO en la Dirección: 
</t>
  </si>
  <si>
    <t>24,75%</t>
  </si>
  <si>
    <t>El PIC para el 1° Trimestre tenia una meta establecida de 0% y su avance fue de 0%; El Plan de SST para el 1° Trimestre tenía una meta establecida de 68 actividades y su avance fue de 66 actividades; el Plan de Bienestar e Incentivos para el 1° Trimestre tenía una meta establecida de Una (1) actividad y su avance fue de Una (1) actividad</t>
  </si>
  <si>
    <t xml:space="preserve">Cuadro de mando BCS - TALENTO HUMANO en la Dirección: </t>
  </si>
  <si>
    <t>33%</t>
  </si>
  <si>
    <t>El Plan de SST para el 1° Cuatrimestre tenía una meta establecida de 68 actividades y su avance fue de 66 actividades, llegando a un cumplimieto del 97% para el Cutrimestre y del 33% para el año.</t>
  </si>
  <si>
    <t>0%</t>
  </si>
  <si>
    <t>El PIC para el 1° Cuatrimestre tenia una meta establecida de 0% y su avance fue de 0%; dado que la contratación de las actividades de capacitación se desarrollaron en el 1° Trimestre de 2022,  estas se encuentran en ejecución, se presentará avance cuantitativo para el 2° Trimestre.</t>
  </si>
  <si>
    <t>el Plan de Bienestar e Incentivos para el 1° Trimestre tenía una meta establecida de Una (1) actividad y su avance fue de Una (1) actividad. Igualmente para el 1° Trimestre del año se realizó la contratación de Actividades.</t>
  </si>
  <si>
    <t xml:space="preserve">La entidad de los 147 empleos autorizados, 137 se encuantran activos, empleos que se han administrado efectivamente la y se mantiene actualizada para contar con el personal necesario para el cumplimiento eficiente de las funciones de la entidad y el cumplimiento de los objetivos </t>
  </si>
  <si>
    <t>Dada la periodicidad de medición, la primera medición del indicador que es igual al indicador descrito en el ID 72,  se realizara en mes de Julio de 2022, para el periodo no aplica el reporte de medición. La diferencia esta en el rubro para esta línea aplica comercialización.</t>
  </si>
  <si>
    <t>Relacion pagos SIIF</t>
  </si>
  <si>
    <t>El giro se realizó en el mes de febrero de 2022</t>
  </si>
  <si>
    <t>A la fecha de seguimiento (30/4/2022) se realizó la medición efectiva de las peticiones presentadas de enero a abril de 2022 para un total de 369 solicitudes. A la fecha la entidad ha atendido el 97% de las peticiones para dicho periodo.</t>
  </si>
  <si>
    <t xml:space="preserve">https://www.anh.gov.co/Atencion-al-ciudadano/Paginas/Peticiones,-Quejas,-Reclamos-y-Solicitudes.aspx </t>
  </si>
  <si>
    <t xml:space="preserve">A la fecha de seguimiento (30/4/2022) se está en proceso de análisis de datos para la elaboración del documento de caracterización de usuarios ANH 2021-2022. </t>
  </si>
  <si>
    <t xml:space="preserve">
https://www.anh.gov.co/Atencion-al-ciudadano/Paginas/Caracterizacion_de_usuarios.aspx  </t>
  </si>
  <si>
    <t xml:space="preserve">A la fecha de seguimiento (30/4/2022) se está en proceso de preparación de bases de datos y elaboración de encuesta de satisfacción de usuarios ANH 2022. </t>
  </si>
  <si>
    <t xml:space="preserve">
https://www.anh.gov.co/Atencion-al-ciudadano/EncuestasANH/Paginas/Encuestas_Opinion.aspx</t>
  </si>
  <si>
    <t>Se realizó Monitoreo a 30 de abril de 2022</t>
  </si>
  <si>
    <t>W:\PLAN ANTICORRUPCIÓN\PLAN ANTICORRUPCIÓN 2022\2. Monitoreos Cutrimestrales</t>
  </si>
  <si>
    <t>SERVIDOR: GestiondeConocimiento-Publica (\\servicios.anh.gov.co\sservicios) / CONTRATOS 2021 y CONTRATOS 2022
SECOP II
Rubro: C-2106-1900-2-0-2106002-02</t>
  </si>
  <si>
    <t>10</t>
  </si>
  <si>
    <t>La información técnica evaluada para las áreas es presentada en los talleres semanales por la Vicepresidencia Técnica a inversionistas, empresas operadoras y público interesado en general.  Los temas y estadísticas son publicadas en la página Web de la ANH e incluyen dos aspectos: información geológica y geofísica regional (general) y evalaución técnica de áreas.  El presente indicador está referido a este último aspecto.  Las áreas presentadas han sido: Atarraya, Morichito, Rio Ariari, LLA-98, LLA-15, COR-68, Floresanto, Jaraguay, SSJS 1-3 y SSJS 7-2.
Nota 1: Los recursos requeridos para lograr este objetivo corresponden a los estudios realizados por el SGC, las universidades (UPTC, U. Nacional de Colombia y U. de Caldas), la información técnica en repositorios (BIP y Litoteca), así como los estudios técnicos realizados y actualizados por el grupo de geólogos y geofísicos de la Gerencia Gestión del Conocimiento - VT.
Nota 2: la evaluación técnica corresponde a las áreas identificadas por la VT, candidatas a ser nominadas por la industria.</t>
  </si>
  <si>
    <t>SERVIDOR: GestiondeConocimiento-Publica (\\servicios.anh.gov.co\sservicios) / CONTRATOS 2021 y CONTRATOS 2022
Publicada en la página WEB de la ANH</t>
  </si>
  <si>
    <t>SERVIDOR: GestiondeConocimiento-Publica (\\servicios.anh.gov.co\sservicios) / CONTRATOS 2021 y CONTRATOS 2022
SECOP II
Rubro: C-2106-1900-2-0-2106014-02</t>
  </si>
  <si>
    <t>- Conv ANH 002/2022 SGC: suministro información técnica para proyectos de cuencas frontera
NOTA: el cumplimiento de la META es el mismo de la actividad de la cadena de valor ID 4 "Integrar la información de geología y geofísica de las áreas de interés"</t>
  </si>
  <si>
    <t>- Cto 246/2022 U. Caldas: Caracterización de rocas a través de análisis de laboratorio para la reducción de riesgos en áreas misionales en el Pacifico C-2106-1900-2-0-2106014-02
- 12 contratos prestación servicios (Nos. 066; 067; 099; 101; 109; 120; 121; 131; 138; 140; 141 y 178)
NOTA: el cumplimiento de la META es el mismo de la actividad de la cadena de valor ID 4 "Integrar la información de geología y geofísica de las áreas de interés"</t>
  </si>
  <si>
    <r>
      <t xml:space="preserve">- Conv ANH 634/2021 / SGC: 048
    o </t>
    </r>
    <r>
      <rPr>
        <b/>
        <sz val="11"/>
        <color theme="1"/>
        <rFont val="Calibri"/>
        <family val="2"/>
        <scheme val="minor"/>
      </rPr>
      <t>P1 Evaluación de la cuenca paleozoico</t>
    </r>
    <r>
      <rPr>
        <sz val="11"/>
        <color theme="1"/>
        <rFont val="Calibri"/>
        <family val="2"/>
        <scheme val="minor"/>
      </rPr>
      <t xml:space="preserve">
    o </t>
    </r>
    <r>
      <rPr>
        <b/>
        <sz val="11"/>
        <color theme="1"/>
        <rFont val="Calibri"/>
        <family val="2"/>
        <scheme val="minor"/>
      </rPr>
      <t>P 2 Integración de  información VMM</t>
    </r>
    <r>
      <rPr>
        <sz val="11"/>
        <color theme="1"/>
        <rFont val="Calibri"/>
        <family val="2"/>
        <scheme val="minor"/>
      </rPr>
      <t xml:space="preserve">
    o </t>
    </r>
    <r>
      <rPr>
        <b/>
        <sz val="11"/>
        <color theme="1"/>
        <rFont val="Calibri"/>
        <family val="2"/>
        <scheme val="minor"/>
      </rPr>
      <t>P 3 Unificación de la información Caguan</t>
    </r>
    <r>
      <rPr>
        <sz val="11"/>
        <color theme="1"/>
        <rFont val="Calibri"/>
        <family val="2"/>
        <scheme val="minor"/>
      </rPr>
      <t xml:space="preserve">
    o </t>
    </r>
    <r>
      <rPr>
        <b/>
        <sz val="11"/>
        <color theme="1"/>
        <rFont val="Calibri"/>
        <family val="2"/>
        <scheme val="minor"/>
      </rPr>
      <t>P 4 Unificación de la información VIM SSJ y Chocó</t>
    </r>
    <r>
      <rPr>
        <sz val="11"/>
        <color theme="1"/>
        <rFont val="Calibri"/>
        <family val="2"/>
        <scheme val="minor"/>
      </rPr>
      <t xml:space="preserve">
- Cto 213/2022 U. Chocó. PGA-S:
    o Pozo Curvaradó
    o Pozo Tumaco
    o  Pozo </t>
    </r>
    <r>
      <rPr>
        <sz val="11"/>
        <rFont val="Calibri"/>
        <family val="2"/>
        <scheme val="minor"/>
      </rPr>
      <t>Condoto</t>
    </r>
    <r>
      <rPr>
        <sz val="11"/>
        <color theme="1"/>
        <rFont val="Calibri"/>
        <family val="2"/>
        <scheme val="minor"/>
      </rPr>
      <t xml:space="preserve">
    o  Sísmica 2D en Chocó
- </t>
    </r>
    <r>
      <rPr>
        <b/>
        <sz val="11"/>
        <color theme="1"/>
        <rFont val="Calibri"/>
        <family val="2"/>
        <scheme val="minor"/>
      </rPr>
      <t>Cto 212/2022 DIMAR: Piston core y heat flow Pacífico Colombiano</t>
    </r>
    <r>
      <rPr>
        <sz val="11"/>
        <color theme="1"/>
        <rFont val="Calibri"/>
        <family val="2"/>
        <scheme val="minor"/>
      </rPr>
      <t xml:space="preserve">
- </t>
    </r>
    <r>
      <rPr>
        <b/>
        <sz val="11"/>
        <color theme="1"/>
        <rFont val="Calibri"/>
        <family val="2"/>
        <scheme val="minor"/>
      </rPr>
      <t>Cto 194/2022 U. Nal: Integración cuencas Chocó Offshore y Tumaco Offshore</t>
    </r>
    <r>
      <rPr>
        <sz val="11"/>
        <color theme="1"/>
        <rFont val="Calibri"/>
        <family val="2"/>
        <scheme val="minor"/>
      </rPr>
      <t xml:space="preserve">
- </t>
    </r>
    <r>
      <rPr>
        <b/>
        <sz val="11"/>
        <color theme="1"/>
        <rFont val="Calibri"/>
        <family val="2"/>
        <scheme val="minor"/>
      </rPr>
      <t>Cto 211/2022 U. Nal: Integración cuencas Atrato - Chocó</t>
    </r>
    <r>
      <rPr>
        <sz val="11"/>
        <color theme="1"/>
        <rFont val="Calibri"/>
        <family val="2"/>
        <scheme val="minor"/>
      </rPr>
      <t xml:space="preserve">
- </t>
    </r>
    <r>
      <rPr>
        <b/>
        <sz val="11"/>
        <color theme="1"/>
        <rFont val="Calibri"/>
        <family val="2"/>
        <scheme val="minor"/>
      </rPr>
      <t>Cto 228/2022 U. Nal: Integración (gravi-magnetometría) y batimetría Chocó Onshore y Offshore</t>
    </r>
    <r>
      <rPr>
        <sz val="11"/>
        <color theme="1"/>
        <rFont val="Calibri"/>
        <family val="2"/>
        <scheme val="minor"/>
      </rPr>
      <t xml:space="preserve">
NOTA: los proyectos señalados en negrilla están directamente asociados con la META.  Los P3 y P4 del convenio 634/2021 se asocian con una sola unidad de la META.</t>
    </r>
  </si>
  <si>
    <r>
      <t xml:space="preserve">- Conv ANH 001/2022 SGC
    o P1 Fortalecimiento BIP
    o P2 Analítica de datos del BIP
    o P3 Sistema Temático de Hidrocarburos (STH) – DTH
    o </t>
    </r>
    <r>
      <rPr>
        <b/>
        <sz val="11"/>
        <color theme="1"/>
        <rFont val="Calibri"/>
        <family val="2"/>
        <scheme val="minor"/>
      </rPr>
      <t xml:space="preserve">P4 Atributos sísmicos imágenes sísmicas 3D caribe colombiano
</t>
    </r>
    <r>
      <rPr>
        <sz val="11"/>
        <color theme="1"/>
        <rFont val="Calibri"/>
        <family val="2"/>
        <scheme val="minor"/>
      </rPr>
      <t xml:space="preserve">
NOTA: el proyecto señalado en negrilla está directamente asociado a la META.</t>
    </r>
  </si>
  <si>
    <r>
      <t xml:space="preserve">- Conv ANH 633/2021 / SGC: 047
    o </t>
    </r>
    <r>
      <rPr>
        <b/>
        <sz val="11"/>
        <color theme="1"/>
        <rFont val="Calibri"/>
        <family val="2"/>
        <scheme val="minor"/>
      </rPr>
      <t>P1 Integración corredores prospectivos VIM y SSJ</t>
    </r>
    <r>
      <rPr>
        <sz val="11"/>
        <color theme="1"/>
        <rFont val="Calibri"/>
        <family val="2"/>
        <scheme val="minor"/>
      </rPr>
      <t xml:space="preserve">
    o </t>
    </r>
    <r>
      <rPr>
        <b/>
        <sz val="11"/>
        <color theme="1"/>
        <rFont val="Calibri"/>
        <family val="2"/>
        <scheme val="minor"/>
      </rPr>
      <t>P2 Integración geoquímico muestras fondo marino Caribe colombiano</t>
    </r>
    <r>
      <rPr>
        <sz val="11"/>
        <color theme="1"/>
        <rFont val="Calibri"/>
        <family val="2"/>
        <scheme val="minor"/>
      </rPr>
      <t xml:space="preserve">
- </t>
    </r>
    <r>
      <rPr>
        <b/>
        <sz val="11"/>
        <color theme="1"/>
        <rFont val="Calibri"/>
        <family val="2"/>
        <scheme val="minor"/>
      </rPr>
      <t>Cto 210/2022 U. Nal: Integración VSM Sector Sur C-2106-1900-2-0-2106014-02</t>
    </r>
    <r>
      <rPr>
        <sz val="11"/>
        <color theme="1"/>
        <rFont val="Calibri"/>
        <family val="2"/>
        <scheme val="minor"/>
      </rPr>
      <t xml:space="preserve">
NOTA: los proyectos señalados en negrilla están directamente asociados con la META.  El proyecto P2 del convenio 633/2021 se asocia con el cto. 210 para el cumplimiento de una sola unidad en la META.</t>
    </r>
  </si>
  <si>
    <t>Áreas evaluadas técnicamente ofrecidas para nominación en procesos competitivos</t>
  </si>
  <si>
    <t>Corresponde al numero de nuevas regiones de interés prospectivo para la exploración de hidrocarburos - áreas evaluadas técnicamente por la Vicepresidencia Técnica</t>
  </si>
  <si>
    <t xml:space="preserve">Numero de áreas evaluadas técnicamente ofrecidas para nominación en procesos competitivos </t>
  </si>
  <si>
    <t xml:space="preserve">SIC -  Participación en espacios en Yopal, Aguachica, Villavicencio y Monteria, donde se explica el régimen de la libre competencia y se da claridad sobre la inviabilidad de acordar precios y tarifas, porque de hacerlo, seria una practica restrictiva de la competencia, en ese orden de ideas existe una libre competencia donde hay oferta y demanda
UAESPE -Espacios de diálogo en Puerto triunfo, monteria, Rionegro, Yondó se explicaron las generalidades del Decreto 1668 de 2016, su impacto en los procesos de contratación de la mano de obra local, resaltando que su objeto es proteger la mano de obra de los territorios, de la misma manera dando a conocer los lineamientos establecidos en la Ley 1636 de 2013, la obligatoriedad de registrar las vacantes a través de los prestadores autorizados.
Vice Relaciones Políticas -   Se realizaron jornadas de capacitación en temáticas como relaciones laborales, contratación de bienes y servicios y mano de obra local, estos representan aspectos sensibles para algunos proyectos. También se adelantaron espacios con el equipo de la estrategia y reuniones de articulación interinstitucional con distintas autoridades. Se destaca además la realización de mesas de diálogo, con el fin de atender situaciones como vías de hecho, mesas de diálogo territoriales, aspectos de vinculaciones laborales, y conflictividades en algunos territorios.
Vice Participación e Igualdad de Derechos - Espacios de diáolo en el marco del fortalecimiento de la entidad, con el fin de promover y visibilizar el desarrollo sostenible de las actividades del sector hidrocarburos en los territorios, en busca de disminución de factores que puedan generar conflictividad y/o conflicto social.  De acuerdo con lo anterior, se han priorizado dos acciones: (i) el diálogo social para el fortalecimiento institucional y (ii) el diálogo social para el fortalecimiento ciudadano. Gestión del conflicto social: Se busca la promoción de acciones encaminadas a facilitar, mediar y transformar la conflictividad social que se presenten en sectores de impacto para la operación del sector hidrocarburos. Así mismo, se prevén acciones direccionadas a promover el desarrollo del territorio a través del trabajo colectivo y el fortalecimiento del capital social. </t>
  </si>
  <si>
    <t>Anexo Resumen Ejecutivo Informe mensual DNP 04-abr-2022</t>
  </si>
  <si>
    <t>DANCP -  Se apoyaron 9 procesos de consulta previa en sus diferentes etapas (Preconsulta y apertura, Análisis e identificación de impactos y Formulación de medidas de manejo, Formulación de acuerdos, Protocolización, Seguimiento de Acuerdos y Cierre) en proyectos de exploración y producción de hidrocarburos en el territorio nacional: La Guajira, Putumayo, Tolima, Bolívar, Córdoba, Sucre y Meta. Se generaron y actualizaron las fichas técnicas de los proyectos, y se garantizaron los derechos de las comunidades involucradas en las áreas de influencia de los proyectos a los cuales se les realizó el proceso de consulta previa.</t>
  </si>
  <si>
    <t>Mintrabajo -   Se desarrollaron mesas de dialogo social en diferentes municipios del país, acacias, Aguachica, Cumaral y municipios del Huila, en temas de fortalecimiento institucional en lo referente a la normatividad laboral especial para los procesos de contratación laboral de los proyectos de E&amp;P
Minminas - Se realizo el monitoreo y acercamiento con delegados de Submesa Kale para revisar el estatus del avance de las actividades en el marco del PPII Kalé., Se realizaron las sesiones de las Submesas de dialogo y seguimiento PPII Kalé y Paltero, Cubrimiento y documentación de las visitas grupales en los días 24 y 25 de marzo por parte de los lideres comunales, que viajan desde diferentes puntos y veredas de Puerto Wilches hacia Bucaramanga, para posteriormente registrar el recorrido por los diferentes espacio y actividades realizadas en el ICP de Ecopetrol</t>
  </si>
  <si>
    <t>TRUST -  40 Reportes Semanales de Tendencias y Señales, correspondientes a las semanas comprendidas entre el 18 de marzo y el 21 de abril de 2022 para Arauca, Casanare, Putumayo, Meta, Caquetá, La Guajira, Valle Medio del Magdalena y Chocó.
MADICIÓN DE PERCEPCIÓN BARÓMETRO - Se realizó el trabajo de campo cualitativo en el municipio de Puerto Wilches - Santander, correspondiente al primer monitoreo de licencia social de percepción de los Proyectos Piloto de Investigación Integral (PPII), en el cual se logró hacer 5 grupos focales y 3 entrevistas semiestructuradas.
•	Se hizo el procesamiento de los resultados, la preparación y entrega de los informes del trabajo de campo cualitativo y cuantitativo de la primera medición de licenciamiento social de percepción de los Proyectos Piloto de Investigación Integral (PPII) en Puerto Wilches.
•	Se realizó la Presentación de Resultados de la primera medición del Monitor de Licencia Social del municipio de Puerto Wilches, el día martes 19 de abril, ante el Ministerio de Minas y Energía – MME y la Agencia Nacional de Hidrocarburos –ANH. Durante el encuentro, se expusieron los hallazgos de la medición y las principales conclusiones del ejercicio.</t>
  </si>
  <si>
    <t>Mesas y Sub Mesas de Diálogo y seguimiento de los PPII de Puerto Wilches - La Fundación Ideas para la Paz adelantó acciones para la compilación de evidencias de la presentación de los resultados a la comisión intersectorial de acompañamiento técnico y científico y de esta manera socializar los resultados obtenidos en 2021 y realiza la medición de la calidad y eficacia durante el primer semestre de 2022 de la Mesa Territorial de Diálogo y Seguimiento (MTDS) en el municipio de Puerto Wilches, en el marco de la fase dos de los Proyectos de Investigación Integral para Yacimientos No Convencionales (YNC), de acuerdo con los lineamientos del Decreto 328 de 2020.</t>
  </si>
  <si>
    <t>TALLERES GESTIÓN DEL CONOCIMIENTO - PPI
•	Se realizó el trabajo de campo cualitativo en el municipio de Puerto Wilches - Santander, correspondiente al primer monitoreo de licencia social de percepción de los Proyectos Piloto de Investigación Integral (PPII), en el cual se logró hacer 5 grupos focales y 3 entrevistas semiestructuradas.
•	Se hizo el procesamiento de los resultados, la preparación y entrega de los informes del trabajo de campo cualitativo y cuantitativo de la primera medición de licenciamiento social de percepción de los Proyectos Piloto de Investigación Integral (PPII) en Puerto Wilches.
•	Se realizó la Presentación de Resultados de la primera medición del Monitor de Licencia Social del municipio de Puerto Wilches, el día martes 19 de abril, ante el Ministerio de Minas y Energía – MME y la Agencia Nacional de Hidrocarburos –ANH. Durante el encuentro, se expusieron los hallazgos de la medición y las principales conclusiones del ejercicio.</t>
  </si>
  <si>
    <t>Proyecto IAvH PPII: Se adelantan las actividades de  Plan de capacitaciones del módulo de apropiación social del conocimiento en biodiversidad, con enfoque en hallazgos de aguas altas y medias, siguiendo la metodología planteada e impactando en El pedral, Puente Sogamoso, García Cadena. Elaborando primer informe de avance.</t>
  </si>
  <si>
    <t>Proyecto IAvH - Piloto Putumayo: El proyecto se desarrolla según el Plan de Trabajo y Cronogramas Planteados. Se realiza comité de coordinación mensual. Elaborando primer informe Técnico y Financiero de avance.</t>
  </si>
  <si>
    <t>INVEMAR -Se planea adelantar el crucero de investigación durante las primeras semanas del mes de mayo, sobre el área CHOOFF-5 para el levantamiento de información océano-biológica, de muestras de agua y sedimento para su evaluación, al igual que muestras biológicas tanto de bentos como de plancton. Avance del proyecto  21%.</t>
  </si>
  <si>
    <r>
      <t xml:space="preserve">ANLA - Se Realizó recorrido en Acacias, Guamal, Castilla la Nueva, para la identificación de las comunidades participantes del monitoreo del Recurso Hídrico Superficial en el marco del convenio. </t>
    </r>
    <r>
      <rPr>
        <u/>
        <sz val="11"/>
        <rFont val="Calibri"/>
        <family val="2"/>
        <scheme val="minor"/>
      </rPr>
      <t>Casanare</t>
    </r>
    <r>
      <rPr>
        <sz val="11"/>
        <rFont val="Calibri"/>
        <family val="2"/>
        <scheme val="minor"/>
      </rPr>
      <t xml:space="preserve">: Se desarrollaron pedagogías dirigidas a las comunidades de las veredas Betania y Vega del Tacare en jurisdicción del municipio de Nunchía (Casanare) y Vereda La Consigna en jurisdicción del municipio de Maní, en el marco de las actividades del Piloto de Monitoreo Participativo del Recurso Hídrico en el Río Tocaría.
</t>
    </r>
    <r>
      <rPr>
        <u/>
        <sz val="11"/>
        <rFont val="Calibri"/>
        <family val="2"/>
        <scheme val="minor"/>
      </rPr>
      <t>Valle Magdalena Medio:</t>
    </r>
    <r>
      <rPr>
        <sz val="11"/>
        <rFont val="Calibri"/>
        <family val="2"/>
        <scheme val="minor"/>
      </rPr>
      <t xml:space="preserve"> Se realizo el recorrido por los cinco (5) puntos establecidos para las tomas de muestra del monitoreo participativo, avanzando con formación de los participantes y el acercamiento de los nuevos profesionales del equipo VMM con las comunidades que participan en el ejercicio del monitoreo participativo y la respectiva toma de muestras en el marco del ejercicio de monitoreo participativo con comunidades, del VMM, en el municipio de Rionegro, corregimientos de Papayal y San José de los Chorros y municipio de Lebrija, corregimiento de San Rafael de Lebrija.</t>
    </r>
  </si>
  <si>
    <t>Actividad sin iniciar</t>
  </si>
  <si>
    <t>CIÉNAGA DE BARBACOAS - Se realizó la delimitación de las subcuencas, la hidrología y cálculo de escorrentía superficial para cada subcuenca de la zona de estudio, la delimitación de las unidades geológicas y geomorfológicas locales para verificación en campo, el plan de trabajo para obtener el conocimiento de las características del suelo requeridas, la delimitación de coberturas y cuerpos de agua en información disponible, y los resultados preliminares del trabajo de campo para el inventario de puntos de agua subterránea y superficial. Para el siguiente mes se continuará con la consecución e interpretación de los sensores remotos, esto con el objeto de avanzar en el análisis multitemporal de las coberturas y de los cuerpos de agua y generar la evolución temporal de superficies inundadas.</t>
  </si>
  <si>
    <t>El indicador de trámites de la GSCYMA muestra un cumplimiento del 79%  respecto a la meta establecida para el mes de Abril (se estableció una meta del 90% en la respuesta de los trámites).  Se respondieron 27 del total de los 38 trámites que se tenían acumulados al corte del 30 de abril de 2022. Para el mes de Abril, se evidencia un aumento en la tendencia del indicador respecto al mes anterior,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 asimismo, la GSCYMA, implemento un Dashboard ( Tablero de Control) que funciona como herramienta para realizar el seguimiento de los tramites de la GSCYMA. es importante mencionar que la GSCYMA obtuvo una mejora en la eficiencia de la gestión de tramites, con corte al mes de abril solo se tienen 4 tramites de Marzo.</t>
  </si>
  <si>
    <t>Dashboard de Tramites de la GSCYMA</t>
  </si>
  <si>
    <t>Medio Ambiente - GSCYMA de la Agencia Nacional de Hidrocarburos - ANH, durante el periodo de gobierno se han viabilizado 29 contratos, los cuales en compromisos exploratorios han viabilizado una cifra superior a los USD $387 millones de dólares atendidos en diferentes regiones del país, principalmente en departamentos como Casanare, Putumayo, Meta, Caquetá, La Guajira, Sucre, Boyacá, entre otros.  En el año 2022 la GSCYMA realizó un diagnóstico detallado del estado y  contexto actual de los contratos suspendidos, el resultado de este ejercicio se define de la siguiente Manera:
• Conflictividad Social: 13
• Consulta Previa: 5
• Orden Judicial: 10
• Orden Público: 7
• Tramite ambiental: 3
• Obras Civiles: 1
• Ordenamiento Territorial: 2
• Total: 41
Para el mes de abril, se viabilizaron (2) Contratos:
VSM 3 (E&amp;P: Ordenamiento Territorial
LLA 23 (E&amp;P): Conflictividad Social
Como parte de la gestión para lograr el cumplimiento de la meta 2022 de la viabilización de los contratos suspendidos, la GSCYMA ha realizado distintas actividades como gestionar conjuntamente con MME quienes lideran la gestión territorial por medio de la Estrategia Territorial las actividades concernientes a los contratos suspendidos por conflictividad social, por otra parte, se definió la viabilidad de cada uno de los contratos suspendidos que se encuentran definidos entre Largo Plazo, Mediano plazo y corto plazo, asimismo, con la con la articulación institucional por medio de los convenios entre la ANH y las autoridades ambientales se busca la definición de los determinantes que están siendo causales de suspensión de los contratos por aspectos ambientales.</t>
  </si>
  <si>
    <t>Dashboard de Suspendidos de la GSCYMA</t>
  </si>
  <si>
    <t>El indicador de tiempo de respuestas de las solicitudes de PBC pretende realizar la medición de los tiempos de entrega de la GSCYMA a las solicitudes de PBC, en ese sentido, para el primer trimestre de 2022, se utilizo la herramienta del Dashboard de tramites para realizar seguimiento y control de los tramites asociados a PBC, en ese orden de ideas, la meta que se propuso la GSCYMA en el trimestre I fue del 90%, el resultado de la gestión de PBC con respecto a la meta pkanteada fue de un 75% en este periodo, este resultado se basa en los datos obtenidos de los tramites de PBC allegados en el primer trimestre, de este total, se define cuales de estos tramites cumplieron con la meta de 30 (Es importante resaltar que los tramites allegados entre el 15 - 30 se da plazo de respuesta al mes sigguiente para efectos de cumplimiento de tiempos), asimismo, es importante resaltar, que la gestión del primer trimestre se vio un poco afectada debido a que la GSCYMA no contaba con todo el personal a cargo de PBC, para la medicion de los tiempos, la GSCYMA, decidio contabilizar el tiempo de las operadoras como tiempo de espera o de solicitud de información, es decir, estos tiempos no entran en los tiempos de la gestión de tramites de la GSCYMA.</t>
  </si>
  <si>
    <t>​A 30 de abril se verificó que se han ejecutado inversiones para la actividad de pozos exploratorios, Sísmica por un valor de USD  46,355,522 dólares estadounidenses que corresponden a un avance del  16%.</t>
  </si>
  <si>
    <t>Para la vigencia 2022, la GSCE, decidido realizar una modificación en la medición del indicador de tramites, en este sentido, para el seguimiento de la gestión de los tramites se tendrán en cuenta los tramites de tipo (Acreditación, Traslados de inversión, Derechos de Petición, Prorrogas, plazos, Restituciones, Devoluciones de Áreas, Terminaciones y Liquidaciones), para cada uno de estos tramites se realizo, con base en las estadísticas, un tiempo promedio de respuesta a los tramites, con esa base, mensualmente, se determina el numero de tramites allegados a la Gerencia y la medición se realiza con base en el total de tramites atendidos oportunamente de acuerdo con los tiempos establecidos para cada tramite, la GSCE implemento un tablero de control como herramienta de seguimiento y control de la gestión de tramites, para el mes de abril se reporta un cumplimiento de mas del 100% respecto a la meta establecida.</t>
  </si>
  <si>
    <t>Tablero de Control de Tramites GSCE</t>
  </si>
  <si>
    <t>Durante el mes de abril la gestión de trámites logró un repunte importante con el cierre de 25 trámites en tiempo (8 Ajustes PTE, 5 Modificaciones PEV, 4 solicitudes plazo y 8 de otros temas) y siete (7) más por fuera de la meta. Campañas de dedicación exclusiva a trámites masivos como los Ajustes a PTE, lograron el impacto esperado.</t>
  </si>
  <si>
    <t>Seguimiento a la Producción\ESTADISTICAS\INDICADORES\INDICADORES 2022\4. Abril_2022\Soporte Indicadores\BD_Control de Tiempos Trámites_30-abr-2022</t>
  </si>
  <si>
    <t>Durante el primer trimestre de la vigencia la experticia de los profesionales y maduración del procedimiento se refleja en los resultados obtenidos como gestión de los PLEX; es así como los 114 PLEX correspondientes al periodo (77 cumplen y 37 se encuentran en complementar a 31-mar-22), fueron gestionados tiempos inferiores a la meta, significando con ello un cumplimiento del 103%.</t>
  </si>
  <si>
    <t>Seguimiento a la Producción\ESTADISTICAS\INDICADORES\INDICADORES 2022\3. Marzo_2022\Soporte Indicadores\BD_Seguimiento Informes_Consolidado_31-mar-22</t>
  </si>
  <si>
    <t>Al corte 31 de marzo del 2022 se tienen estimados y establecidos los Fondos de Abadono de 41 áreas devueltas en Periodo de Explotación / Producción y 5 áreas Suspendidas, las cuales no requieren actualización de PLEX y cuentan con la información disponible.</t>
  </si>
  <si>
    <t>Seguimiento a la Producción\ESTADISTICAS\INDICADORES\INDICADORES 2022\3. Marzo_2022\Soporte Indicadores\Indicador_I_Trimestre_FA (6-abr-22)</t>
  </si>
  <si>
    <t xml:space="preserve">A  30 de abril se verificó el siguiente avance en la perforación de pozos:
1. Contrato E&amp;P VIM 8; Pozo Bololo-1, Inició perforación 10-dic-21; T.D: 3-ene-22, A-3
2. Contrato Asociación Fortuna; Pozo Cayena-2, Inició perforación 07-dic-21; T.D:12-ene-22, A-2c
3. Contrato E&amp;P La Loma; Pozo A0101 LHX, Inició perforación 01-dic-21; T.D: 20-ene-22 A3
4. Contrato E&amp;P Platanillo; Pozo Platanillo Central-1, Inició perforación 06-ene-22; T.D: 28-ene-22 A-2a
5. Contrato E&amp;P VIM 21; Pozo Carambolo-1, Inició perforación 13-feb-22; T.D: 16-feb-22 A3
6. Contrato Asociación Cosecha; Pozo Caño Caranal DT-1, Inició perforación 17-feb-22; T.D: 14-mar-22, A3
7. Contrato Asociación Fortuna; Pozo Fidalga-1, Inició perforación 26-feb-22; T.D: 23-mar-22, A3
8. Contrato E&amp;P LLA-61, Pozo Omi-3, Inició perforación 17-mar-22; T.D: 29-mar-22, A3
9. Contrato E&amp;P Guatiquia; Pozo Coralillo SE-1, Inició perforación 02-mar-22; T.D: 01-abr-22, A-2b
10. Contrato E&amp;P GUA 2; Pozo Chinchorro-1G, Inició perforación 02-abr-22; T.D: 16-abr-22, A3
11. Contrato Asociación Cosecha; Pozo Caño Caranal DT-1 ST , Inició perforación 30-mar-22; T.D: 25-abr-22, A3
</t>
  </si>
  <si>
    <t>A 30 de abril se verificó el siguiente avance en la adquisición sísmica:
Contrato E&amp;P SN-26
Programa: PILÓN 3D
Total sísmica 3D: 99,1 Km²
Total Km Programa Sísmico:  158,56 Km 2D Equivalente (81,12 Km en 2021 y 77,44 km en 2022)
Fecha de Inicio Topografía: 15-jun-21
Fecha de Inicio Perforación:  8-jul-21
Fecha de Inicio Registro: 28-nov-21
Fecha Fin Registro: 16-ene-22
Avance Sísmica: 100%
Contrato E&amp;P VMM-46
Programa: VMM-46-3D-2021
Total sísmica 3D: 286,18 Km²
Total Km Programa Sísmico:  457,89 Km 2D Equivalente (149,96 km en 2021 y 307,93 km en 2022)
Fecha de Inicio Topografía: 5-oct-21
Fecha de Inicio Perforación:  23-oct-21
Fecha de Inicio Registro: 8-dic-21
Fecha Fin Registro: 27-ene-22
Avance Sísmica: 100%
Contratación Directa ANH
Programa: REPELÓN 2D 2021
Total sísmica 2D: 286 Km
Total Km Programa Sísmico:  286 Km 2D Equivalente (147,20 km en 2021 y 138,8 km en 2022)
Fecha de Inicio Topografía: 13-oct-21
Fecha de Inicio Perforación: 31-oct-21
Fecha de Inicio Registro: 8-nov-21
Fecha de Fin Registro: 28-ene-22
Avance Sísmica:100%
Contrato E&amp;P VIM-43
Programa: VIM-43-3D-2021
Total sísmica 3D: 376,14 Km²
Total Km Programa Sísmico:  601,824 Km 2D Equivalente
Fecha de Inicio Topografía: 13-nov-21
Fecha de Inicio Perforación: 4-dic-21
Fecha de Inicio Registro: 28-ene-22
Fecha de Fin Registro: 27-feb-22
Avance Sísmica: 100%</t>
  </si>
  <si>
    <t>1</t>
  </si>
  <si>
    <t>Se suscribió el contrato No. 038 de 2022</t>
  </si>
  <si>
    <t>Secop II  - ANH-01-RE-2022</t>
  </si>
  <si>
    <t>2,25</t>
  </si>
  <si>
    <t>Se ha participado en los eventos de ceraweek, International conference and exhibition y 4 de coordinación y concurrencia (este último de 16 estimados)</t>
  </si>
  <si>
    <t>Carpeta de la VPAA - Disco compartido de la ANH - (Promoción)</t>
  </si>
  <si>
    <t>A la fecha no se ha realizado la contratación de la estrategia de comunicaciones, que se encuentra en definición con el Ministerio de Minas</t>
  </si>
  <si>
    <t>Esta actividad se realiza durante el último trimestre de la vigencia</t>
  </si>
  <si>
    <t>15</t>
  </si>
  <si>
    <t>Se realizó la suscripción de 30 contratos en enero de 2022 en el IV ciclo de la Ronda Colombia 2021 del PPAA. Para efecto de reporte se relacionan 15 (corresponden al 100% de la meta de 2022)</t>
  </si>
  <si>
    <t>7</t>
  </si>
  <si>
    <t>Para la ejecución del proyecto de inversión se han suscrito los siguientes contratos: 038, 065, 094, 201, 257, 276 y 284 de 2022</t>
  </si>
  <si>
    <t>Secop II</t>
  </si>
  <si>
    <t>Se encuentran en definición del alcance y lineas de investigación para el trámite del convenio de C&amp;T vigencia 2022. Se encuentra en desarrollo el Convenio con el IAvH del cual se reporta el avance presupuestal.</t>
  </si>
  <si>
    <t>Se reporta en el último trimestre. Se encuentran en definición del alcance y lineas de investigación para el trámite del convenio de C&amp;T vigencia 2022.</t>
  </si>
  <si>
    <t>Se reporta en el último trimestre. Se encuentran en desarrollo los estudios del sector para la contratación y realización de la formación especializada en temáticas de hidrocarburos</t>
  </si>
  <si>
    <t>Evidencias: La información se encuentra en la carpeta compartida del Grupo de Reservas y Operaciones, en la ruta: \\servicios.anh.gov.co\sservicios\Grupo Reservas Y Operaciones\2022\IRR CORTE 31-DIC-2021\DESCARGAS\Reservas vol oil_cond_gas
Adicionalmente, las compañías operadoras transfieren un respaldo de la información y documentación de recursos y reservas presentada, al servicdor proporcionado por la ANH denominada FTP: ReservasFtp (\\anhnwsrvrsftp)\LocalUser
Documento radicado al MME  Id: 1253972, con asunto: "VALORACIÓN Y CONTABILIZACIÓN DE LAS RESERVAS Y AGOTAMIENTO DE HIDROCARBUROS A 31 DE DICIEMBRE DE 2021 - DECRETO 1073 DE 2015". Disponible en ControlDoc - ANH</t>
  </si>
  <si>
    <r>
      <rPr>
        <b/>
        <sz val="11"/>
        <rFont val="Calibri"/>
        <family val="2"/>
        <scheme val="minor"/>
      </rPr>
      <t>Resumen Primer Trimestre:</t>
    </r>
    <r>
      <rPr>
        <sz val="11"/>
        <rFont val="Calibri"/>
        <family val="2"/>
        <scheme val="minor"/>
      </rPr>
      <t xml:space="preserve"> Se revisaron las bases de datos con la información de compañías, contratos, campos, para determinar la obligatoriedad de cada una de las compañías de presentar el informe de recursos y reservas denominado IRR 2021. También se revisaron y actualizaron los formatos e instructivos para el cargue de información por parte de las operadoras y se publicaron en la web ANH. Se elaboró el informe preliminar de reservas y se radicó al MME con ID 1152279 del 07/02/2022. El 24 de febrero-2022, a través de la plataforma virtual Zoom, se realizó el Taller de apertura del IRR 2021 con las compañías operadoras para la socialización  sobre el cargue correcto y oportuno de la información. Durante el mes de marzo se respondieron cerca de 170 consultas de las compañías operadoras y se hizo acompañamiento en el proceso de cargue de la información. Se adecuó el módulo GR-SOLAR para recibir la información de recursos y reservas hasta la fecha de cierre y se realizó ejercicio de extacción de los archivos Excel cargados en el servicor FTP por contingencia en transferencia de información al visualizador Tableau desde el GR-SOLAR. Durante el mes de marzo se realizó la apertura del aplicativo GR-SOLAR y del módulo de transferencia de archivos (servidor) FTP, para el cargue de la información de recursos y reservas. Se realizó acompañamiento en tiempo real a las compañías para el cargue de la información en el plazo establecido. Durante el mes de marzo, se respondieron 170  consultas de las compañías operadoras, las cuales se encuentran disponibles en el correo reservas.IRR01@anh.gov.co. Se adecuó el módulo GR-SOLAR para recibir la información de reservas, y se realizó ejercicio de extracción de los archivos Excel cargados en el servidor FTP. 
</t>
    </r>
    <r>
      <rPr>
        <b/>
        <sz val="11"/>
        <rFont val="Calibri"/>
        <family val="2"/>
        <scheme val="minor"/>
      </rPr>
      <t>Abril:</t>
    </r>
    <r>
      <rPr>
        <sz val="11"/>
        <rFont val="Calibri"/>
        <family val="2"/>
        <scheme val="minor"/>
      </rPr>
      <t xml:space="preserve"> Al cierre el 1 de abril a las 23:59, se recibieron 440 archivos de reservas y 330 de archivos de prospectos, provenientes de 65  compañías, adicional a toda la documentación de respaldo. Durante este mes el Grupo de Reservas y Operaciones, realizó la depuración, control de calidad y consolidación de dicha información.  Se presentó al Ministerio de Minas y Energía el pronóstico de ingresos y el agotamiento de reservas cumpliendo con la oportunidad establecida en el Decreto 1073 de 2015. Adicionalmente se remitió el balance preliminar de reservas con base en la consolidación de información indicada mediante radicado No. 20225110800511 Id: 1253972 del 29  de abril de 2022. La informaciòn oficializada durante el mes de mayo por parte del Ministerio de Minas, será publicada en el reporte del mes de mayo, como se ha realizado cada año.
La información de recursos y reservas  con corte a 31-dic-2021,entregada  por las compañías, se recibió el primero de abril de 2022, se consolidó durante el mes de abril y se oficializa en mayo por el MME.</t>
    </r>
  </si>
  <si>
    <r>
      <rPr>
        <b/>
        <sz val="11"/>
        <rFont val="Calibri"/>
        <family val="2"/>
        <scheme val="minor"/>
      </rPr>
      <t>Resumen Primer Trimestre:</t>
    </r>
    <r>
      <rPr>
        <sz val="11"/>
        <rFont val="Calibri"/>
        <family val="2"/>
        <scheme val="minor"/>
      </rPr>
      <t xml:space="preserve"> Se revisaron las bases de datos con la información de compañías, contratos, campos, para determinar la obligatoriedad de cada una de las compañías de presentar el informe de recursos y reservas denominado IRR 2021. También se revisaron y actualizaron los formatos e instructivos para el cargue de información por parte de las operadoras y se publicaron en la web ANH. Se elaboró el informe preliminar de reservas y se radicó al MME con ID 1152279 del 07/02/2022. El 24 de febrero-2022, a través de la plataforma virtual Zoom, se realizó el Taller de apertura del IRR 2021 con las compañías operadoras para la socialización  sobre el cargue correcto y oportuno de la información. Durante el mes de marzo se respondieron cerca de 170 consultas de las compañías operadoras y se hizo acompañamiento en el proceso de cargue de la información. Se adecuó el módulo GR-SOLAR para recibir la información de recursos y reservas hasta la fecha de cierre y se realizó ejercicio de extacción de los archivos Excel cargados en el servicor FTP por contingencia en transferencia de información al visualizador Tableau desde el GR-SOLAR. Durante el mes de marzo se realizó la apertura del aplicativo GR-SOLAR y del módulo de transferencia de archivos (servidor) FTP, para el cargue de la información de recursos y reservas. Se realizó acompañamiento en tiempo real a las compañías para el cargue de la información en el plazo establecido. Durante el mes de marzo, se respondieron 170  consultas de las compañías operadoras, las cuales se encuentran disponibles en el correo reservas.IRR01@anh.gov.co. Se adecuó el módulo GR-SOLAR para recibir la información de reservas, y se realizó ejercicio de extracción de los archivos Excel cargados en el servidor FTP. 
</t>
    </r>
    <r>
      <rPr>
        <b/>
        <sz val="11"/>
        <rFont val="Calibri"/>
        <family val="2"/>
        <scheme val="minor"/>
      </rPr>
      <t xml:space="preserve">
Abril: </t>
    </r>
    <r>
      <rPr>
        <sz val="11"/>
        <rFont val="Calibri"/>
        <family val="2"/>
        <scheme val="minor"/>
      </rPr>
      <t>Al cierre el 1 de abril a las 23:59, se recibieron 440 archivos de reservas y 330 de archivos de prospectos, provenientes de 65  compañías,  Durante este mes el Grupo de Reservas y Operaciones, realizó la depuración, control de calidad y consolidación de dicha información.  Se presentó al Ministerio de Minas y Energía el pronóstico de ingresos y el agotamiento de reservas cumpliendo con la oportunidad establecida en el Decreto 1073 de 2015. Adicionalmente se remitió el balance preliminar de reservas con base en la consolidación de información indicada mediante radicado No. 20225110800511 Id: 1253972 del 29  de abril de 2022. La informaciòn oficializada durante el mes de mayo por parte del Ministerio de Minas, será publicada en el reporte del mes de mayo, como se ha realizado cada año.
La información de recursos y reservas  con corte a 31-dic-2021,entregada  por las compañías, se recibió el primero de abril de 2022, se consolidó durante el mes de abril y se oficializa en mayo por el MME</t>
    </r>
  </si>
  <si>
    <t>​La producción comercializada promedio día de gas durante el mes de marzo de 2022 fue de 1.078 Millones de pies cúbicos (Mpcpd).  La producción diaria promedio durante el primer trimestre del año asciende a  1.059 Mpcpd.</t>
  </si>
  <si>
    <t>La producción promedio diaria de crudo durante el mes de marzo de 2022 fue de 751 mil barriles (kilo barriles).  La producción diaria promedio de crudo durante los primeros tres meses del año asciende a  744 kbpd.</t>
  </si>
  <si>
    <t>Reporte en la plataforma SINERGIA del Departamento Nacional de Planeación</t>
  </si>
  <si>
    <t>En etapa precontractual ( con rezago en el registro de compromisos por el levantamiento hasta el mes de marzo de 2022 del previo conpecto del proyecto de inversión de la OTI)</t>
  </si>
  <si>
    <t>Plan de Adqusiciones de la ANH</t>
  </si>
  <si>
    <t>Dar continuidad a los desarrollos para el cumplimiento de la ley de regalías 2056 de 2020 asigna a la fiscalización como función misional de la ANH, y en este sentido es responsabilidad de la agencia la implementación de las mejores tecnologías y sistemas de información para la asignación.</t>
  </si>
  <si>
    <t>Producto recibido</t>
  </si>
  <si>
    <t>Medir, controlar y sistematizar información que se produce analógicamente, al tiempo que se constituyen las bodegas de datos de la gestión misional y operativa.</t>
  </si>
  <si>
    <t>Integrar la información que se maneja en diversas herramientas informáticas en un sistema que permita su consulta y gestión</t>
  </si>
  <si>
    <t>Se requiere para hacer seguimiento a los compromisos contractuales y normativos de las operadoras de contratos y convenios de hidrocarburos</t>
  </si>
  <si>
    <t>Avanzar en la trasformación de los procesos de apoyo dotándolos de aplicaciones que permitan el mejoramiento continuo de actividades en procesos contractuales, jurídicos de talento humano, automatización de trámites y servicios.</t>
  </si>
  <si>
    <t>Licenciamiento de software que permitan desarrollar actividades de administración y gestión de la infraestructura de datacenter de la entidad.</t>
  </si>
  <si>
    <t>Garantizar el crecimiento y escalabilidad de la infraestructura de los datacenter de la ANH.</t>
  </si>
  <si>
    <t>Proveer a la entidad de  equipos de cliente final de última generación para garantizar el cambio de equipo en estado de obsolescencia</t>
  </si>
  <si>
    <t>Compromiso de $127.245.561 para la adquisición de elementos para separación de salas, acompañamiento remoto a visitas en campo y reuniones hibridas. Los demás procesos que hacen parte de la obtención del producto se encuentran en etapa precontractual</t>
  </si>
  <si>
    <t>Garantizar el respaldo de la información histórica misional, en los datacenter físicos de la entidad.</t>
  </si>
  <si>
    <t>Fortalecer la seguridad informática de la  entidad con la adquisición de herramientas de protección para el control de acceso al la información y red de la entidad.</t>
  </si>
  <si>
    <t>Contar con los beneficios de una infraestructura resiliente en la nube para una recuperación rápida ante desastres.</t>
  </si>
  <si>
    <t>Los productos programados para el cumplimiento de esta meta se encuentra en etapa precontractual.</t>
  </si>
  <si>
    <t>Seguimiento SPI , Informe Ejecutivo: https://spi.dnp.gov.co/App_Themes/SeguimientoProyectos/ResumenEjecutivo/2018011000195.pdf?ts=20220512013602</t>
  </si>
  <si>
    <t>El avance corresponde a: 84,3% Fortalecimiento de la Arquitectura Empresarial y la Gestión de TI, 87,5% Fortalecimiento de la seguridad y provacidad de la Información, 82% Uso y apropiación de los Servicios Ciudadanos Digitales.</t>
  </si>
  <si>
    <t>Informe Ejecutivo Política Gobierno Digital</t>
  </si>
  <si>
    <t>Créditos de infraestructura en la nube</t>
  </si>
  <si>
    <t>Mantener la infraestructura de Datacenter de respaldo de aplicaciones críticas en la nube</t>
  </si>
  <si>
    <t>Producto adquirido mediante la Orden de Compra 88578 de 2022</t>
  </si>
  <si>
    <t>Documento orden de compra Tienda Virtual: https://colombiacompra.coupahost.com/order_headers/88578</t>
  </si>
  <si>
    <t>Renovación  del Licenciamiento  de la suite de ofimática y correo en la nube</t>
  </si>
  <si>
    <t>Licenciamiento de software que permitan desarrollar actividades de elaboración de documentos, recepción y envío de correos, manejo de tablas con operaciones matemáticas, desarrollo de presentaciones y comunicaciones en línea para trabajo colaborativo, entre otros.</t>
  </si>
  <si>
    <t>Producto adquirido mediante la Orden de Compra 87324 de 2022</t>
  </si>
  <si>
    <t>Documento orden de compra Tienda Virtual: https://colombiacompra.coupahost.com/order_headers/87324</t>
  </si>
  <si>
    <t>Producto obtenido mediante vigencia en el Contrato 641 de 2021</t>
  </si>
  <si>
    <t>Documentos del contrato 641 de 2021.</t>
  </si>
  <si>
    <t>En etapa precontractual (el soporte adquirido en vigencias pasadas se encuentra aún activo)</t>
  </si>
  <si>
    <t>Matriz de seguimiento proyectos OTI 2022</t>
  </si>
  <si>
    <t>Contar con apoyo profesional, técnico, de soporte y desarrollo a servicios, infraestructura, aplicaciones y gestión administrativa.​</t>
  </si>
  <si>
    <t>Se realizó la contratación de 19 contratistas para labores de apoyo a la OTI antes del 29 de enero de 2022.</t>
  </si>
  <si>
    <t>Soporte, mantenimiento y actualizaciones del SGDEA que emplea la entidad por horas.</t>
  </si>
  <si>
    <t>Producto obtenido mediante el Contrato 274 de 2022</t>
  </si>
  <si>
    <t>Renovación del sistema de antivirus de cliente final y servidores para la protección de la data de la entidad.</t>
  </si>
  <si>
    <t>Garantizar al los colaboradores contar de manera integral con herramienta que  apoyen el desarrollo de sus labores.</t>
  </si>
  <si>
    <t>Garantizar la continuidad de la plataforma empleada para la promoción de áreas y presentación de estudios técnicos las partes interesadas de la ANH.</t>
  </si>
  <si>
    <t>Mantener la estabilidad del centro de datos de la entidad a través del soporte y mantenimiento de la red regulada (UPS).</t>
  </si>
  <si>
    <t>Mantener la estabilidad del centro de datos de la entidad a través del soporte y mantenimiento del sistema de control de incendios.​</t>
  </si>
  <si>
    <t>Mantener el funcionamiento de los aires acondicionados de precisión de los Datacenter que albergan la infraestructura tecnológica de la entidad.</t>
  </si>
  <si>
    <t>Mantener el funcionamiento  de los equipos de control de acceso  y CCTV.​</t>
  </si>
  <si>
    <t>Garantizar la conectividad hacia internet en las instalaciones de la  de la entidad, así como la comunicación entre los diferentes centros de datos.</t>
  </si>
  <si>
    <t>Producto obtenido mediante la Orden de Compra 88021 de 2022</t>
  </si>
  <si>
    <t>Documento orden de compra Tienda Virtual:https://colombiacompra.coupahost.com/order_headers/88021</t>
  </si>
  <si>
    <t>Reconocer los gasto  en servicios públicos y seguridad, derivados del uso del centro de datos alterno del IPSE. (Con vigencias futuras desde la vigencia 2020)</t>
  </si>
  <si>
    <t>Producto obtenido con vigencia futira - Convenio 670 de 2020</t>
  </si>
  <si>
    <t>Se realizaron asesorías relacionadas con la justificación y ajustes de proyectos de inversión para la solicitud de recursos en el anteproyecto de presupuesto del año 2023, y para la estructuración y justificación de proyectos nuevos que iniciarían ejecución en el 2023, para la Vicepresidencia Técnica -VT,y Vicepresidencia de Contratos de Hidrocarburos - VCH, Oficina de Tecnologías de la Información - OTI. 
Frente al proyecto de inversión de la Vicepresidencia de Promoción y Asignacióm de Áreas - VPAA, se adelantó la respectiva actualización en la plataforma Sistema Unificado de Inversión SUIFP del DNP, del proyecto en ejecución. Frente al proyecto de inversión de la OTI en ejecución, se adelantó la respectiva actualización y trámite Con trámites presupuestales. (Levantamiento Previo Dnp - 640604).</t>
  </si>
  <si>
    <t xml:space="preserve">Reuniones convocadas a través de la plataforma Teams, y correos electrónicos insitucionales.
Plataforma:
https://suifp.dnp.gov.co/
</t>
  </si>
  <si>
    <t>Correo remitido por Hernán Méndez, Asunto RE: INFORME DE EJECUCION PRESUPUESTAL ANH I TRIMESTRE DE 2022, miércoles 20/04/2022 11:25 a. m</t>
  </si>
  <si>
    <t>Se elaboró informe correspondiente a la ejecucióndel primer trimestre de 2022 de los proyectos de inversión, avance financiero y de metas, para ser remitido a la Vicepresidencia Administrativa y Financiera- VAF y posteriomente al Ministerio de Hacienda y Crédito Público.</t>
  </si>
  <si>
    <t>5</t>
  </si>
  <si>
    <t>Los 5 proyectos de inversión presentaron seguimiento completo en el sistema SPI del DNP al mes de abril de 2022, en la apropiación agregada de $311.104 millones, se presentó un Avance Financiero agregado de 22,3%, Avance Físico del Producto agregado de 4,7 %; y un Avance Gestión agregado de 58,4 %.</t>
  </si>
  <si>
    <t>https://spi.dnp.gov.co/</t>
  </si>
  <si>
    <t>El total de regalías recaudadas y transferidas al SGR al corte del 30 de abril de 2022, asciende a $2.820.430.978.289,24</t>
  </si>
  <si>
    <t>Memorandos enviados al MHCP con Radicado 20225210020801 Id: 1151075; 20225210445651 Id: 1198617; 20225210777971 Id: 1247714 y 20225210804891 Id: 1255399.</t>
  </si>
  <si>
    <t>El acumulado de ingresos recaudados por concepto de derechos económicos al corte del 31 de marzo de 2022, asciende a la suma de $478.165.356.760,16.</t>
  </si>
  <si>
    <t>Ejecución Presupuestal de Ingresos SIIF Nación a marzo 31 de 2022 y correo electrónico VAF 18/05/2022.</t>
  </si>
  <si>
    <t>Al cierre del mes de abril de 2022 se gestionaron 365 aplicaciones de derechos económicos por un monto total de $614 mil millones de pesos aproximadamente.</t>
  </si>
  <si>
    <t>Comunicaciones de aplicaciones radicadas en control.doc</t>
  </si>
  <si>
    <t>Dentro del primer trimeste de 2022 no se resolvió ningún recurso de reposición. En el segundo trimestre 2022 se empezara a medir el avance sobre los recursos interpuestos y resueltos sobre la definitiva del III trimestre de 2021 y así sucesivamente.</t>
  </si>
  <si>
    <t>N/A</t>
  </si>
  <si>
    <t>20</t>
  </si>
  <si>
    <t>El proceso de diseños se encuentra en Pre Pliegos. La contratación de obra será posterior a la entrega de los diseños contratados.</t>
  </si>
  <si>
    <t>Concurso ANH-02-CM-2022 - SECOP II</t>
  </si>
  <si>
    <t>En el primer cuatrimestre se ha realizada la suscripción de 10 contratos de los 23 registrados en el PAA 2022. Se tiene contemplado para el segundo cuatrimestre realizar la suscripción de los contratos restantes, previamente a la modificación del PAA conforme con las necesidades actuales del GIT Administrativo.</t>
  </si>
  <si>
    <t>SECOP II</t>
  </si>
  <si>
    <t>Se solicita el retiro de esta línea del plan de acción teniendo en cuenta que no será ejecutada en la vigencia 2022 por el GIT Administrativo.</t>
  </si>
  <si>
    <t>Aunque esta actividad se tiene programada para iniciar a partir del 01 de junio de 2022, esta ya presenta un avance y cuenta con una versión inicial y el cronograma de desarrollo de la elaboración y normalización en el SIGC en el Proceso de Gestión Documental</t>
  </si>
  <si>
    <t>Cronograma elaboración y normalización SIC
Borrador Documento SIC V1</t>
  </si>
  <si>
    <t>Durante los meses de Enero a Abril de 2022 la GALC en su calidad de Secretario del Consejo Directivo ha realizado 5 sesiones de Consejo Directivo</t>
  </si>
  <si>
    <t>Durante los meses de Enero a Abril de 2022 la GALC en su calidad de Secretario del Comité de Contratos de Hidrocarburos ha realizado 2 sesiones de dicho Comité.
Una primera sesion ordinaria el 4 de marzo de 2022 y una sesion extraordinaria el 13 de mayo del 2022.
Con relación al Comité de Transferencia de Tecnología, a la fecha no han sido solicitadas ni programadas ninguna sesión.</t>
  </si>
  <si>
    <t>carpeta compartida  Sesión Extraordinaria No. 02 de CCH - 13 de mayo 2022  y  Sesión 1 de 2022 4 de marzo 2022 onedrive</t>
  </si>
  <si>
    <t>Durante los meses de Enero a Abril de 2022 la GALC ha recibio XX solicitudes de inicio de proceso administrativo sancionatorio, de las cuales el personal asignado a dicha actividad ha atendido la totalidad de las solicitudes radicadas.</t>
  </si>
  <si>
    <t>Ejercer la secretaría del Comité de Contratos de Hidrocarburos y la secretaría del Comité de Transferencia de Tecnología</t>
  </si>
  <si>
    <t>(Sesiones atendidas/ sesiones programadas) *100</t>
  </si>
  <si>
    <t>Consiste en los procesos administrativos de Fiscalización con base en la función delegada por el MME</t>
  </si>
  <si>
    <t>(número de procesos administrativos sancionatorios atendidos / número de procesos administrativos sancionatorios enviados por el MME)*100</t>
  </si>
  <si>
    <t>NO SE PRESENTÓ REPORTE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</si>
</sst>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4" formatCode="_(&quot;$&quot;* #,##0.00_);_(&quot;$&quot;* \(#,##0.00\);_(&quot;$&quot;* &quot;-&quot;??_);_(@_)"/>
    <numFmt numFmtId="164" formatCode="_-* #,##0_-;\-* #,##0_-;_-* &quot;-&quot;_-;_-@_-"/>
    <numFmt numFmtId="165" formatCode="_-* #,##0.00_-;\-* #,##0.00_-;_-* &quot;-&quot;??_-;_-@_-"/>
    <numFmt numFmtId="166" formatCode="_-[$$-240A]* #,##0_-;\-[$$-240A]* #,##0_-;_-[$$-240A]* &quot;-&quot;_-;_-@_-"/>
    <numFmt numFmtId="167" formatCode="_-[$$-240A]* #,##0.0_-;\-[$$-240A]* #,##0.0_-;_-[$$-240A]* &quot;-&quot;_-;_-@_-"/>
    <numFmt numFmtId="168" formatCode="_-&quot;$&quot;\ * #,##0.00_-;\-&quot;$&quot;\ * #,##0.00_-;_-&quot;$&quot;\ * &quot;-&quot;??_-;_-@_-"/>
    <numFmt numFmtId="169" formatCode="&quot;$&quot;\ #,##0.00"/>
    <numFmt numFmtId="170" formatCode="#,##0.0"/>
    <numFmt numFmtId="171" formatCode="_-* #,##0.000_-;\-* #,##0.000_-;_-* &quot;-&quot;??_-;_-@_-"/>
    <numFmt numFmtId="172" formatCode="0.0"/>
    <numFmt numFmtId="173" formatCode="&quot;$&quot;#,##0.00"/>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Calibri"/>
      <family val="2"/>
      <scheme val="minor"/>
    </font>
    <font>
      <sz val="12"/>
      <color rgb="FF000000"/>
      <name val="Tahoma"/>
      <family val="2"/>
    </font>
    <font>
      <sz val="11"/>
      <color theme="1"/>
      <name val="Arial"/>
      <family val="2"/>
    </font>
    <font>
      <sz val="8"/>
      <color theme="1"/>
      <name val="Calibri"/>
      <family val="2"/>
      <scheme val="minor"/>
    </font>
    <font>
      <u/>
      <sz val="11"/>
      <color theme="10"/>
      <name val="Calibri"/>
      <family val="2"/>
      <scheme val="minor"/>
    </font>
    <font>
      <u/>
      <sz val="11"/>
      <name val="Calibri"/>
      <family val="2"/>
      <scheme val="minor"/>
    </font>
    <font>
      <b/>
      <sz val="11"/>
      <name val="Calibri"/>
      <family val="2"/>
      <scheme val="minor"/>
    </font>
    <font>
      <sz val="11"/>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D9E1F2"/>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medium">
        <color rgb="FF8EA9DB"/>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8" fillId="0" borderId="0"/>
    <xf numFmtId="165" fontId="18" fillId="0" borderId="0" applyFont="0" applyFill="0" applyBorder="0" applyAlignment="0" applyProtection="0"/>
    <xf numFmtId="165"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cellStyleXfs>
  <cellXfs count="75">
    <xf numFmtId="0" fontId="0" fillId="0" borderId="0" xfId="0"/>
    <xf numFmtId="0" fontId="0" fillId="0" borderId="0" xfId="0" applyAlignment="1">
      <alignment vertical="center" wrapText="1"/>
    </xf>
    <xf numFmtId="4" fontId="18" fillId="0" borderId="0" xfId="0" applyNumberFormat="1" applyFont="1" applyAlignment="1">
      <alignment vertical="center"/>
    </xf>
    <xf numFmtId="0" fontId="18" fillId="0" borderId="0" xfId="0" applyFont="1" applyAlignment="1">
      <alignment vertical="center" wrapText="1"/>
    </xf>
    <xf numFmtId="49" fontId="18" fillId="0" borderId="0" xfId="0" applyNumberFormat="1" applyFont="1" applyAlignment="1">
      <alignment vertical="center"/>
    </xf>
    <xf numFmtId="166" fontId="18" fillId="0" borderId="0" xfId="0" applyNumberFormat="1" applyFont="1" applyAlignment="1">
      <alignment vertical="center"/>
    </xf>
    <xf numFmtId="0" fontId="18" fillId="0" borderId="0" xfId="0" applyFont="1" applyBorder="1" applyAlignment="1">
      <alignment vertical="center" wrapText="1"/>
    </xf>
    <xf numFmtId="49" fontId="18" fillId="0" borderId="0" xfId="0" applyNumberFormat="1" applyFont="1" applyBorder="1" applyAlignment="1">
      <alignment vertical="center" wrapText="1"/>
    </xf>
    <xf numFmtId="49" fontId="18" fillId="0" borderId="10" xfId="0" applyNumberFormat="1" applyFont="1" applyBorder="1" applyAlignment="1">
      <alignment vertical="center" wrapText="1"/>
    </xf>
    <xf numFmtId="1" fontId="18" fillId="0" borderId="0" xfId="0" applyNumberFormat="1" applyFont="1" applyBorder="1" applyAlignment="1">
      <alignment vertical="center" wrapText="1"/>
    </xf>
    <xf numFmtId="4" fontId="18" fillId="0" borderId="0" xfId="0" applyNumberFormat="1" applyFont="1" applyBorder="1" applyAlignment="1">
      <alignment vertical="center" wrapText="1"/>
    </xf>
    <xf numFmtId="166" fontId="18" fillId="0" borderId="0" xfId="0" applyNumberFormat="1" applyFont="1" applyBorder="1" applyAlignment="1">
      <alignment vertical="center" wrapText="1"/>
    </xf>
    <xf numFmtId="14" fontId="18" fillId="0" borderId="0" xfId="0" applyNumberFormat="1" applyFon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17" fillId="0" borderId="0" xfId="0" applyFont="1" applyFill="1" applyBorder="1" applyAlignment="1">
      <alignment vertical="center" wrapText="1"/>
    </xf>
    <xf numFmtId="14" fontId="18" fillId="33" borderId="0" xfId="0" applyNumberFormat="1" applyFont="1" applyFill="1" applyBorder="1" applyAlignment="1">
      <alignment vertical="center" wrapText="1"/>
    </xf>
    <xf numFmtId="0" fontId="20" fillId="0" borderId="0" xfId="0" applyFont="1" applyBorder="1" applyAlignment="1">
      <alignment horizontal="left" vertical="center" wrapText="1" readingOrder="1"/>
    </xf>
    <xf numFmtId="0" fontId="21" fillId="0" borderId="0" xfId="0" applyFont="1" applyBorder="1" applyAlignment="1">
      <alignment horizontal="justify" vertical="center" wrapText="1"/>
    </xf>
    <xf numFmtId="49" fontId="18" fillId="0" borderId="0" xfId="0" applyNumberFormat="1" applyFont="1" applyFill="1" applyBorder="1" applyAlignment="1">
      <alignment vertical="center" wrapText="1"/>
    </xf>
    <xf numFmtId="4" fontId="18" fillId="0" borderId="0" xfId="0" applyNumberFormat="1" applyFont="1" applyFill="1" applyBorder="1" applyAlignment="1">
      <alignment vertical="center" wrapText="1"/>
    </xf>
    <xf numFmtId="14" fontId="18" fillId="0" borderId="10" xfId="0" applyNumberFormat="1" applyFont="1" applyBorder="1" applyAlignment="1">
      <alignment vertical="center" wrapText="1"/>
    </xf>
    <xf numFmtId="49" fontId="18" fillId="0" borderId="0" xfId="0" applyNumberFormat="1" applyFont="1" applyAlignment="1">
      <alignment vertical="center" wrapText="1"/>
    </xf>
    <xf numFmtId="9" fontId="18" fillId="0" borderId="0" xfId="48" applyFont="1" applyBorder="1" applyAlignment="1">
      <alignment vertical="center" wrapText="1"/>
    </xf>
    <xf numFmtId="166" fontId="18" fillId="0" borderId="0" xfId="0" applyNumberFormat="1" applyFont="1" applyAlignment="1">
      <alignment vertical="center" wrapText="1"/>
    </xf>
    <xf numFmtId="14" fontId="18" fillId="0" borderId="0" xfId="0" applyNumberFormat="1" applyFont="1" applyAlignment="1">
      <alignment vertical="center" wrapText="1"/>
    </xf>
    <xf numFmtId="4" fontId="18" fillId="0" borderId="0" xfId="0" applyNumberFormat="1" applyFont="1" applyAlignment="1">
      <alignment vertical="center" wrapText="1"/>
    </xf>
    <xf numFmtId="4" fontId="18" fillId="0" borderId="0" xfId="0" applyNumberFormat="1" applyFont="1" applyFill="1" applyAlignment="1">
      <alignment vertical="center" wrapText="1"/>
    </xf>
    <xf numFmtId="49" fontId="18" fillId="0" borderId="0" xfId="0" applyNumberFormat="1" applyFont="1" applyFill="1" applyAlignment="1">
      <alignment vertical="center" wrapText="1"/>
    </xf>
    <xf numFmtId="0" fontId="18" fillId="0" borderId="0" xfId="0" applyFont="1" applyFill="1" applyAlignment="1">
      <alignment vertical="center" wrapText="1"/>
    </xf>
    <xf numFmtId="4" fontId="18" fillId="0" borderId="0" xfId="0" applyNumberFormat="1" applyFont="1" applyFill="1" applyAlignment="1">
      <alignment horizontal="right" vertical="center" wrapText="1"/>
    </xf>
    <xf numFmtId="166" fontId="18" fillId="0" borderId="0" xfId="0" applyNumberFormat="1" applyFont="1" applyFill="1" applyAlignment="1">
      <alignment vertical="center" wrapText="1"/>
    </xf>
    <xf numFmtId="166" fontId="18" fillId="0" borderId="0" xfId="0" applyNumberFormat="1" applyFont="1" applyFill="1" applyBorder="1" applyAlignment="1">
      <alignment vertical="center" wrapText="1"/>
    </xf>
    <xf numFmtId="0" fontId="0" fillId="0" borderId="0" xfId="0" applyAlignment="1">
      <alignment horizontal="center" vertical="center" wrapText="1"/>
    </xf>
    <xf numFmtId="0" fontId="18" fillId="0" borderId="0" xfId="0" applyFont="1" applyFill="1" applyBorder="1" applyAlignment="1">
      <alignment vertical="center" wrapText="1"/>
    </xf>
    <xf numFmtId="14" fontId="18" fillId="0" borderId="0" xfId="0" applyNumberFormat="1" applyFont="1" applyFill="1" applyBorder="1" applyAlignment="1">
      <alignment vertical="center" wrapText="1"/>
    </xf>
    <xf numFmtId="49" fontId="18" fillId="0" borderId="0" xfId="0" applyNumberFormat="1" applyFont="1" applyAlignment="1">
      <alignment wrapText="1"/>
    </xf>
    <xf numFmtId="44" fontId="18" fillId="0" borderId="0" xfId="49" applyFont="1" applyAlignment="1">
      <alignment vertical="center" wrapText="1"/>
    </xf>
    <xf numFmtId="49" fontId="18" fillId="0" borderId="0" xfId="0" applyNumberFormat="1" applyFont="1" applyAlignment="1">
      <alignment horizontal="center" vertical="center" wrapText="1"/>
    </xf>
    <xf numFmtId="49" fontId="18" fillId="0" borderId="0" xfId="0" applyNumberFormat="1" applyFont="1" applyAlignment="1">
      <alignment vertical="top" wrapText="1"/>
    </xf>
    <xf numFmtId="42" fontId="18" fillId="0" borderId="0" xfId="50" applyFont="1" applyAlignment="1">
      <alignment vertical="center" wrapText="1"/>
    </xf>
    <xf numFmtId="42" fontId="18" fillId="0" borderId="0" xfId="50" applyFont="1" applyBorder="1" applyAlignment="1">
      <alignment vertical="center" wrapText="1"/>
    </xf>
    <xf numFmtId="49" fontId="18" fillId="0" borderId="0" xfId="0" applyNumberFormat="1" applyFont="1" applyAlignment="1">
      <alignment horizontal="center" vertical="top" wrapText="1"/>
    </xf>
    <xf numFmtId="167" fontId="18" fillId="0" borderId="0" xfId="0" applyNumberFormat="1" applyFont="1" applyAlignment="1">
      <alignment vertical="center"/>
    </xf>
    <xf numFmtId="49" fontId="18" fillId="0" borderId="0" xfId="0" applyNumberFormat="1" applyFont="1" applyAlignment="1">
      <alignment horizontal="left" vertical="center" wrapText="1"/>
    </xf>
    <xf numFmtId="3" fontId="18" fillId="0" borderId="0" xfId="0" applyNumberFormat="1" applyFont="1" applyAlignment="1">
      <alignment horizontal="center" vertical="center"/>
    </xf>
    <xf numFmtId="49" fontId="23" fillId="0" borderId="0" xfId="51" applyNumberFormat="1" applyAlignment="1">
      <alignment horizontal="center" vertical="center" wrapText="1"/>
    </xf>
    <xf numFmtId="49" fontId="18" fillId="33" borderId="11" xfId="0" applyNumberFormat="1" applyFont="1" applyFill="1" applyBorder="1" applyAlignment="1">
      <alignment vertical="center" wrapText="1"/>
    </xf>
    <xf numFmtId="166" fontId="18" fillId="33" borderId="10" xfId="0" applyNumberFormat="1" applyFont="1" applyFill="1" applyBorder="1" applyAlignment="1">
      <alignment vertical="center" wrapText="1"/>
    </xf>
    <xf numFmtId="49" fontId="18" fillId="0" borderId="11" xfId="0" applyNumberFormat="1" applyFont="1" applyBorder="1" applyAlignment="1">
      <alignment vertical="center" wrapText="1"/>
    </xf>
    <xf numFmtId="166" fontId="18" fillId="0" borderId="10" xfId="0" applyNumberFormat="1" applyFont="1" applyBorder="1" applyAlignment="1">
      <alignment vertical="center" wrapText="1"/>
    </xf>
    <xf numFmtId="169" fontId="18" fillId="0" borderId="10" xfId="49" applyNumberFormat="1" applyFont="1" applyFill="1" applyBorder="1" applyAlignment="1">
      <alignment vertical="center" wrapText="1"/>
    </xf>
    <xf numFmtId="170" fontId="18" fillId="0" borderId="0" xfId="0" applyNumberFormat="1" applyFont="1" applyAlignment="1">
      <alignment horizontal="center" vertical="center" wrapText="1"/>
    </xf>
    <xf numFmtId="170" fontId="18" fillId="0" borderId="0" xfId="0" applyNumberFormat="1" applyFont="1" applyAlignment="1">
      <alignment horizontal="center" vertical="center"/>
    </xf>
    <xf numFmtId="3" fontId="18" fillId="0" borderId="0" xfId="0" applyNumberFormat="1" applyFont="1" applyAlignment="1">
      <alignment horizontal="center" vertical="center" wrapText="1"/>
    </xf>
    <xf numFmtId="166" fontId="0" fillId="0" borderId="0" xfId="0" applyNumberFormat="1" applyAlignment="1">
      <alignment vertical="center" wrapText="1"/>
    </xf>
    <xf numFmtId="44" fontId="18" fillId="0" borderId="0" xfId="49" applyFont="1" applyAlignment="1">
      <alignment horizontal="right" vertical="center" wrapText="1"/>
    </xf>
    <xf numFmtId="171" fontId="18" fillId="0" borderId="0" xfId="0" applyNumberFormat="1" applyFont="1" applyAlignment="1">
      <alignment horizontal="right" vertical="center" wrapText="1"/>
    </xf>
    <xf numFmtId="3" fontId="26" fillId="34" borderId="12" xfId="0" applyNumberFormat="1" applyFont="1" applyFill="1" applyBorder="1" applyAlignment="1">
      <alignment horizontal="center" vertical="center" wrapText="1"/>
    </xf>
    <xf numFmtId="0" fontId="26" fillId="34" borderId="12" xfId="0" applyFont="1" applyFill="1" applyBorder="1" applyAlignment="1">
      <alignment vertical="center" wrapText="1"/>
    </xf>
    <xf numFmtId="3" fontId="26" fillId="35" borderId="12" xfId="0" applyNumberFormat="1" applyFont="1" applyFill="1" applyBorder="1" applyAlignment="1">
      <alignment horizontal="center" vertical="center" wrapText="1"/>
    </xf>
    <xf numFmtId="0" fontId="26" fillId="35" borderId="12" xfId="0" applyFont="1" applyFill="1" applyBorder="1" applyAlignment="1">
      <alignment vertical="center" wrapText="1"/>
    </xf>
    <xf numFmtId="2" fontId="18" fillId="0" borderId="0" xfId="0" applyNumberFormat="1" applyFont="1" applyAlignment="1">
      <alignment horizontal="center" vertical="center" wrapText="1"/>
    </xf>
    <xf numFmtId="168" fontId="18" fillId="0" borderId="0" xfId="0" applyNumberFormat="1" applyFont="1" applyAlignment="1">
      <alignment vertical="center" wrapText="1"/>
    </xf>
    <xf numFmtId="168" fontId="18" fillId="0" borderId="0" xfId="49" applyNumberFormat="1" applyFont="1" applyAlignment="1">
      <alignment vertical="center" wrapText="1"/>
    </xf>
    <xf numFmtId="44" fontId="18" fillId="0" borderId="0" xfId="49" applyFont="1" applyBorder="1" applyAlignment="1">
      <alignment vertical="center" wrapText="1"/>
    </xf>
    <xf numFmtId="0" fontId="18" fillId="0" borderId="0" xfId="0" applyFont="1" applyAlignment="1">
      <alignment horizontal="center" vertical="center" wrapText="1"/>
    </xf>
    <xf numFmtId="1" fontId="18" fillId="0" borderId="0" xfId="0" applyNumberFormat="1" applyFont="1" applyAlignment="1">
      <alignment vertical="center" wrapText="1"/>
    </xf>
    <xf numFmtId="172" fontId="18" fillId="0" borderId="0" xfId="0" applyNumberFormat="1" applyFont="1" applyAlignment="1">
      <alignment horizontal="center" vertical="center" wrapText="1"/>
    </xf>
    <xf numFmtId="49" fontId="23" fillId="0" borderId="0" xfId="51" applyNumberFormat="1" applyAlignment="1">
      <alignment vertical="center" wrapText="1"/>
    </xf>
    <xf numFmtId="164" fontId="18" fillId="0" borderId="0" xfId="42" applyFont="1" applyAlignment="1">
      <alignment vertical="center" wrapText="1"/>
    </xf>
    <xf numFmtId="4" fontId="18" fillId="0" borderId="0" xfId="0" applyNumberFormat="1" applyFont="1" applyAlignment="1">
      <alignment horizontal="center" vertical="center" wrapText="1"/>
    </xf>
    <xf numFmtId="9" fontId="18" fillId="0" borderId="0" xfId="48" applyFont="1" applyAlignment="1">
      <alignment horizontal="center" vertical="center" wrapText="1"/>
    </xf>
    <xf numFmtId="173" fontId="18" fillId="0" borderId="0" xfId="0" applyNumberFormat="1" applyFont="1" applyAlignment="1">
      <alignment horizontal="center" vertical="center" wrapText="1"/>
    </xf>
    <xf numFmtId="1" fontId="18" fillId="0" borderId="0" xfId="0" applyNumberFormat="1" applyFont="1" applyAlignment="1">
      <alignment horizontal="center" vertical="center" wrapText="1"/>
    </xf>
  </cellXfs>
  <cellStyles count="5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51" builtinId="8"/>
    <cellStyle name="Incorrecto" xfId="7" builtinId="27" customBuiltin="1"/>
    <cellStyle name="Millares [0] 2" xfId="42" xr:uid="{00000000-0005-0000-0000-000020000000}"/>
    <cellStyle name="Millares 2" xfId="43" xr:uid="{00000000-0005-0000-0000-000021000000}"/>
    <cellStyle name="Millares 2 2" xfId="46" xr:uid="{00000000-0005-0000-0000-000022000000}"/>
    <cellStyle name="Millares 3" xfId="45" xr:uid="{00000000-0005-0000-0000-000023000000}"/>
    <cellStyle name="Moneda" xfId="49" builtinId="4"/>
    <cellStyle name="Moneda [0]" xfId="50" builtinId="7"/>
    <cellStyle name="Neutral" xfId="8" builtinId="28" customBuiltin="1"/>
    <cellStyle name="Normal" xfId="0" builtinId="0"/>
    <cellStyle name="Normal 2" xfId="44" xr:uid="{00000000-0005-0000-0000-000026000000}"/>
    <cellStyle name="Notas" xfId="15" builtinId="10" customBuiltin="1"/>
    <cellStyle name="Porcentaje" xfId="48" builtinId="5"/>
    <cellStyle name="Porcentaje 2" xfId="47" xr:uid="{00000000-0005-0000-0000-000028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32">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4"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4"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6" formatCode="_-[$$-240A]* #,##0_-;\-[$$-240A]* #,##0_-;_-[$$-240A]* &quot;-&quot;_-;_-@_-"/>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200026</xdr:colOff>
      <xdr:row>71</xdr:row>
      <xdr:rowOff>695325</xdr:rowOff>
    </xdr:from>
    <xdr:to>
      <xdr:col>27</xdr:col>
      <xdr:colOff>3495676</xdr:colOff>
      <xdr:row>71</xdr:row>
      <xdr:rowOff>933420</xdr:rowOff>
    </xdr:to>
    <xdr:pic>
      <xdr:nvPicPr>
        <xdr:cNvPr id="9" name="Imagen 8">
          <a:extLst>
            <a:ext uri="{FF2B5EF4-FFF2-40B4-BE49-F238E27FC236}">
              <a16:creationId xmlns:a16="http://schemas.microsoft.com/office/drawing/2014/main" id="{82872029-82C2-4DF2-A1A3-A0359CFC7088}"/>
            </a:ext>
          </a:extLst>
        </xdr:cNvPr>
        <xdr:cNvPicPr>
          <a:picLocks noChangeAspect="1"/>
        </xdr:cNvPicPr>
      </xdr:nvPicPr>
      <xdr:blipFill>
        <a:blip xmlns:r="http://schemas.openxmlformats.org/officeDocument/2006/relationships" r:embed="rId1"/>
        <a:stretch>
          <a:fillRect/>
        </a:stretch>
      </xdr:blipFill>
      <xdr:spPr>
        <a:xfrm>
          <a:off x="68379976" y="2714625"/>
          <a:ext cx="3295650" cy="238095"/>
        </a:xfrm>
        <a:prstGeom prst="rect">
          <a:avLst/>
        </a:prstGeom>
      </xdr:spPr>
    </xdr:pic>
    <xdr:clientData/>
  </xdr:twoCellAnchor>
  <xdr:twoCellAnchor editAs="oneCell">
    <xdr:from>
      <xdr:col>27</xdr:col>
      <xdr:colOff>200026</xdr:colOff>
      <xdr:row>72</xdr:row>
      <xdr:rowOff>428625</xdr:rowOff>
    </xdr:from>
    <xdr:to>
      <xdr:col>27</xdr:col>
      <xdr:colOff>3495676</xdr:colOff>
      <xdr:row>72</xdr:row>
      <xdr:rowOff>666720</xdr:rowOff>
    </xdr:to>
    <xdr:pic>
      <xdr:nvPicPr>
        <xdr:cNvPr id="10" name="Imagen 9">
          <a:extLst>
            <a:ext uri="{FF2B5EF4-FFF2-40B4-BE49-F238E27FC236}">
              <a16:creationId xmlns:a16="http://schemas.microsoft.com/office/drawing/2014/main" id="{7B32C915-47F9-493C-A7E1-BBBFD313F220}"/>
            </a:ext>
          </a:extLst>
        </xdr:cNvPr>
        <xdr:cNvPicPr>
          <a:picLocks noChangeAspect="1"/>
        </xdr:cNvPicPr>
      </xdr:nvPicPr>
      <xdr:blipFill>
        <a:blip xmlns:r="http://schemas.openxmlformats.org/officeDocument/2006/relationships" r:embed="rId1"/>
        <a:stretch>
          <a:fillRect/>
        </a:stretch>
      </xdr:blipFill>
      <xdr:spPr>
        <a:xfrm>
          <a:off x="68379976" y="3590925"/>
          <a:ext cx="3295650" cy="238095"/>
        </a:xfrm>
        <a:prstGeom prst="rect">
          <a:avLst/>
        </a:prstGeom>
      </xdr:spPr>
    </xdr:pic>
    <xdr:clientData/>
  </xdr:twoCellAnchor>
  <xdr:oneCellAnchor>
    <xdr:from>
      <xdr:col>27</xdr:col>
      <xdr:colOff>200026</xdr:colOff>
      <xdr:row>73</xdr:row>
      <xdr:rowOff>695325</xdr:rowOff>
    </xdr:from>
    <xdr:ext cx="3295650" cy="238095"/>
    <xdr:pic>
      <xdr:nvPicPr>
        <xdr:cNvPr id="11" name="Imagen 10">
          <a:extLst>
            <a:ext uri="{FF2B5EF4-FFF2-40B4-BE49-F238E27FC236}">
              <a16:creationId xmlns:a16="http://schemas.microsoft.com/office/drawing/2014/main" id="{45115C6A-3D9A-40C3-9877-0E8AD33C49C7}"/>
            </a:ext>
          </a:extLst>
        </xdr:cNvPr>
        <xdr:cNvPicPr>
          <a:picLocks noChangeAspect="1"/>
        </xdr:cNvPicPr>
      </xdr:nvPicPr>
      <xdr:blipFill>
        <a:blip xmlns:r="http://schemas.openxmlformats.org/officeDocument/2006/relationships" r:embed="rId1"/>
        <a:stretch>
          <a:fillRect/>
        </a:stretch>
      </xdr:blipFill>
      <xdr:spPr>
        <a:xfrm>
          <a:off x="68379976" y="4619625"/>
          <a:ext cx="3295650" cy="238095"/>
        </a:xfrm>
        <a:prstGeom prst="rect">
          <a:avLst/>
        </a:prstGeom>
      </xdr:spPr>
    </xdr:pic>
    <xdr:clientData/>
  </xdr:oneCellAnchor>
  <xdr:oneCellAnchor>
    <xdr:from>
      <xdr:col>27</xdr:col>
      <xdr:colOff>200026</xdr:colOff>
      <xdr:row>74</xdr:row>
      <xdr:rowOff>428625</xdr:rowOff>
    </xdr:from>
    <xdr:ext cx="3295650" cy="238095"/>
    <xdr:pic>
      <xdr:nvPicPr>
        <xdr:cNvPr id="12" name="Imagen 11">
          <a:extLst>
            <a:ext uri="{FF2B5EF4-FFF2-40B4-BE49-F238E27FC236}">
              <a16:creationId xmlns:a16="http://schemas.microsoft.com/office/drawing/2014/main" id="{8E5E4C03-7112-459A-939B-9BC61FD76B22}"/>
            </a:ext>
          </a:extLst>
        </xdr:cNvPr>
        <xdr:cNvPicPr>
          <a:picLocks noChangeAspect="1"/>
        </xdr:cNvPicPr>
      </xdr:nvPicPr>
      <xdr:blipFill>
        <a:blip xmlns:r="http://schemas.openxmlformats.org/officeDocument/2006/relationships" r:embed="rId1"/>
        <a:stretch>
          <a:fillRect/>
        </a:stretch>
      </xdr:blipFill>
      <xdr:spPr>
        <a:xfrm>
          <a:off x="68379976" y="5305425"/>
          <a:ext cx="3295650" cy="238095"/>
        </a:xfrm>
        <a:prstGeom prst="rect">
          <a:avLst/>
        </a:prstGeom>
      </xdr:spPr>
    </xdr:pic>
    <xdr:clientData/>
  </xdr:oneCellAnchor>
  <xdr:oneCellAnchor>
    <xdr:from>
      <xdr:col>27</xdr:col>
      <xdr:colOff>47626</xdr:colOff>
      <xdr:row>75</xdr:row>
      <xdr:rowOff>276225</xdr:rowOff>
    </xdr:from>
    <xdr:ext cx="3295650" cy="238095"/>
    <xdr:pic>
      <xdr:nvPicPr>
        <xdr:cNvPr id="13" name="Imagen 12">
          <a:extLst>
            <a:ext uri="{FF2B5EF4-FFF2-40B4-BE49-F238E27FC236}">
              <a16:creationId xmlns:a16="http://schemas.microsoft.com/office/drawing/2014/main" id="{A7911D41-23FE-40A6-9928-5705AA76CFCA}"/>
            </a:ext>
          </a:extLst>
        </xdr:cNvPr>
        <xdr:cNvPicPr>
          <a:picLocks noChangeAspect="1"/>
        </xdr:cNvPicPr>
      </xdr:nvPicPr>
      <xdr:blipFill>
        <a:blip xmlns:r="http://schemas.openxmlformats.org/officeDocument/2006/relationships" r:embed="rId1"/>
        <a:stretch>
          <a:fillRect/>
        </a:stretch>
      </xdr:blipFill>
      <xdr:spPr>
        <a:xfrm>
          <a:off x="68227576" y="5915025"/>
          <a:ext cx="3295650" cy="238095"/>
        </a:xfrm>
        <a:prstGeom prst="rect">
          <a:avLst/>
        </a:prstGeom>
      </xdr:spPr>
    </xdr:pic>
    <xdr:clientData/>
  </xdr:oneCellAnchor>
  <xdr:oneCellAnchor>
    <xdr:from>
      <xdr:col>27</xdr:col>
      <xdr:colOff>57151</xdr:colOff>
      <xdr:row>70</xdr:row>
      <xdr:rowOff>371475</xdr:rowOff>
    </xdr:from>
    <xdr:ext cx="3295650" cy="238095"/>
    <xdr:pic>
      <xdr:nvPicPr>
        <xdr:cNvPr id="14" name="Imagen 13">
          <a:extLst>
            <a:ext uri="{FF2B5EF4-FFF2-40B4-BE49-F238E27FC236}">
              <a16:creationId xmlns:a16="http://schemas.microsoft.com/office/drawing/2014/main" id="{30023F4E-7782-4A05-8E1F-3915B2816D7C}"/>
            </a:ext>
          </a:extLst>
        </xdr:cNvPr>
        <xdr:cNvPicPr>
          <a:picLocks noChangeAspect="1"/>
        </xdr:cNvPicPr>
      </xdr:nvPicPr>
      <xdr:blipFill>
        <a:blip xmlns:r="http://schemas.openxmlformats.org/officeDocument/2006/relationships" r:embed="rId1"/>
        <a:stretch>
          <a:fillRect/>
        </a:stretch>
      </xdr:blipFill>
      <xdr:spPr>
        <a:xfrm>
          <a:off x="68237101" y="1057275"/>
          <a:ext cx="3295650" cy="238095"/>
        </a:xfrm>
        <a:prstGeom prst="rect">
          <a:avLst/>
        </a:prstGeom>
      </xdr:spPr>
    </xdr:pic>
    <xdr:clientData/>
  </xdr:oneCellAnchor>
  <xdr:oneCellAnchor>
    <xdr:from>
      <xdr:col>27</xdr:col>
      <xdr:colOff>200026</xdr:colOff>
      <xdr:row>77</xdr:row>
      <xdr:rowOff>428625</xdr:rowOff>
    </xdr:from>
    <xdr:ext cx="3295650" cy="238095"/>
    <xdr:pic>
      <xdr:nvPicPr>
        <xdr:cNvPr id="15" name="Imagen 14">
          <a:extLst>
            <a:ext uri="{FF2B5EF4-FFF2-40B4-BE49-F238E27FC236}">
              <a16:creationId xmlns:a16="http://schemas.microsoft.com/office/drawing/2014/main" id="{F7954839-43D8-46A5-849D-5A8489B20950}"/>
            </a:ext>
          </a:extLst>
        </xdr:cNvPr>
        <xdr:cNvPicPr>
          <a:picLocks noChangeAspect="1"/>
        </xdr:cNvPicPr>
      </xdr:nvPicPr>
      <xdr:blipFill>
        <a:blip xmlns:r="http://schemas.openxmlformats.org/officeDocument/2006/relationships" r:embed="rId1"/>
        <a:stretch>
          <a:fillRect/>
        </a:stretch>
      </xdr:blipFill>
      <xdr:spPr>
        <a:xfrm>
          <a:off x="68379976" y="7019925"/>
          <a:ext cx="3295650" cy="23809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JEAM\2022_SEGUIMIENTO%20ADMON-FINANCIERO%20PROY%20GEOLOGICOS\SEGUIMIENTO%20FINANCIERO%202022\PAGOS\Semaforo%20desembolsos%20vigencia%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20Vicepresidencia%20de%20Contratos%20de%20Hidrocarburos/4_Plan%20de%20Acci&#243;n%20Institucional%20ANH%202022_seguimiento%20Abril%20-%20V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sembolsos 2022"/>
      <sheetName val="Desembolsos RESERVAS 2021"/>
      <sheetName val="Tabla dinamica"/>
    </sheetNames>
    <sheetDataSet>
      <sheetData sheetId="0" refreshError="1">
        <row r="26">
          <cell r="F26">
            <v>3331353628</v>
          </cell>
        </row>
        <row r="35">
          <cell r="F35">
            <v>2605143240</v>
          </cell>
        </row>
        <row r="36">
          <cell r="F36">
            <v>2366300204</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owssvr (16)"/>
      <sheetName val="Hoja2"/>
    </sheetNames>
    <sheetDataSet>
      <sheetData sheetId="0"/>
      <sheetData sheetId="1"/>
      <sheetData sheetId="2">
        <row r="25">
          <cell r="D25">
            <v>608214278</v>
          </cell>
        </row>
        <row r="36">
          <cell r="D36">
            <v>336994959.60000002</v>
          </cell>
          <cell r="E36">
            <v>252746219.69999999</v>
          </cell>
          <cell r="F36">
            <v>252746219.69999999</v>
          </cell>
        </row>
        <row r="44">
          <cell r="D44">
            <v>265692831.53999999</v>
          </cell>
        </row>
        <row r="55">
          <cell r="D55">
            <v>117236473.18000002</v>
          </cell>
          <cell r="E55">
            <v>87927354.885000005</v>
          </cell>
          <cell r="F55">
            <v>87927354.885000005</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239C50-036D-4906-8A64-B2BBBA5C0286}" name="Tabla2" displayName="Tabla2" ref="A1:AD118" totalsRowShown="0" headerRowDxfId="31" dataDxfId="30">
  <autoFilter ref="A1:AD118" xr:uid="{4C3B467A-675C-4910-8A24-AC4AF8B782E4}"/>
  <sortState xmlns:xlrd2="http://schemas.microsoft.com/office/spreadsheetml/2017/richdata2" ref="A2:Y118">
    <sortCondition descending="1" ref="D2:D118"/>
  </sortState>
  <tableColumns count="30">
    <tableColumn id="1" xr3:uid="{E4C82398-DA61-403C-B732-3F745D39FC23}" name="ID" dataDxfId="29"/>
    <tableColumn id="2" xr3:uid="{8DC0734B-78AE-4456-B460-9E2F19922123}" name="Proceso Sistema Integral de Gestión y Control - SGIC" dataDxfId="28"/>
    <tableColumn id="3" xr3:uid="{A3B4D17A-B004-4ED9-96EF-0DA7825B4244}" name="Dimensión MIPG" dataDxfId="27"/>
    <tableColumn id="4" xr3:uid="{F8C36243-76BF-4F04-A52B-E3802AC8A21A}" name="Dependencia" dataDxfId="26"/>
    <tableColumn id="5" xr3:uid="{8659A34E-9899-4583-A11D-EB4571BE920C}" name="Grupo Interno de Trabajo" dataDxfId="25"/>
    <tableColumn id="6" xr3:uid="{90B4B9B7-9E52-4AD4-B165-893016F9A298}" name="Objetivo Estratégico" dataDxfId="24"/>
    <tableColumn id="7" xr3:uid="{B5B397E0-49F5-4CFF-9A41-8C40EE0FAD74}" name="Estrategia" dataDxfId="23"/>
    <tableColumn id="8" xr3:uid="{6C97269B-1AF5-4B25-BAF0-02E65E8E0A42}" name="Indicador Estratégico" dataDxfId="22"/>
    <tableColumn id="9" xr3:uid="{E76C11CB-618E-49A3-BDE1-C6045A47152D}" name="Plan o Programa" dataDxfId="21"/>
    <tableColumn id="10" xr3:uid="{F5411870-1D18-4C9F-B25A-17ADA55FCD51}" name="Fuente Presupuestal" dataDxfId="20"/>
    <tableColumn id="11" xr3:uid="{511F851D-3F58-45E5-ADDC-AFE6737B9541}" name="Proyecto de Inversión DNP" dataDxfId="19"/>
    <tableColumn id="12" xr3:uid="{780C8E99-D610-4173-BB68-C685E203FD79}" name="Producto Cadena de Valor DNP" dataDxfId="18"/>
    <tableColumn id="13" xr3:uid="{D91830BB-5C3A-4A9E-B768-8BC67D4FCB32}" name="Actividad Cadena de Valor DNP" dataDxfId="17"/>
    <tableColumn id="14" xr3:uid="{2C5B8745-5B6F-4641-8C64-998BD2CCEE1B}" name="Nombre Proyecto Interno o Gestión General" dataDxfId="16"/>
    <tableColumn id="15" xr3:uid="{D842461A-37C1-401C-B584-5EA9408F390E}" name="Indicador del Entregable o Producto" dataDxfId="15"/>
    <tableColumn id="16" xr3:uid="{DED01947-A366-4F06-BCA0-DE53A8111C6E}" name="Meta de la Vigencia 2022" dataDxfId="14"/>
    <tableColumn id="17" xr3:uid="{29963600-7F71-472E-AA65-D20B8675A15C}" name="Unidad de Medida" dataDxfId="13"/>
    <tableColumn id="18" xr3:uid="{E852AF60-14E6-4148-8F61-F995C42DD2A2}" name="Descripción del Indicador" dataDxfId="12"/>
    <tableColumn id="19" xr3:uid="{B40A3592-33C7-4B77-8B1D-530B79C1EA7A}" name="Fórmula del Indicador" dataDxfId="11"/>
    <tableColumn id="20" xr3:uid="{8F040C38-4678-4096-BC30-4359D9E70CCE}" name="Presupuesto Programado" dataDxfId="10"/>
    <tableColumn id="21" xr3:uid="{953C47FD-E5B1-47A0-A21B-A35FE2611291}" name="Fecha Inicio" dataDxfId="9"/>
    <tableColumn id="22" xr3:uid="{3437FF22-7013-45BC-8F0E-63988B00AE2D}" name="Fecha Fin" dataDxfId="8"/>
    <tableColumn id="23" xr3:uid="{12BBF6FE-79E9-45B7-A6B6-018A598043A8}" name="Tendencia" dataDxfId="7"/>
    <tableColumn id="24" xr3:uid="{252E16D3-4BC1-4F47-AAC1-95AFFD0F4A9E}" name="Periodicidad de Seguimiento" dataDxfId="6"/>
    <tableColumn id="25" xr3:uid="{0EDEC40D-A567-4FC3-96B6-77E09744C70A}" name="Clasificación General Indicador" dataDxfId="5"/>
    <tableColumn id="26" xr3:uid="{D4FFBF12-0FAF-49F2-965C-0C970C2B90BE}" name="Avance Cuantitativo Meta _x000a_(solo numeros)" dataDxfId="4"/>
    <tableColumn id="27" xr3:uid="{B12ED4A6-305A-4209-A65D-A8350DB288CE}" name="Descripción del Avance o Justificación del Incumplimiento" dataDxfId="3"/>
    <tableColumn id="28" xr3:uid="{E3D09BC5-F2CE-429B-8EB7-EB328238C73D}" name="Evidencia  _x000a_(medio que soporta y permite comprobar el avance registrado y la ubicacion del mismo - url, carpeta compartida, otro.)" dataDxfId="2"/>
    <tableColumn id="29" xr3:uid="{3C00A8A3-A0A6-41EA-B6DC-4DA1D8DC23FD}" name="Ejecución Presupuestal (Compromisos - cifras en pesos )" dataDxfId="1"/>
    <tableColumn id="30" xr3:uid="{3579A22E-0CD2-426F-AB09-89FDF3CD5669}" name="Ejecución Presupuestal (Obligaciones - cifras en pes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pi.dnp.gov.co/" TargetMode="External"/><Relationship Id="rId1" Type="http://schemas.openxmlformats.org/officeDocument/2006/relationships/hyperlink" Target="https://www.anh.gov.co/Atencion-al-ciudadano/Paginas/Peticiones,-Quejas,-Reclamos-y-Solicitudes.aspx"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1"/>
  <sheetViews>
    <sheetView tabSelected="1" zoomScaleNormal="100"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RowHeight="15" x14ac:dyDescent="0.25"/>
  <cols>
    <col min="1" max="1" width="5.140625" style="1" bestFit="1" customWidth="1"/>
    <col min="2" max="25" width="38.7109375" style="1" customWidth="1"/>
    <col min="26" max="26" width="31.5703125" style="1" customWidth="1"/>
    <col min="27" max="27" width="112.85546875" style="1" customWidth="1"/>
    <col min="28" max="28" width="56.7109375" style="1" customWidth="1"/>
    <col min="29" max="30" width="29.85546875" style="1" customWidth="1"/>
    <col min="31" max="16384" width="11.42578125" style="1"/>
  </cols>
  <sheetData>
    <row r="1" spans="1:30" ht="54" customHeight="1" x14ac:dyDescent="0.25">
      <c r="A1" s="14" t="s">
        <v>23</v>
      </c>
      <c r="B1" s="14" t="s">
        <v>4</v>
      </c>
      <c r="C1" s="14" t="s">
        <v>5</v>
      </c>
      <c r="D1" s="14" t="s">
        <v>0</v>
      </c>
      <c r="E1" s="14" t="s">
        <v>1</v>
      </c>
      <c r="F1" s="14" t="s">
        <v>2</v>
      </c>
      <c r="G1" s="14" t="s">
        <v>3</v>
      </c>
      <c r="H1" s="14" t="s">
        <v>12</v>
      </c>
      <c r="I1" s="14" t="s">
        <v>6</v>
      </c>
      <c r="J1" s="14" t="s">
        <v>8</v>
      </c>
      <c r="K1" s="14" t="s">
        <v>7</v>
      </c>
      <c r="L1" s="14" t="s">
        <v>10</v>
      </c>
      <c r="M1" s="14" t="s">
        <v>9</v>
      </c>
      <c r="N1" s="14" t="s">
        <v>11</v>
      </c>
      <c r="O1" s="14" t="s">
        <v>13</v>
      </c>
      <c r="P1" s="14" t="s">
        <v>436</v>
      </c>
      <c r="Q1" s="14" t="s">
        <v>14</v>
      </c>
      <c r="R1" s="14" t="s">
        <v>15</v>
      </c>
      <c r="S1" s="15" t="s">
        <v>21</v>
      </c>
      <c r="T1" s="14" t="s">
        <v>18</v>
      </c>
      <c r="U1" s="14" t="s">
        <v>19</v>
      </c>
      <c r="V1" s="14" t="s">
        <v>20</v>
      </c>
      <c r="W1" s="14" t="s">
        <v>16</v>
      </c>
      <c r="X1" s="14" t="s">
        <v>17</v>
      </c>
      <c r="Y1" s="14" t="s">
        <v>22</v>
      </c>
      <c r="Z1" s="33" t="s">
        <v>501</v>
      </c>
      <c r="AA1" s="33" t="s">
        <v>502</v>
      </c>
      <c r="AB1" s="33" t="s">
        <v>503</v>
      </c>
      <c r="AC1" s="33" t="s">
        <v>504</v>
      </c>
      <c r="AD1" s="33" t="s">
        <v>505</v>
      </c>
    </row>
    <row r="2" spans="1:30" ht="255" x14ac:dyDescent="0.25">
      <c r="A2" s="9">
        <v>1</v>
      </c>
      <c r="B2" s="7" t="s">
        <v>59</v>
      </c>
      <c r="C2" s="7" t="s">
        <v>58</v>
      </c>
      <c r="D2" s="7" t="s">
        <v>60</v>
      </c>
      <c r="E2" s="7" t="s">
        <v>61</v>
      </c>
      <c r="F2" s="7" t="s">
        <v>62</v>
      </c>
      <c r="G2" s="7" t="s">
        <v>63</v>
      </c>
      <c r="H2" s="7" t="s">
        <v>64</v>
      </c>
      <c r="I2" s="7" t="s">
        <v>65</v>
      </c>
      <c r="J2" s="7" t="s">
        <v>66</v>
      </c>
      <c r="K2" s="7" t="s">
        <v>67</v>
      </c>
      <c r="L2" s="7" t="s">
        <v>71</v>
      </c>
      <c r="M2" s="17" t="s">
        <v>69</v>
      </c>
      <c r="N2" s="7" t="s">
        <v>68</v>
      </c>
      <c r="O2" s="7" t="s">
        <v>71</v>
      </c>
      <c r="P2" s="10">
        <v>7</v>
      </c>
      <c r="Q2" s="7" t="s">
        <v>72</v>
      </c>
      <c r="R2" s="6" t="s">
        <v>432</v>
      </c>
      <c r="S2" s="7" t="s">
        <v>73</v>
      </c>
      <c r="T2" s="11">
        <v>201061073640</v>
      </c>
      <c r="U2" s="12">
        <v>44562</v>
      </c>
      <c r="V2" s="12">
        <v>44926</v>
      </c>
      <c r="W2" s="7" t="s">
        <v>30</v>
      </c>
      <c r="X2" s="7" t="s">
        <v>31</v>
      </c>
      <c r="Y2" s="7" t="s">
        <v>32</v>
      </c>
      <c r="Z2" s="38" t="s">
        <v>509</v>
      </c>
      <c r="AA2" s="47" t="s">
        <v>539</v>
      </c>
      <c r="AB2" s="22" t="s">
        <v>532</v>
      </c>
      <c r="AC2" s="48">
        <v>96449356509</v>
      </c>
      <c r="AD2" s="48">
        <v>48229142334</v>
      </c>
    </row>
    <row r="3" spans="1:30" ht="105" x14ac:dyDescent="0.25">
      <c r="A3" s="9">
        <v>2</v>
      </c>
      <c r="B3" s="7" t="s">
        <v>59</v>
      </c>
      <c r="C3" s="7" t="s">
        <v>58</v>
      </c>
      <c r="D3" s="7" t="s">
        <v>60</v>
      </c>
      <c r="E3" s="7" t="s">
        <v>61</v>
      </c>
      <c r="F3" s="7" t="s">
        <v>62</v>
      </c>
      <c r="G3" s="7" t="s">
        <v>63</v>
      </c>
      <c r="H3" s="7" t="s">
        <v>64</v>
      </c>
      <c r="I3" s="7" t="s">
        <v>65</v>
      </c>
      <c r="J3" s="7" t="s">
        <v>66</v>
      </c>
      <c r="K3" s="7" t="s">
        <v>67</v>
      </c>
      <c r="L3" s="7" t="s">
        <v>71</v>
      </c>
      <c r="M3" s="17" t="s">
        <v>70</v>
      </c>
      <c r="N3" s="7" t="s">
        <v>68</v>
      </c>
      <c r="O3" s="7" t="s">
        <v>71</v>
      </c>
      <c r="P3" s="10">
        <v>1</v>
      </c>
      <c r="Q3" s="7" t="s">
        <v>37</v>
      </c>
      <c r="R3" s="6" t="s">
        <v>432</v>
      </c>
      <c r="S3" s="7" t="s">
        <v>73</v>
      </c>
      <c r="T3" s="11">
        <v>19438957158</v>
      </c>
      <c r="U3" s="12">
        <v>44562</v>
      </c>
      <c r="V3" s="12">
        <v>44926</v>
      </c>
      <c r="W3" s="7" t="s">
        <v>30</v>
      </c>
      <c r="X3" s="7" t="s">
        <v>31</v>
      </c>
      <c r="Y3" s="7" t="s">
        <v>32</v>
      </c>
      <c r="Z3" s="38" t="s">
        <v>509</v>
      </c>
      <c r="AA3" s="49" t="s">
        <v>540</v>
      </c>
      <c r="AB3" s="22" t="s">
        <v>532</v>
      </c>
      <c r="AC3" s="50">
        <v>19438957158</v>
      </c>
      <c r="AD3" s="50">
        <v>7775582563</v>
      </c>
    </row>
    <row r="4" spans="1:30" ht="165" x14ac:dyDescent="0.25">
      <c r="A4" s="9">
        <v>3</v>
      </c>
      <c r="B4" s="7" t="s">
        <v>59</v>
      </c>
      <c r="C4" s="7" t="s">
        <v>58</v>
      </c>
      <c r="D4" s="7" t="s">
        <v>60</v>
      </c>
      <c r="E4" s="7" t="s">
        <v>61</v>
      </c>
      <c r="F4" s="7" t="s">
        <v>62</v>
      </c>
      <c r="G4" s="7" t="s">
        <v>63</v>
      </c>
      <c r="H4" s="7" t="s">
        <v>64</v>
      </c>
      <c r="I4" s="7" t="s">
        <v>65</v>
      </c>
      <c r="J4" s="7" t="s">
        <v>66</v>
      </c>
      <c r="K4" s="7" t="s">
        <v>67</v>
      </c>
      <c r="L4" s="7" t="s">
        <v>74</v>
      </c>
      <c r="M4" s="7" t="s">
        <v>75</v>
      </c>
      <c r="N4" s="7" t="s">
        <v>76</v>
      </c>
      <c r="O4" s="22" t="s">
        <v>542</v>
      </c>
      <c r="P4" s="20">
        <v>15</v>
      </c>
      <c r="Q4" s="7" t="s">
        <v>72</v>
      </c>
      <c r="R4" s="3" t="s">
        <v>543</v>
      </c>
      <c r="S4" s="22" t="s">
        <v>544</v>
      </c>
      <c r="T4" s="11"/>
      <c r="U4" s="12">
        <v>44562</v>
      </c>
      <c r="V4" s="12">
        <v>44926</v>
      </c>
      <c r="W4" s="7" t="s">
        <v>30</v>
      </c>
      <c r="X4" s="7" t="s">
        <v>31</v>
      </c>
      <c r="Y4" s="7" t="s">
        <v>12</v>
      </c>
      <c r="Z4" s="38" t="s">
        <v>533</v>
      </c>
      <c r="AA4" s="47" t="s">
        <v>534</v>
      </c>
      <c r="AB4" s="22" t="s">
        <v>535</v>
      </c>
      <c r="AC4" s="48">
        <v>0</v>
      </c>
      <c r="AD4" s="48">
        <v>0</v>
      </c>
    </row>
    <row r="5" spans="1:30" ht="105" x14ac:dyDescent="0.25">
      <c r="A5" s="9">
        <v>4</v>
      </c>
      <c r="B5" s="7" t="s">
        <v>59</v>
      </c>
      <c r="C5" s="7" t="s">
        <v>58</v>
      </c>
      <c r="D5" s="7" t="s">
        <v>60</v>
      </c>
      <c r="E5" s="7" t="s">
        <v>61</v>
      </c>
      <c r="F5" s="7" t="s">
        <v>62</v>
      </c>
      <c r="G5" s="7" t="s">
        <v>63</v>
      </c>
      <c r="H5" s="7" t="s">
        <v>64</v>
      </c>
      <c r="I5" s="7" t="s">
        <v>65</v>
      </c>
      <c r="J5" s="7" t="s">
        <v>66</v>
      </c>
      <c r="K5" s="7" t="s">
        <v>67</v>
      </c>
      <c r="L5" s="7" t="s">
        <v>74</v>
      </c>
      <c r="M5" s="7" t="s">
        <v>77</v>
      </c>
      <c r="N5" s="7" t="s">
        <v>80</v>
      </c>
      <c r="O5" s="7" t="s">
        <v>79</v>
      </c>
      <c r="P5" s="20">
        <v>2</v>
      </c>
      <c r="Q5" s="7" t="s">
        <v>72</v>
      </c>
      <c r="R5" s="6" t="s">
        <v>400</v>
      </c>
      <c r="S5" s="7" t="s">
        <v>81</v>
      </c>
      <c r="T5" s="11">
        <v>11582245379</v>
      </c>
      <c r="U5" s="12">
        <v>44562</v>
      </c>
      <c r="V5" s="12">
        <v>44926</v>
      </c>
      <c r="W5" s="7" t="s">
        <v>30</v>
      </c>
      <c r="X5" s="7" t="s">
        <v>31</v>
      </c>
      <c r="Y5" s="7" t="s">
        <v>32</v>
      </c>
      <c r="Z5" s="38" t="s">
        <v>509</v>
      </c>
      <c r="AA5" s="49" t="s">
        <v>541</v>
      </c>
      <c r="AB5" s="22" t="s">
        <v>536</v>
      </c>
      <c r="AC5" s="50">
        <f>+'[1]Tabla desembolsos 2022'!$F$35+'[1]Tabla desembolsos 2022'!$F$36+'[1]Tabla desembolsos 2022'!$F$26</f>
        <v>8302797072</v>
      </c>
      <c r="AD5" s="50">
        <v>2982866066</v>
      </c>
    </row>
    <row r="6" spans="1:30" ht="75" x14ac:dyDescent="0.25">
      <c r="A6" s="9">
        <v>5</v>
      </c>
      <c r="B6" s="7" t="s">
        <v>59</v>
      </c>
      <c r="C6" s="7" t="s">
        <v>58</v>
      </c>
      <c r="D6" s="7" t="s">
        <v>60</v>
      </c>
      <c r="E6" s="7" t="s">
        <v>61</v>
      </c>
      <c r="F6" s="7" t="s">
        <v>62</v>
      </c>
      <c r="G6" s="7" t="s">
        <v>63</v>
      </c>
      <c r="H6" s="7" t="s">
        <v>64</v>
      </c>
      <c r="I6" s="7" t="s">
        <v>65</v>
      </c>
      <c r="J6" s="7" t="s">
        <v>66</v>
      </c>
      <c r="K6" s="7" t="s">
        <v>67</v>
      </c>
      <c r="L6" s="7" t="s">
        <v>74</v>
      </c>
      <c r="M6" s="7" t="s">
        <v>75</v>
      </c>
      <c r="N6" s="7" t="s">
        <v>80</v>
      </c>
      <c r="O6" s="7" t="s">
        <v>79</v>
      </c>
      <c r="P6" s="20">
        <v>2</v>
      </c>
      <c r="Q6" s="7" t="s">
        <v>72</v>
      </c>
      <c r="R6" s="6" t="s">
        <v>400</v>
      </c>
      <c r="S6" s="7" t="s">
        <v>81</v>
      </c>
      <c r="T6" s="11">
        <v>2250000000</v>
      </c>
      <c r="U6" s="12">
        <v>44562</v>
      </c>
      <c r="V6" s="12">
        <v>44926</v>
      </c>
      <c r="W6" s="7" t="s">
        <v>30</v>
      </c>
      <c r="X6" s="7" t="s">
        <v>31</v>
      </c>
      <c r="Y6" s="7" t="s">
        <v>32</v>
      </c>
      <c r="Z6" s="38" t="s">
        <v>509</v>
      </c>
      <c r="AA6" s="47" t="s">
        <v>537</v>
      </c>
      <c r="AB6" s="22" t="s">
        <v>536</v>
      </c>
      <c r="AC6" s="48">
        <v>2250000000</v>
      </c>
      <c r="AD6" s="50">
        <v>900000000</v>
      </c>
    </row>
    <row r="7" spans="1:30" ht="90" x14ac:dyDescent="0.25">
      <c r="A7" s="9">
        <v>6</v>
      </c>
      <c r="B7" s="7" t="s">
        <v>59</v>
      </c>
      <c r="C7" s="7" t="s">
        <v>58</v>
      </c>
      <c r="D7" s="7" t="s">
        <v>60</v>
      </c>
      <c r="E7" s="7" t="s">
        <v>61</v>
      </c>
      <c r="F7" s="7" t="s">
        <v>62</v>
      </c>
      <c r="G7" s="7" t="s">
        <v>63</v>
      </c>
      <c r="H7" s="7" t="s">
        <v>64</v>
      </c>
      <c r="I7" s="7" t="s">
        <v>65</v>
      </c>
      <c r="J7" s="7" t="s">
        <v>66</v>
      </c>
      <c r="K7" s="7" t="s">
        <v>67</v>
      </c>
      <c r="L7" s="7" t="s">
        <v>74</v>
      </c>
      <c r="M7" s="7" t="s">
        <v>78</v>
      </c>
      <c r="N7" s="7" t="s">
        <v>80</v>
      </c>
      <c r="O7" s="7" t="s">
        <v>79</v>
      </c>
      <c r="P7" s="20">
        <v>2</v>
      </c>
      <c r="Q7" s="7" t="s">
        <v>72</v>
      </c>
      <c r="R7" s="6" t="s">
        <v>400</v>
      </c>
      <c r="S7" s="7" t="s">
        <v>81</v>
      </c>
      <c r="T7" s="11">
        <v>2059843400</v>
      </c>
      <c r="U7" s="12">
        <v>44562</v>
      </c>
      <c r="V7" s="12">
        <v>44926</v>
      </c>
      <c r="W7" s="7" t="s">
        <v>30</v>
      </c>
      <c r="X7" s="7" t="s">
        <v>31</v>
      </c>
      <c r="Y7" s="7" t="s">
        <v>32</v>
      </c>
      <c r="Z7" s="38" t="s">
        <v>509</v>
      </c>
      <c r="AA7" s="49" t="s">
        <v>538</v>
      </c>
      <c r="AB7" s="22" t="s">
        <v>536</v>
      </c>
      <c r="AC7" s="51">
        <v>1867248413</v>
      </c>
      <c r="AD7" s="50">
        <v>265462337.03999999</v>
      </c>
    </row>
    <row r="8" spans="1:30" ht="60" x14ac:dyDescent="0.25">
      <c r="A8" s="9">
        <v>7</v>
      </c>
      <c r="B8" s="7" t="s">
        <v>82</v>
      </c>
      <c r="C8" s="7" t="s">
        <v>58</v>
      </c>
      <c r="D8" s="7" t="s">
        <v>83</v>
      </c>
      <c r="E8" s="7" t="s">
        <v>24</v>
      </c>
      <c r="F8" s="7" t="s">
        <v>62</v>
      </c>
      <c r="G8" s="7" t="s">
        <v>84</v>
      </c>
      <c r="H8" s="7" t="s">
        <v>85</v>
      </c>
      <c r="I8" s="7" t="s">
        <v>65</v>
      </c>
      <c r="J8" s="7" t="s">
        <v>66</v>
      </c>
      <c r="K8" s="7" t="s">
        <v>86</v>
      </c>
      <c r="L8" s="7" t="s">
        <v>88</v>
      </c>
      <c r="M8" s="7" t="s">
        <v>89</v>
      </c>
      <c r="N8" s="7" t="s">
        <v>87</v>
      </c>
      <c r="O8" s="22" t="s">
        <v>489</v>
      </c>
      <c r="P8" s="10">
        <v>1</v>
      </c>
      <c r="Q8" s="7" t="s">
        <v>37</v>
      </c>
      <c r="R8" s="29" t="s">
        <v>490</v>
      </c>
      <c r="S8" s="28" t="s">
        <v>491</v>
      </c>
      <c r="T8" s="11">
        <v>245000000</v>
      </c>
      <c r="U8" s="12">
        <v>44562</v>
      </c>
      <c r="V8" s="12">
        <v>44926</v>
      </c>
      <c r="W8" s="7" t="s">
        <v>37</v>
      </c>
      <c r="X8" s="7" t="s">
        <v>31</v>
      </c>
      <c r="Y8" s="7" t="s">
        <v>32</v>
      </c>
      <c r="Z8" s="38" t="s">
        <v>574</v>
      </c>
      <c r="AA8" s="38" t="s">
        <v>575</v>
      </c>
      <c r="AB8" s="38" t="s">
        <v>576</v>
      </c>
      <c r="AC8" s="56">
        <v>340120000</v>
      </c>
      <c r="AD8" s="56">
        <v>0</v>
      </c>
    </row>
    <row r="9" spans="1:30" ht="60" x14ac:dyDescent="0.25">
      <c r="A9" s="9">
        <v>8</v>
      </c>
      <c r="B9" s="7" t="s">
        <v>82</v>
      </c>
      <c r="C9" s="7" t="s">
        <v>58</v>
      </c>
      <c r="D9" s="7" t="s">
        <v>83</v>
      </c>
      <c r="E9" s="7" t="s">
        <v>24</v>
      </c>
      <c r="F9" s="7" t="s">
        <v>62</v>
      </c>
      <c r="G9" s="7" t="s">
        <v>84</v>
      </c>
      <c r="H9" s="7" t="s">
        <v>90</v>
      </c>
      <c r="I9" s="7" t="s">
        <v>65</v>
      </c>
      <c r="J9" s="7" t="s">
        <v>66</v>
      </c>
      <c r="K9" s="7" t="s">
        <v>86</v>
      </c>
      <c r="L9" s="7" t="s">
        <v>103</v>
      </c>
      <c r="M9" s="7" t="s">
        <v>99</v>
      </c>
      <c r="N9" s="7" t="s">
        <v>102</v>
      </c>
      <c r="O9" s="7" t="s">
        <v>101</v>
      </c>
      <c r="P9" s="10">
        <v>12</v>
      </c>
      <c r="Q9" s="7" t="s">
        <v>72</v>
      </c>
      <c r="R9" s="6" t="s">
        <v>104</v>
      </c>
      <c r="S9" s="7" t="s">
        <v>105</v>
      </c>
      <c r="T9" s="11">
        <v>5887600000</v>
      </c>
      <c r="U9" s="12">
        <v>44562</v>
      </c>
      <c r="V9" s="12">
        <v>44926</v>
      </c>
      <c r="W9" s="7" t="s">
        <v>30</v>
      </c>
      <c r="X9" s="7" t="s">
        <v>98</v>
      </c>
      <c r="Y9" s="7" t="s">
        <v>32</v>
      </c>
      <c r="Z9" s="38" t="s">
        <v>577</v>
      </c>
      <c r="AA9" s="38" t="s">
        <v>578</v>
      </c>
      <c r="AB9" s="38" t="s">
        <v>579</v>
      </c>
      <c r="AC9" s="56">
        <v>3672361415</v>
      </c>
      <c r="AD9" s="56">
        <v>117329426</v>
      </c>
    </row>
    <row r="10" spans="1:30" ht="104.25" customHeight="1" x14ac:dyDescent="0.25">
      <c r="A10" s="9">
        <v>9</v>
      </c>
      <c r="B10" s="7" t="s">
        <v>82</v>
      </c>
      <c r="C10" s="7" t="s">
        <v>58</v>
      </c>
      <c r="D10" s="7" t="s">
        <v>83</v>
      </c>
      <c r="E10" s="7" t="s">
        <v>24</v>
      </c>
      <c r="F10" s="7" t="s">
        <v>62</v>
      </c>
      <c r="G10" s="7" t="s">
        <v>84</v>
      </c>
      <c r="H10" s="7" t="s">
        <v>90</v>
      </c>
      <c r="I10" s="7" t="s">
        <v>65</v>
      </c>
      <c r="J10" s="7" t="s">
        <v>66</v>
      </c>
      <c r="K10" s="7" t="s">
        <v>86</v>
      </c>
      <c r="L10" s="7" t="s">
        <v>103</v>
      </c>
      <c r="M10" s="7" t="s">
        <v>100</v>
      </c>
      <c r="N10" s="19" t="s">
        <v>102</v>
      </c>
      <c r="O10" s="28" t="s">
        <v>492</v>
      </c>
      <c r="P10" s="30" t="s">
        <v>493</v>
      </c>
      <c r="Q10" s="28" t="s">
        <v>494</v>
      </c>
      <c r="R10" s="29" t="s">
        <v>495</v>
      </c>
      <c r="S10" s="28" t="s">
        <v>496</v>
      </c>
      <c r="T10" s="31">
        <v>1782911403</v>
      </c>
      <c r="U10" s="12">
        <v>44562</v>
      </c>
      <c r="V10" s="12">
        <v>44926</v>
      </c>
      <c r="W10" s="7" t="s">
        <v>30</v>
      </c>
      <c r="X10" s="7" t="s">
        <v>98</v>
      </c>
      <c r="Y10" s="7" t="s">
        <v>32</v>
      </c>
      <c r="Z10" s="38" t="s">
        <v>509</v>
      </c>
      <c r="AA10" s="38" t="s">
        <v>580</v>
      </c>
      <c r="AB10" s="38"/>
      <c r="AC10" s="56">
        <v>0</v>
      </c>
      <c r="AD10" s="56">
        <v>0</v>
      </c>
    </row>
    <row r="11" spans="1:30" ht="60" x14ac:dyDescent="0.25">
      <c r="A11" s="9">
        <v>11</v>
      </c>
      <c r="B11" s="7" t="s">
        <v>82</v>
      </c>
      <c r="C11" s="7" t="s">
        <v>58</v>
      </c>
      <c r="D11" s="7" t="s">
        <v>83</v>
      </c>
      <c r="E11" s="7" t="s">
        <v>24</v>
      </c>
      <c r="F11" s="7" t="s">
        <v>62</v>
      </c>
      <c r="G11" s="7" t="s">
        <v>84</v>
      </c>
      <c r="H11" s="7" t="s">
        <v>92</v>
      </c>
      <c r="I11" s="7" t="s">
        <v>65</v>
      </c>
      <c r="J11" s="7" t="s">
        <v>35</v>
      </c>
      <c r="K11" s="7" t="s">
        <v>24</v>
      </c>
      <c r="L11" s="7" t="s">
        <v>24</v>
      </c>
      <c r="M11" s="7" t="s">
        <v>24</v>
      </c>
      <c r="N11" s="7" t="s">
        <v>433</v>
      </c>
      <c r="O11" s="7" t="s">
        <v>93</v>
      </c>
      <c r="P11" s="20">
        <v>4</v>
      </c>
      <c r="Q11" s="1" t="s">
        <v>72</v>
      </c>
      <c r="R11" s="6" t="s">
        <v>434</v>
      </c>
      <c r="S11" s="7" t="s">
        <v>497</v>
      </c>
      <c r="T11" s="11">
        <v>0</v>
      </c>
      <c r="U11" s="16">
        <v>44562</v>
      </c>
      <c r="V11" s="16">
        <v>44926</v>
      </c>
      <c r="W11" s="7" t="s">
        <v>30</v>
      </c>
      <c r="X11" s="7" t="s">
        <v>34</v>
      </c>
      <c r="Y11" s="7" t="s">
        <v>12</v>
      </c>
      <c r="Z11" s="38" t="s">
        <v>509</v>
      </c>
      <c r="AA11" s="38" t="s">
        <v>581</v>
      </c>
      <c r="AB11" s="38"/>
      <c r="AC11" s="56">
        <v>0</v>
      </c>
      <c r="AD11" s="56">
        <v>0</v>
      </c>
    </row>
    <row r="12" spans="1:30" ht="90" x14ac:dyDescent="0.25">
      <c r="A12" s="9">
        <v>12</v>
      </c>
      <c r="B12" s="7" t="s">
        <v>82</v>
      </c>
      <c r="C12" s="7" t="s">
        <v>58</v>
      </c>
      <c r="D12" s="7" t="s">
        <v>83</v>
      </c>
      <c r="E12" s="7" t="s">
        <v>24</v>
      </c>
      <c r="F12" s="7" t="s">
        <v>62</v>
      </c>
      <c r="G12" s="7" t="s">
        <v>84</v>
      </c>
      <c r="H12" s="7" t="s">
        <v>94</v>
      </c>
      <c r="I12" s="7" t="s">
        <v>65</v>
      </c>
      <c r="J12" s="7" t="s">
        <v>35</v>
      </c>
      <c r="K12" s="7" t="s">
        <v>24</v>
      </c>
      <c r="L12" s="7" t="s">
        <v>24</v>
      </c>
      <c r="M12" s="7" t="s">
        <v>24</v>
      </c>
      <c r="N12" s="7" t="s">
        <v>95</v>
      </c>
      <c r="O12" s="7" t="s">
        <v>96</v>
      </c>
      <c r="P12" s="20">
        <v>15</v>
      </c>
      <c r="Q12" s="7" t="s">
        <v>72</v>
      </c>
      <c r="R12" s="3" t="s">
        <v>97</v>
      </c>
      <c r="S12" s="7" t="s">
        <v>96</v>
      </c>
      <c r="T12" s="11">
        <v>0</v>
      </c>
      <c r="U12" s="12">
        <v>44562</v>
      </c>
      <c r="V12" s="12">
        <v>44926</v>
      </c>
      <c r="W12" s="7" t="s">
        <v>30</v>
      </c>
      <c r="X12" s="7" t="s">
        <v>98</v>
      </c>
      <c r="Y12" s="7" t="s">
        <v>12</v>
      </c>
      <c r="Z12" s="38" t="s">
        <v>582</v>
      </c>
      <c r="AA12" s="38" t="s">
        <v>583</v>
      </c>
      <c r="AB12" s="38"/>
      <c r="AC12" s="56">
        <v>0</v>
      </c>
      <c r="AD12" s="56">
        <v>0</v>
      </c>
    </row>
    <row r="13" spans="1:30" ht="60" x14ac:dyDescent="0.25">
      <c r="A13" s="9">
        <v>13</v>
      </c>
      <c r="B13" s="7" t="s">
        <v>82</v>
      </c>
      <c r="C13" s="7" t="s">
        <v>58</v>
      </c>
      <c r="D13" s="7" t="s">
        <v>83</v>
      </c>
      <c r="E13" s="7" t="s">
        <v>24</v>
      </c>
      <c r="F13" s="7" t="s">
        <v>62</v>
      </c>
      <c r="G13" s="7" t="s">
        <v>84</v>
      </c>
      <c r="H13" s="22" t="s">
        <v>90</v>
      </c>
      <c r="I13" s="22" t="s">
        <v>65</v>
      </c>
      <c r="J13" s="22" t="s">
        <v>66</v>
      </c>
      <c r="K13" s="22" t="s">
        <v>86</v>
      </c>
      <c r="L13" s="19" t="s">
        <v>24</v>
      </c>
      <c r="M13" s="19" t="s">
        <v>24</v>
      </c>
      <c r="N13" s="22" t="s">
        <v>102</v>
      </c>
      <c r="O13" s="28" t="s">
        <v>498</v>
      </c>
      <c r="P13" s="20">
        <v>20</v>
      </c>
      <c r="Q13" s="19" t="s">
        <v>72</v>
      </c>
      <c r="R13" s="29" t="s">
        <v>499</v>
      </c>
      <c r="S13" s="28" t="s">
        <v>500</v>
      </c>
      <c r="T13" s="32">
        <v>0</v>
      </c>
      <c r="U13" s="12">
        <v>44562</v>
      </c>
      <c r="V13" s="12">
        <v>44926</v>
      </c>
      <c r="W13" s="7" t="s">
        <v>30</v>
      </c>
      <c r="X13" s="7" t="s">
        <v>98</v>
      </c>
      <c r="Y13" s="7" t="s">
        <v>12</v>
      </c>
      <c r="Z13" s="38" t="s">
        <v>584</v>
      </c>
      <c r="AA13" s="38" t="s">
        <v>585</v>
      </c>
      <c r="AB13" s="38" t="s">
        <v>586</v>
      </c>
      <c r="AC13" s="56">
        <v>4412862410</v>
      </c>
      <c r="AD13" s="56">
        <v>184059591</v>
      </c>
    </row>
    <row r="14" spans="1:30" ht="60" x14ac:dyDescent="0.25">
      <c r="A14" s="9">
        <v>14</v>
      </c>
      <c r="B14" s="7" t="s">
        <v>310</v>
      </c>
      <c r="C14" s="7" t="s">
        <v>311</v>
      </c>
      <c r="D14" s="7" t="s">
        <v>286</v>
      </c>
      <c r="E14" s="7" t="s">
        <v>312</v>
      </c>
      <c r="F14" s="7" t="s">
        <v>62</v>
      </c>
      <c r="G14" s="7" t="s">
        <v>288</v>
      </c>
      <c r="H14" s="7" t="s">
        <v>335</v>
      </c>
      <c r="I14" s="7" t="s">
        <v>65</v>
      </c>
      <c r="J14" s="7" t="s">
        <v>66</v>
      </c>
      <c r="K14" s="7" t="s">
        <v>313</v>
      </c>
      <c r="L14" s="7" t="s">
        <v>88</v>
      </c>
      <c r="M14" s="7" t="s">
        <v>401</v>
      </c>
      <c r="N14" s="7" t="s">
        <v>314</v>
      </c>
      <c r="O14" s="7" t="s">
        <v>315</v>
      </c>
      <c r="P14" s="20">
        <v>1</v>
      </c>
      <c r="Q14" s="19" t="s">
        <v>37</v>
      </c>
      <c r="R14" s="6" t="s">
        <v>316</v>
      </c>
      <c r="S14" s="7" t="s">
        <v>379</v>
      </c>
      <c r="T14" s="11">
        <v>15533980582</v>
      </c>
      <c r="U14" s="12">
        <v>44621</v>
      </c>
      <c r="V14" s="12">
        <v>44926</v>
      </c>
      <c r="W14" s="7" t="s">
        <v>33</v>
      </c>
      <c r="X14" s="7" t="s">
        <v>34</v>
      </c>
      <c r="Y14" s="7" t="s">
        <v>32</v>
      </c>
      <c r="Z14" s="38" t="s">
        <v>509</v>
      </c>
      <c r="AA14" s="22" t="s">
        <v>587</v>
      </c>
      <c r="AB14" s="22"/>
      <c r="AC14" s="56">
        <v>4338259060</v>
      </c>
      <c r="AD14" s="57">
        <v>2169129530</v>
      </c>
    </row>
    <row r="15" spans="1:30" ht="75" x14ac:dyDescent="0.25">
      <c r="A15" s="9">
        <v>15</v>
      </c>
      <c r="B15" s="7" t="s">
        <v>310</v>
      </c>
      <c r="C15" s="7" t="s">
        <v>311</v>
      </c>
      <c r="D15" s="7" t="s">
        <v>286</v>
      </c>
      <c r="E15" s="7" t="s">
        <v>312</v>
      </c>
      <c r="F15" s="7" t="s">
        <v>62</v>
      </c>
      <c r="G15" s="7" t="s">
        <v>288</v>
      </c>
      <c r="H15" s="7" t="s">
        <v>335</v>
      </c>
      <c r="I15" s="7" t="s">
        <v>65</v>
      </c>
      <c r="J15" s="7" t="s">
        <v>66</v>
      </c>
      <c r="K15" s="7" t="s">
        <v>313</v>
      </c>
      <c r="L15" s="7" t="s">
        <v>88</v>
      </c>
      <c r="M15" s="7" t="s">
        <v>317</v>
      </c>
      <c r="N15" s="7" t="s">
        <v>314</v>
      </c>
      <c r="O15" s="7" t="s">
        <v>318</v>
      </c>
      <c r="P15" s="20">
        <v>1</v>
      </c>
      <c r="Q15" s="19" t="s">
        <v>37</v>
      </c>
      <c r="R15" s="6" t="s">
        <v>402</v>
      </c>
      <c r="S15" s="7" t="s">
        <v>380</v>
      </c>
      <c r="T15" s="11">
        <v>466019418</v>
      </c>
      <c r="U15" s="12">
        <v>44621</v>
      </c>
      <c r="V15" s="12">
        <v>44926</v>
      </c>
      <c r="W15" s="7" t="s">
        <v>33</v>
      </c>
      <c r="X15" s="7" t="s">
        <v>34</v>
      </c>
      <c r="Y15" s="7" t="s">
        <v>32</v>
      </c>
      <c r="Z15" s="38" t="s">
        <v>509</v>
      </c>
      <c r="AA15" s="22" t="s">
        <v>588</v>
      </c>
      <c r="AB15" s="22"/>
      <c r="AC15" s="22"/>
      <c r="AD15" s="22"/>
    </row>
    <row r="16" spans="1:30" ht="60" x14ac:dyDescent="0.25">
      <c r="A16" s="9">
        <v>16</v>
      </c>
      <c r="B16" s="7" t="s">
        <v>310</v>
      </c>
      <c r="C16" s="7" t="s">
        <v>311</v>
      </c>
      <c r="D16" s="7" t="s">
        <v>286</v>
      </c>
      <c r="E16" s="7" t="s">
        <v>312</v>
      </c>
      <c r="F16" s="7" t="s">
        <v>62</v>
      </c>
      <c r="G16" s="7" t="s">
        <v>288</v>
      </c>
      <c r="H16" s="7" t="s">
        <v>335</v>
      </c>
      <c r="I16" s="7" t="s">
        <v>65</v>
      </c>
      <c r="J16" s="7" t="s">
        <v>66</v>
      </c>
      <c r="K16" s="7" t="s">
        <v>313</v>
      </c>
      <c r="L16" s="7" t="s">
        <v>319</v>
      </c>
      <c r="M16" s="7" t="s">
        <v>320</v>
      </c>
      <c r="N16" s="7" t="s">
        <v>321</v>
      </c>
      <c r="O16" s="7" t="s">
        <v>377</v>
      </c>
      <c r="P16" s="20">
        <v>2</v>
      </c>
      <c r="Q16" s="19" t="s">
        <v>37</v>
      </c>
      <c r="R16" s="6" t="s">
        <v>378</v>
      </c>
      <c r="S16" s="7" t="s">
        <v>381</v>
      </c>
      <c r="T16" s="11">
        <v>1000000000</v>
      </c>
      <c r="U16" s="12">
        <v>44621</v>
      </c>
      <c r="V16" s="12">
        <v>44926</v>
      </c>
      <c r="W16" s="7" t="s">
        <v>33</v>
      </c>
      <c r="X16" s="7" t="s">
        <v>34</v>
      </c>
      <c r="Y16" s="7" t="s">
        <v>32</v>
      </c>
      <c r="Z16" s="38" t="s">
        <v>509</v>
      </c>
      <c r="AA16" s="22" t="s">
        <v>589</v>
      </c>
      <c r="AB16" s="22"/>
      <c r="AC16" s="22"/>
      <c r="AD16" s="22"/>
    </row>
    <row r="17" spans="1:30" ht="60.75" thickBot="1" x14ac:dyDescent="0.3">
      <c r="A17" s="9">
        <v>17</v>
      </c>
      <c r="B17" s="7" t="s">
        <v>285</v>
      </c>
      <c r="C17" s="7" t="s">
        <v>58</v>
      </c>
      <c r="D17" s="7" t="s">
        <v>286</v>
      </c>
      <c r="E17" s="7" t="s">
        <v>287</v>
      </c>
      <c r="F17" s="7" t="s">
        <v>62</v>
      </c>
      <c r="G17" s="7" t="s">
        <v>288</v>
      </c>
      <c r="H17" s="7" t="s">
        <v>289</v>
      </c>
      <c r="I17" s="7" t="s">
        <v>65</v>
      </c>
      <c r="J17" s="7" t="s">
        <v>35</v>
      </c>
      <c r="K17" s="7" t="s">
        <v>24</v>
      </c>
      <c r="L17" s="7" t="s">
        <v>24</v>
      </c>
      <c r="M17" s="7" t="s">
        <v>24</v>
      </c>
      <c r="N17" s="7" t="s">
        <v>288</v>
      </c>
      <c r="O17" s="7" t="s">
        <v>289</v>
      </c>
      <c r="P17" s="10">
        <v>1070</v>
      </c>
      <c r="Q17" s="7" t="s">
        <v>290</v>
      </c>
      <c r="R17" s="6" t="s">
        <v>291</v>
      </c>
      <c r="S17" s="7" t="s">
        <v>292</v>
      </c>
      <c r="T17" s="11">
        <v>0</v>
      </c>
      <c r="U17" s="12">
        <v>44562</v>
      </c>
      <c r="V17" s="12">
        <v>44926</v>
      </c>
      <c r="W17" s="7" t="s">
        <v>33</v>
      </c>
      <c r="X17" s="7" t="s">
        <v>98</v>
      </c>
      <c r="Y17" s="7" t="s">
        <v>12</v>
      </c>
      <c r="Z17" s="58">
        <v>1078.3708757809195</v>
      </c>
      <c r="AA17" s="59" t="s">
        <v>593</v>
      </c>
      <c r="AB17" s="22" t="s">
        <v>595</v>
      </c>
      <c r="AC17" s="22"/>
      <c r="AD17" s="22"/>
    </row>
    <row r="18" spans="1:30" ht="120.75" thickBot="1" x14ac:dyDescent="0.3">
      <c r="A18" s="9">
        <v>18</v>
      </c>
      <c r="B18" s="7" t="s">
        <v>285</v>
      </c>
      <c r="C18" s="7" t="s">
        <v>58</v>
      </c>
      <c r="D18" s="7" t="s">
        <v>286</v>
      </c>
      <c r="E18" s="7" t="s">
        <v>287</v>
      </c>
      <c r="F18" s="7" t="s">
        <v>62</v>
      </c>
      <c r="G18" s="7" t="s">
        <v>288</v>
      </c>
      <c r="H18" s="7" t="s">
        <v>293</v>
      </c>
      <c r="I18" s="7" t="s">
        <v>65</v>
      </c>
      <c r="J18" s="7" t="s">
        <v>35</v>
      </c>
      <c r="K18" s="7" t="s">
        <v>24</v>
      </c>
      <c r="L18" s="7" t="s">
        <v>24</v>
      </c>
      <c r="M18" s="7" t="s">
        <v>24</v>
      </c>
      <c r="N18" s="7" t="s">
        <v>288</v>
      </c>
      <c r="O18" s="7" t="s">
        <v>294</v>
      </c>
      <c r="P18" s="10">
        <v>865</v>
      </c>
      <c r="Q18" s="7" t="s">
        <v>295</v>
      </c>
      <c r="R18" s="6" t="s">
        <v>296</v>
      </c>
      <c r="S18" s="7" t="s">
        <v>297</v>
      </c>
      <c r="T18" s="11">
        <v>0</v>
      </c>
      <c r="U18" s="12">
        <v>44562</v>
      </c>
      <c r="V18" s="12">
        <v>44926</v>
      </c>
      <c r="W18" s="7" t="s">
        <v>33</v>
      </c>
      <c r="X18" s="7" t="s">
        <v>98</v>
      </c>
      <c r="Y18" s="7" t="s">
        <v>12</v>
      </c>
      <c r="Z18" s="60">
        <v>751.40705161290305</v>
      </c>
      <c r="AA18" s="61" t="s">
        <v>594</v>
      </c>
      <c r="AB18" s="22" t="s">
        <v>595</v>
      </c>
      <c r="AC18" s="22"/>
      <c r="AD18" s="22"/>
    </row>
    <row r="19" spans="1:30" ht="90" x14ac:dyDescent="0.25">
      <c r="A19" s="9">
        <v>19</v>
      </c>
      <c r="B19" s="7" t="s">
        <v>298</v>
      </c>
      <c r="C19" s="7" t="s">
        <v>36</v>
      </c>
      <c r="D19" s="7" t="s">
        <v>286</v>
      </c>
      <c r="E19" s="19" t="s">
        <v>299</v>
      </c>
      <c r="F19" s="7" t="s">
        <v>62</v>
      </c>
      <c r="G19" s="7" t="s">
        <v>300</v>
      </c>
      <c r="H19" s="7" t="s">
        <v>301</v>
      </c>
      <c r="I19" s="7" t="s">
        <v>65</v>
      </c>
      <c r="J19" s="7" t="s">
        <v>35</v>
      </c>
      <c r="K19" s="7" t="s">
        <v>24</v>
      </c>
      <c r="L19" s="7" t="s">
        <v>24</v>
      </c>
      <c r="M19" s="7" t="s">
        <v>24</v>
      </c>
      <c r="N19" s="7" t="s">
        <v>302</v>
      </c>
      <c r="O19" s="7" t="s">
        <v>309</v>
      </c>
      <c r="P19" s="10">
        <v>6.7430000000000003</v>
      </c>
      <c r="Q19" s="7" t="s">
        <v>303</v>
      </c>
      <c r="R19" s="6" t="s">
        <v>403</v>
      </c>
      <c r="S19" s="7" t="s">
        <v>404</v>
      </c>
      <c r="T19" s="11">
        <v>2463763833</v>
      </c>
      <c r="U19" s="12">
        <v>44562</v>
      </c>
      <c r="V19" s="12">
        <v>44926</v>
      </c>
      <c r="W19" s="7" t="s">
        <v>30</v>
      </c>
      <c r="X19" s="7" t="s">
        <v>98</v>
      </c>
      <c r="Y19" s="7" t="s">
        <v>12</v>
      </c>
      <c r="Z19" s="66">
        <v>2.82</v>
      </c>
      <c r="AA19" s="22" t="s">
        <v>650</v>
      </c>
      <c r="AB19" s="22" t="s">
        <v>651</v>
      </c>
      <c r="AC19" s="70">
        <v>401724144</v>
      </c>
      <c r="AD19" s="70">
        <v>115256456</v>
      </c>
    </row>
    <row r="20" spans="1:30" ht="60" x14ac:dyDescent="0.25">
      <c r="A20" s="9">
        <v>20</v>
      </c>
      <c r="B20" s="7" t="s">
        <v>298</v>
      </c>
      <c r="C20" s="7" t="s">
        <v>36</v>
      </c>
      <c r="D20" s="7" t="s">
        <v>286</v>
      </c>
      <c r="E20" s="19" t="s">
        <v>299</v>
      </c>
      <c r="F20" s="7" t="s">
        <v>62</v>
      </c>
      <c r="G20" s="7" t="s">
        <v>300</v>
      </c>
      <c r="H20" s="7" t="s">
        <v>304</v>
      </c>
      <c r="I20" s="7" t="s">
        <v>65</v>
      </c>
      <c r="J20" s="7" t="s">
        <v>35</v>
      </c>
      <c r="K20" s="7" t="s">
        <v>24</v>
      </c>
      <c r="L20" s="7" t="s">
        <v>24</v>
      </c>
      <c r="M20" s="7" t="s">
        <v>24</v>
      </c>
      <c r="N20" s="7" t="s">
        <v>305</v>
      </c>
      <c r="O20" s="7" t="s">
        <v>304</v>
      </c>
      <c r="P20" s="10">
        <v>294207.90000000002</v>
      </c>
      <c r="Q20" s="7" t="s">
        <v>306</v>
      </c>
      <c r="R20" s="6" t="s">
        <v>307</v>
      </c>
      <c r="S20" s="7" t="s">
        <v>308</v>
      </c>
      <c r="T20" s="11">
        <v>672000000</v>
      </c>
      <c r="U20" s="12">
        <v>44562</v>
      </c>
      <c r="V20" s="12">
        <v>44926</v>
      </c>
      <c r="W20" s="7" t="s">
        <v>30</v>
      </c>
      <c r="X20" s="7" t="s">
        <v>91</v>
      </c>
      <c r="Y20" s="7" t="s">
        <v>12</v>
      </c>
      <c r="Z20" s="71">
        <v>478165.3</v>
      </c>
      <c r="AA20" s="22" t="s">
        <v>652</v>
      </c>
      <c r="AB20" s="22" t="s">
        <v>653</v>
      </c>
      <c r="AC20" s="70">
        <v>327679148</v>
      </c>
      <c r="AD20" s="70">
        <v>64190510.729999997</v>
      </c>
    </row>
    <row r="21" spans="1:30" ht="60" x14ac:dyDescent="0.25">
      <c r="A21" s="9">
        <v>21</v>
      </c>
      <c r="B21" s="22" t="s">
        <v>298</v>
      </c>
      <c r="C21" s="22" t="s">
        <v>36</v>
      </c>
      <c r="D21" s="22" t="s">
        <v>286</v>
      </c>
      <c r="E21" s="22" t="s">
        <v>299</v>
      </c>
      <c r="F21" s="22" t="s">
        <v>62</v>
      </c>
      <c r="G21" s="22" t="s">
        <v>300</v>
      </c>
      <c r="H21" s="22" t="s">
        <v>437</v>
      </c>
      <c r="I21" s="7" t="s">
        <v>27</v>
      </c>
      <c r="J21" s="22" t="s">
        <v>35</v>
      </c>
      <c r="K21" s="22" t="s">
        <v>24</v>
      </c>
      <c r="L21" s="22" t="s">
        <v>24</v>
      </c>
      <c r="M21" s="22" t="s">
        <v>24</v>
      </c>
      <c r="N21" s="22" t="s">
        <v>305</v>
      </c>
      <c r="O21" s="22" t="s">
        <v>438</v>
      </c>
      <c r="P21" s="23">
        <v>0.9</v>
      </c>
      <c r="Q21" s="22" t="s">
        <v>29</v>
      </c>
      <c r="R21" s="3" t="s">
        <v>439</v>
      </c>
      <c r="S21" s="22" t="s">
        <v>440</v>
      </c>
      <c r="T21" s="24">
        <v>672000000</v>
      </c>
      <c r="U21" s="25">
        <v>44562</v>
      </c>
      <c r="V21" s="25">
        <v>44926</v>
      </c>
      <c r="W21" s="22" t="s">
        <v>33</v>
      </c>
      <c r="X21" s="22" t="s">
        <v>441</v>
      </c>
      <c r="Y21" s="22" t="s">
        <v>32</v>
      </c>
      <c r="Z21" s="72">
        <v>0.77200000000000002</v>
      </c>
      <c r="AA21" s="22" t="s">
        <v>654</v>
      </c>
      <c r="AB21" s="22" t="s">
        <v>655</v>
      </c>
      <c r="AC21" s="70">
        <v>327679148</v>
      </c>
      <c r="AD21" s="70">
        <v>64190510.729999997</v>
      </c>
    </row>
    <row r="22" spans="1:30" ht="90" x14ac:dyDescent="0.25">
      <c r="A22" s="9">
        <v>22</v>
      </c>
      <c r="B22" s="22" t="s">
        <v>298</v>
      </c>
      <c r="C22" s="22" t="s">
        <v>36</v>
      </c>
      <c r="D22" s="22" t="s">
        <v>286</v>
      </c>
      <c r="E22" s="22" t="s">
        <v>299</v>
      </c>
      <c r="F22" s="22" t="s">
        <v>62</v>
      </c>
      <c r="G22" s="22" t="s">
        <v>300</v>
      </c>
      <c r="H22" s="22" t="s">
        <v>442</v>
      </c>
      <c r="I22" s="7" t="s">
        <v>27</v>
      </c>
      <c r="J22" s="22" t="s">
        <v>35</v>
      </c>
      <c r="K22" s="22" t="s">
        <v>24</v>
      </c>
      <c r="L22" s="22" t="s">
        <v>24</v>
      </c>
      <c r="M22" s="22" t="s">
        <v>24</v>
      </c>
      <c r="N22" s="22" t="s">
        <v>302</v>
      </c>
      <c r="O22" s="22" t="s">
        <v>447</v>
      </c>
      <c r="P22" s="26">
        <v>85</v>
      </c>
      <c r="Q22" s="22" t="s">
        <v>443</v>
      </c>
      <c r="R22" s="3" t="s">
        <v>444</v>
      </c>
      <c r="S22" s="22" t="s">
        <v>445</v>
      </c>
      <c r="T22" s="24">
        <v>2463763833</v>
      </c>
      <c r="U22" s="25">
        <v>44562</v>
      </c>
      <c r="V22" s="25">
        <v>44926</v>
      </c>
      <c r="W22" s="22" t="s">
        <v>33</v>
      </c>
      <c r="X22" s="22" t="s">
        <v>446</v>
      </c>
      <c r="Y22" s="22" t="s">
        <v>32</v>
      </c>
      <c r="Z22" s="66">
        <v>0</v>
      </c>
      <c r="AA22" s="22" t="s">
        <v>656</v>
      </c>
      <c r="AB22" s="22" t="s">
        <v>657</v>
      </c>
      <c r="AC22" s="70">
        <v>401724144</v>
      </c>
      <c r="AD22" s="70">
        <v>115256456</v>
      </c>
    </row>
    <row r="23" spans="1:30" ht="390" x14ac:dyDescent="0.25">
      <c r="A23" s="9">
        <v>23</v>
      </c>
      <c r="B23" s="7" t="s">
        <v>310</v>
      </c>
      <c r="C23" s="7" t="s">
        <v>322</v>
      </c>
      <c r="D23" s="7" t="s">
        <v>286</v>
      </c>
      <c r="E23" s="7" t="s">
        <v>312</v>
      </c>
      <c r="F23" s="7" t="s">
        <v>62</v>
      </c>
      <c r="G23" s="7" t="s">
        <v>288</v>
      </c>
      <c r="H23" s="7" t="s">
        <v>335</v>
      </c>
      <c r="I23" s="7" t="s">
        <v>65</v>
      </c>
      <c r="J23" s="7" t="s">
        <v>35</v>
      </c>
      <c r="K23" s="7" t="s">
        <v>24</v>
      </c>
      <c r="L23" s="7" t="s">
        <v>24</v>
      </c>
      <c r="M23" s="7" t="s">
        <v>24</v>
      </c>
      <c r="N23" s="7" t="s">
        <v>288</v>
      </c>
      <c r="O23" s="7" t="s">
        <v>323</v>
      </c>
      <c r="P23" s="20">
        <v>1782</v>
      </c>
      <c r="Q23" s="19" t="s">
        <v>324</v>
      </c>
      <c r="R23" s="6" t="s">
        <v>325</v>
      </c>
      <c r="S23" s="7" t="s">
        <v>326</v>
      </c>
      <c r="T23" s="11">
        <v>0</v>
      </c>
      <c r="U23" s="12">
        <v>44563</v>
      </c>
      <c r="V23" s="12" t="s">
        <v>327</v>
      </c>
      <c r="W23" s="7" t="s">
        <v>33</v>
      </c>
      <c r="X23" s="7" t="s">
        <v>34</v>
      </c>
      <c r="Y23" s="7" t="s">
        <v>12</v>
      </c>
      <c r="Z23" s="38" t="s">
        <v>509</v>
      </c>
      <c r="AA23" s="22" t="s">
        <v>592</v>
      </c>
      <c r="AB23" s="22" t="s">
        <v>590</v>
      </c>
      <c r="AC23" s="22"/>
      <c r="AD23" s="22"/>
    </row>
    <row r="24" spans="1:30" ht="390" x14ac:dyDescent="0.25">
      <c r="A24" s="9">
        <v>24</v>
      </c>
      <c r="B24" s="7" t="s">
        <v>310</v>
      </c>
      <c r="C24" s="7" t="s">
        <v>322</v>
      </c>
      <c r="D24" s="7" t="s">
        <v>286</v>
      </c>
      <c r="E24" s="7" t="s">
        <v>312</v>
      </c>
      <c r="F24" s="7" t="s">
        <v>62</v>
      </c>
      <c r="G24" s="7" t="s">
        <v>288</v>
      </c>
      <c r="H24" s="7" t="s">
        <v>335</v>
      </c>
      <c r="I24" s="7" t="s">
        <v>65</v>
      </c>
      <c r="J24" s="7" t="s">
        <v>35</v>
      </c>
      <c r="K24" s="7" t="s">
        <v>24</v>
      </c>
      <c r="L24" s="7" t="s">
        <v>24</v>
      </c>
      <c r="M24" s="7" t="s">
        <v>24</v>
      </c>
      <c r="N24" s="7" t="s">
        <v>288</v>
      </c>
      <c r="O24" s="7" t="s">
        <v>328</v>
      </c>
      <c r="P24" s="20">
        <v>5.7</v>
      </c>
      <c r="Q24" s="1" t="s">
        <v>329</v>
      </c>
      <c r="R24" s="6" t="s">
        <v>330</v>
      </c>
      <c r="S24" s="7" t="s">
        <v>331</v>
      </c>
      <c r="T24" s="11">
        <v>0</v>
      </c>
      <c r="U24" s="12">
        <v>44563</v>
      </c>
      <c r="V24" s="12" t="s">
        <v>327</v>
      </c>
      <c r="W24" s="7" t="s">
        <v>33</v>
      </c>
      <c r="X24" s="7" t="s">
        <v>34</v>
      </c>
      <c r="Y24" s="7" t="s">
        <v>12</v>
      </c>
      <c r="Z24" s="38" t="s">
        <v>509</v>
      </c>
      <c r="AA24" s="22" t="s">
        <v>591</v>
      </c>
      <c r="AB24" s="22" t="s">
        <v>590</v>
      </c>
      <c r="AC24" s="22"/>
      <c r="AD24" s="22"/>
    </row>
    <row r="25" spans="1:30" ht="390" x14ac:dyDescent="0.25">
      <c r="A25" s="9">
        <v>25</v>
      </c>
      <c r="B25" s="7" t="s">
        <v>310</v>
      </c>
      <c r="C25" s="7" t="s">
        <v>322</v>
      </c>
      <c r="D25" s="7" t="s">
        <v>286</v>
      </c>
      <c r="E25" s="7" t="s">
        <v>312</v>
      </c>
      <c r="F25" s="7" t="s">
        <v>62</v>
      </c>
      <c r="G25" s="7" t="s">
        <v>288</v>
      </c>
      <c r="H25" s="7" t="s">
        <v>335</v>
      </c>
      <c r="I25" s="7" t="s">
        <v>65</v>
      </c>
      <c r="J25" s="7" t="s">
        <v>35</v>
      </c>
      <c r="K25" s="7" t="s">
        <v>24</v>
      </c>
      <c r="L25" s="7" t="s">
        <v>24</v>
      </c>
      <c r="M25" s="7" t="s">
        <v>24</v>
      </c>
      <c r="N25" s="7" t="s">
        <v>288</v>
      </c>
      <c r="O25" s="7" t="s">
        <v>332</v>
      </c>
      <c r="P25" s="20">
        <v>3.8</v>
      </c>
      <c r="Q25" s="19" t="s">
        <v>333</v>
      </c>
      <c r="R25" s="6" t="s">
        <v>334</v>
      </c>
      <c r="S25" s="7" t="s">
        <v>405</v>
      </c>
      <c r="T25" s="11">
        <v>0</v>
      </c>
      <c r="U25" s="12">
        <v>44563</v>
      </c>
      <c r="V25" s="12" t="s">
        <v>327</v>
      </c>
      <c r="W25" s="7" t="s">
        <v>33</v>
      </c>
      <c r="X25" s="7" t="s">
        <v>34</v>
      </c>
      <c r="Y25" s="7" t="s">
        <v>12</v>
      </c>
      <c r="Z25" s="38" t="s">
        <v>509</v>
      </c>
      <c r="AA25" s="22" t="s">
        <v>591</v>
      </c>
      <c r="AB25" s="22" t="s">
        <v>590</v>
      </c>
      <c r="AC25" s="22"/>
      <c r="AD25" s="22"/>
    </row>
    <row r="26" spans="1:30" ht="80.25" customHeight="1" x14ac:dyDescent="0.25">
      <c r="A26" s="9">
        <v>26</v>
      </c>
      <c r="B26" s="7" t="s">
        <v>162</v>
      </c>
      <c r="C26" s="7" t="s">
        <v>58</v>
      </c>
      <c r="D26" s="7" t="s">
        <v>163</v>
      </c>
      <c r="E26" s="7" t="s">
        <v>164</v>
      </c>
      <c r="F26" s="7" t="s">
        <v>165</v>
      </c>
      <c r="G26" s="7" t="s">
        <v>166</v>
      </c>
      <c r="H26" s="7" t="s">
        <v>167</v>
      </c>
      <c r="I26" s="7" t="s">
        <v>65</v>
      </c>
      <c r="J26" s="7" t="s">
        <v>66</v>
      </c>
      <c r="K26" s="7" t="s">
        <v>168</v>
      </c>
      <c r="L26" s="7" t="s">
        <v>170</v>
      </c>
      <c r="M26" s="7" t="s">
        <v>171</v>
      </c>
      <c r="N26" s="7" t="s">
        <v>169</v>
      </c>
      <c r="O26" s="22" t="s">
        <v>464</v>
      </c>
      <c r="P26" s="2">
        <v>8</v>
      </c>
      <c r="Q26" s="7" t="s">
        <v>72</v>
      </c>
      <c r="R26" s="3" t="s">
        <v>462</v>
      </c>
      <c r="S26" s="22" t="s">
        <v>463</v>
      </c>
      <c r="T26" s="11">
        <v>10003000000</v>
      </c>
      <c r="U26" s="12">
        <v>44562</v>
      </c>
      <c r="V26" s="12">
        <v>44926</v>
      </c>
      <c r="W26" s="7" t="s">
        <v>33</v>
      </c>
      <c r="X26" s="7" t="s">
        <v>91</v>
      </c>
      <c r="Y26" s="7" t="s">
        <v>32</v>
      </c>
      <c r="Z26" s="52">
        <f>53+114</f>
        <v>167</v>
      </c>
      <c r="AA26" s="39" t="s">
        <v>545</v>
      </c>
      <c r="AB26" s="22" t="s">
        <v>546</v>
      </c>
      <c r="AC26" s="24">
        <v>9869429389</v>
      </c>
      <c r="AD26" s="24">
        <v>4900000000</v>
      </c>
    </row>
    <row r="27" spans="1:30" ht="135" x14ac:dyDescent="0.25">
      <c r="A27" s="9">
        <v>27</v>
      </c>
      <c r="B27" s="7" t="s">
        <v>162</v>
      </c>
      <c r="C27" s="7" t="s">
        <v>58</v>
      </c>
      <c r="D27" s="7" t="s">
        <v>163</v>
      </c>
      <c r="E27" s="7" t="s">
        <v>164</v>
      </c>
      <c r="F27" s="7" t="s">
        <v>165</v>
      </c>
      <c r="G27" s="7" t="s">
        <v>166</v>
      </c>
      <c r="H27" s="7" t="s">
        <v>167</v>
      </c>
      <c r="I27" s="7" t="s">
        <v>65</v>
      </c>
      <c r="J27" s="7" t="s">
        <v>66</v>
      </c>
      <c r="K27" s="7" t="s">
        <v>168</v>
      </c>
      <c r="L27" s="7" t="s">
        <v>170</v>
      </c>
      <c r="M27" s="7" t="s">
        <v>172</v>
      </c>
      <c r="N27" s="7" t="s">
        <v>169</v>
      </c>
      <c r="O27" s="22" t="s">
        <v>465</v>
      </c>
      <c r="P27" s="2">
        <v>639</v>
      </c>
      <c r="Q27" s="7" t="s">
        <v>72</v>
      </c>
      <c r="R27" s="3" t="s">
        <v>466</v>
      </c>
      <c r="S27" s="22" t="s">
        <v>467</v>
      </c>
      <c r="T27" s="11">
        <v>456567300</v>
      </c>
      <c r="U27" s="12">
        <v>44562</v>
      </c>
      <c r="V27" s="12">
        <v>44926</v>
      </c>
      <c r="W27" s="7" t="s">
        <v>33</v>
      </c>
      <c r="X27" s="7" t="s">
        <v>91</v>
      </c>
      <c r="Y27" s="7" t="s">
        <v>32</v>
      </c>
      <c r="Z27" s="52">
        <f>17+9</f>
        <v>26</v>
      </c>
      <c r="AA27" s="39" t="s">
        <v>547</v>
      </c>
      <c r="AB27" s="22" t="s">
        <v>546</v>
      </c>
      <c r="AC27" s="24">
        <v>456587380</v>
      </c>
      <c r="AD27" s="24"/>
    </row>
    <row r="28" spans="1:30" ht="135" x14ac:dyDescent="0.25">
      <c r="A28" s="9">
        <v>28</v>
      </c>
      <c r="B28" s="7" t="s">
        <v>162</v>
      </c>
      <c r="C28" s="7" t="s">
        <v>58</v>
      </c>
      <c r="D28" s="7" t="s">
        <v>163</v>
      </c>
      <c r="E28" s="7" t="s">
        <v>164</v>
      </c>
      <c r="F28" s="7" t="s">
        <v>165</v>
      </c>
      <c r="G28" s="7" t="s">
        <v>166</v>
      </c>
      <c r="H28" s="7" t="s">
        <v>167</v>
      </c>
      <c r="I28" s="7" t="s">
        <v>65</v>
      </c>
      <c r="J28" s="7" t="s">
        <v>66</v>
      </c>
      <c r="K28" s="7" t="s">
        <v>168</v>
      </c>
      <c r="L28" s="7" t="s">
        <v>170</v>
      </c>
      <c r="M28" s="7" t="s">
        <v>173</v>
      </c>
      <c r="N28" s="7" t="s">
        <v>169</v>
      </c>
      <c r="O28" s="22" t="s">
        <v>461</v>
      </c>
      <c r="P28" s="2">
        <v>2</v>
      </c>
      <c r="Q28" s="7" t="s">
        <v>72</v>
      </c>
      <c r="R28" s="3" t="s">
        <v>462</v>
      </c>
      <c r="S28" s="22" t="s">
        <v>463</v>
      </c>
      <c r="T28" s="11">
        <v>2851432700</v>
      </c>
      <c r="U28" s="12">
        <v>44562</v>
      </c>
      <c r="V28" s="12">
        <v>44926</v>
      </c>
      <c r="W28" s="7" t="s">
        <v>33</v>
      </c>
      <c r="X28" s="7" t="s">
        <v>91</v>
      </c>
      <c r="Y28" s="7" t="s">
        <v>32</v>
      </c>
      <c r="Z28" s="52">
        <f>159+149</f>
        <v>308</v>
      </c>
      <c r="AA28" s="39" t="s">
        <v>548</v>
      </c>
      <c r="AB28" s="22" t="s">
        <v>546</v>
      </c>
      <c r="AC28" s="24">
        <v>1910956603</v>
      </c>
      <c r="AD28" s="24"/>
    </row>
    <row r="29" spans="1:30" ht="195" x14ac:dyDescent="0.25">
      <c r="A29" s="9">
        <v>29</v>
      </c>
      <c r="B29" s="7" t="s">
        <v>162</v>
      </c>
      <c r="C29" s="7" t="s">
        <v>58</v>
      </c>
      <c r="D29" s="7" t="s">
        <v>163</v>
      </c>
      <c r="E29" s="7" t="s">
        <v>164</v>
      </c>
      <c r="F29" s="7" t="s">
        <v>165</v>
      </c>
      <c r="G29" s="7" t="s">
        <v>166</v>
      </c>
      <c r="H29" s="7" t="s">
        <v>167</v>
      </c>
      <c r="I29" s="7" t="s">
        <v>65</v>
      </c>
      <c r="J29" s="7" t="s">
        <v>66</v>
      </c>
      <c r="K29" s="7" t="s">
        <v>168</v>
      </c>
      <c r="L29" s="7" t="s">
        <v>174</v>
      </c>
      <c r="M29" s="6" t="s">
        <v>176</v>
      </c>
      <c r="N29" s="7" t="s">
        <v>175</v>
      </c>
      <c r="O29" s="22" t="s">
        <v>483</v>
      </c>
      <c r="P29" s="10">
        <v>10</v>
      </c>
      <c r="Q29" s="7" t="s">
        <v>72</v>
      </c>
      <c r="R29" s="3" t="s">
        <v>484</v>
      </c>
      <c r="S29" s="22" t="s">
        <v>485</v>
      </c>
      <c r="T29" s="11">
        <v>3590000000</v>
      </c>
      <c r="U29" s="12">
        <v>44562</v>
      </c>
      <c r="V29" s="12">
        <v>44926</v>
      </c>
      <c r="W29" s="7" t="s">
        <v>30</v>
      </c>
      <c r="X29" s="7" t="s">
        <v>31</v>
      </c>
      <c r="Y29" s="7" t="s">
        <v>32</v>
      </c>
      <c r="Z29" s="52">
        <f>12+5</f>
        <v>17</v>
      </c>
      <c r="AA29" s="39" t="s">
        <v>549</v>
      </c>
      <c r="AB29" s="22" t="s">
        <v>546</v>
      </c>
      <c r="AC29" s="24">
        <v>3569824000</v>
      </c>
      <c r="AD29" s="24"/>
    </row>
    <row r="30" spans="1:30" ht="78.75" customHeight="1" x14ac:dyDescent="0.25">
      <c r="A30" s="9">
        <v>30</v>
      </c>
      <c r="B30" s="7" t="s">
        <v>162</v>
      </c>
      <c r="C30" s="7" t="s">
        <v>58</v>
      </c>
      <c r="D30" s="7" t="s">
        <v>163</v>
      </c>
      <c r="E30" s="7" t="s">
        <v>164</v>
      </c>
      <c r="F30" s="7" t="s">
        <v>165</v>
      </c>
      <c r="G30" s="7" t="s">
        <v>166</v>
      </c>
      <c r="H30" s="7" t="s">
        <v>167</v>
      </c>
      <c r="I30" s="7" t="s">
        <v>65</v>
      </c>
      <c r="J30" s="7" t="s">
        <v>66</v>
      </c>
      <c r="K30" s="7" t="s">
        <v>168</v>
      </c>
      <c r="L30" s="7" t="s">
        <v>174</v>
      </c>
      <c r="M30" s="6" t="s">
        <v>177</v>
      </c>
      <c r="N30" s="7" t="s">
        <v>175</v>
      </c>
      <c r="O30" s="22" t="s">
        <v>486</v>
      </c>
      <c r="P30" s="2">
        <v>10</v>
      </c>
      <c r="Q30" s="7" t="s">
        <v>72</v>
      </c>
      <c r="R30" s="3" t="s">
        <v>484</v>
      </c>
      <c r="S30" s="22" t="s">
        <v>487</v>
      </c>
      <c r="T30" s="5">
        <v>727000000</v>
      </c>
      <c r="U30" s="12">
        <v>44562</v>
      </c>
      <c r="V30" s="12">
        <v>44926</v>
      </c>
      <c r="W30" s="7" t="s">
        <v>30</v>
      </c>
      <c r="X30" s="7" t="s">
        <v>31</v>
      </c>
      <c r="Y30" s="7" t="s">
        <v>32</v>
      </c>
      <c r="Z30" s="52">
        <v>9</v>
      </c>
      <c r="AA30" s="39" t="s">
        <v>550</v>
      </c>
      <c r="AB30" s="22" t="s">
        <v>546</v>
      </c>
      <c r="AC30" s="24"/>
      <c r="AD30" s="24"/>
    </row>
    <row r="31" spans="1:30" ht="81" customHeight="1" x14ac:dyDescent="0.25">
      <c r="A31" s="9">
        <v>31</v>
      </c>
      <c r="B31" s="7" t="s">
        <v>162</v>
      </c>
      <c r="C31" s="7" t="s">
        <v>58</v>
      </c>
      <c r="D31" s="7" t="s">
        <v>163</v>
      </c>
      <c r="E31" s="7" t="s">
        <v>164</v>
      </c>
      <c r="F31" s="7" t="s">
        <v>165</v>
      </c>
      <c r="G31" s="7" t="s">
        <v>166</v>
      </c>
      <c r="H31" s="7" t="s">
        <v>167</v>
      </c>
      <c r="I31" s="7" t="s">
        <v>65</v>
      </c>
      <c r="J31" s="7" t="s">
        <v>66</v>
      </c>
      <c r="K31" s="7" t="s">
        <v>168</v>
      </c>
      <c r="L31" s="7" t="s">
        <v>174</v>
      </c>
      <c r="M31" s="6" t="s">
        <v>177</v>
      </c>
      <c r="N31" s="7" t="s">
        <v>175</v>
      </c>
      <c r="O31" s="22" t="s">
        <v>488</v>
      </c>
      <c r="P31" s="2">
        <v>10</v>
      </c>
      <c r="Q31" s="7" t="s">
        <v>72</v>
      </c>
      <c r="R31" s="3" t="s">
        <v>484</v>
      </c>
      <c r="S31" s="22" t="s">
        <v>487</v>
      </c>
      <c r="T31" s="24">
        <v>1454000000</v>
      </c>
      <c r="U31" s="12">
        <v>44562</v>
      </c>
      <c r="V31" s="12">
        <v>44926</v>
      </c>
      <c r="W31" s="7" t="s">
        <v>30</v>
      </c>
      <c r="X31" s="7" t="s">
        <v>31</v>
      </c>
      <c r="Y31" s="7" t="s">
        <v>32</v>
      </c>
      <c r="Z31" s="53">
        <v>4</v>
      </c>
      <c r="AA31" s="39" t="s">
        <v>551</v>
      </c>
      <c r="AB31" s="22" t="s">
        <v>546</v>
      </c>
      <c r="AC31" s="5"/>
      <c r="AD31" s="5"/>
    </row>
    <row r="32" spans="1:30" ht="60" x14ac:dyDescent="0.25">
      <c r="A32" s="9">
        <v>32</v>
      </c>
      <c r="B32" s="7" t="s">
        <v>162</v>
      </c>
      <c r="C32" s="7" t="s">
        <v>58</v>
      </c>
      <c r="D32" s="7" t="s">
        <v>163</v>
      </c>
      <c r="E32" s="7" t="s">
        <v>164</v>
      </c>
      <c r="F32" s="7" t="s">
        <v>165</v>
      </c>
      <c r="G32" s="7" t="s">
        <v>166</v>
      </c>
      <c r="H32" s="7" t="s">
        <v>167</v>
      </c>
      <c r="I32" s="7" t="s">
        <v>65</v>
      </c>
      <c r="J32" s="7" t="s">
        <v>66</v>
      </c>
      <c r="K32" s="7" t="s">
        <v>168</v>
      </c>
      <c r="L32" s="7" t="s">
        <v>180</v>
      </c>
      <c r="M32" s="7" t="s">
        <v>178</v>
      </c>
      <c r="N32" s="22" t="s">
        <v>475</v>
      </c>
      <c r="O32" s="22" t="s">
        <v>476</v>
      </c>
      <c r="P32" s="2">
        <v>7</v>
      </c>
      <c r="Q32" s="7" t="s">
        <v>72</v>
      </c>
      <c r="R32" s="3" t="s">
        <v>477</v>
      </c>
      <c r="S32" s="22" t="s">
        <v>478</v>
      </c>
      <c r="T32" s="5">
        <v>4724000000</v>
      </c>
      <c r="U32" s="12">
        <v>44562</v>
      </c>
      <c r="V32" s="12">
        <v>44926</v>
      </c>
      <c r="W32" s="7" t="s">
        <v>30</v>
      </c>
      <c r="X32" s="7" t="s">
        <v>91</v>
      </c>
      <c r="Y32" s="7" t="s">
        <v>32</v>
      </c>
      <c r="Z32" s="52"/>
      <c r="AA32" s="39" t="s">
        <v>552</v>
      </c>
      <c r="AB32" s="22" t="s">
        <v>546</v>
      </c>
      <c r="AC32" s="24">
        <v>4723020080</v>
      </c>
      <c r="AD32" s="24">
        <v>333139846</v>
      </c>
    </row>
    <row r="33" spans="1:30" ht="60" x14ac:dyDescent="0.25">
      <c r="A33" s="9">
        <v>33</v>
      </c>
      <c r="B33" s="7" t="s">
        <v>162</v>
      </c>
      <c r="C33" s="7" t="s">
        <v>58</v>
      </c>
      <c r="D33" s="7" t="s">
        <v>163</v>
      </c>
      <c r="E33" s="7" t="s">
        <v>164</v>
      </c>
      <c r="F33" s="7" t="s">
        <v>165</v>
      </c>
      <c r="G33" s="7" t="s">
        <v>166</v>
      </c>
      <c r="H33" s="7" t="s">
        <v>167</v>
      </c>
      <c r="I33" s="7" t="s">
        <v>65</v>
      </c>
      <c r="J33" s="7" t="s">
        <v>66</v>
      </c>
      <c r="K33" s="7" t="s">
        <v>168</v>
      </c>
      <c r="L33" s="7" t="s">
        <v>180</v>
      </c>
      <c r="M33" s="7" t="s">
        <v>179</v>
      </c>
      <c r="N33" s="22" t="s">
        <v>475</v>
      </c>
      <c r="O33" s="22" t="s">
        <v>479</v>
      </c>
      <c r="P33" s="2">
        <v>3</v>
      </c>
      <c r="Q33" s="7" t="s">
        <v>72</v>
      </c>
      <c r="R33" s="3" t="s">
        <v>477</v>
      </c>
      <c r="S33" s="22" t="s">
        <v>480</v>
      </c>
      <c r="T33" s="5">
        <v>3700000000</v>
      </c>
      <c r="U33" s="12">
        <v>44562</v>
      </c>
      <c r="V33" s="12">
        <v>44926</v>
      </c>
      <c r="W33" s="7" t="s">
        <v>30</v>
      </c>
      <c r="X33" s="7" t="s">
        <v>91</v>
      </c>
      <c r="Y33" s="7" t="s">
        <v>32</v>
      </c>
      <c r="Z33" s="52"/>
      <c r="AA33" s="39" t="s">
        <v>553</v>
      </c>
      <c r="AB33" s="22" t="s">
        <v>546</v>
      </c>
      <c r="AC33" s="24">
        <v>3700020080</v>
      </c>
      <c r="AD33" s="24">
        <v>571465047</v>
      </c>
    </row>
    <row r="34" spans="1:30" ht="60" x14ac:dyDescent="0.25">
      <c r="A34" s="9">
        <v>34</v>
      </c>
      <c r="B34" s="7" t="s">
        <v>162</v>
      </c>
      <c r="C34" s="7" t="s">
        <v>58</v>
      </c>
      <c r="D34" s="7" t="s">
        <v>163</v>
      </c>
      <c r="E34" s="7" t="s">
        <v>164</v>
      </c>
      <c r="F34" s="7" t="s">
        <v>165</v>
      </c>
      <c r="G34" s="7" t="s">
        <v>166</v>
      </c>
      <c r="H34" s="7" t="s">
        <v>167</v>
      </c>
      <c r="I34" s="7" t="s">
        <v>65</v>
      </c>
      <c r="J34" s="7" t="s">
        <v>66</v>
      </c>
      <c r="K34" s="7" t="s">
        <v>168</v>
      </c>
      <c r="L34" s="7" t="s">
        <v>88</v>
      </c>
      <c r="M34" s="7" t="s">
        <v>181</v>
      </c>
      <c r="N34" s="22" t="s">
        <v>468</v>
      </c>
      <c r="O34" s="22" t="s">
        <v>472</v>
      </c>
      <c r="P34" s="10">
        <v>2</v>
      </c>
      <c r="Q34" s="7" t="s">
        <v>72</v>
      </c>
      <c r="R34" s="3" t="s">
        <v>470</v>
      </c>
      <c r="S34" s="22" t="s">
        <v>473</v>
      </c>
      <c r="T34" s="5">
        <v>3575000000</v>
      </c>
      <c r="U34" s="12">
        <v>44562</v>
      </c>
      <c r="V34" s="12">
        <v>44926</v>
      </c>
      <c r="W34" s="7" t="s">
        <v>33</v>
      </c>
      <c r="X34" s="7" t="s">
        <v>91</v>
      </c>
      <c r="Y34" s="7" t="s">
        <v>32</v>
      </c>
      <c r="Z34" s="52"/>
      <c r="AA34" s="39" t="s">
        <v>554</v>
      </c>
      <c r="AB34" s="22" t="s">
        <v>546</v>
      </c>
      <c r="AC34" s="24">
        <v>2575000000</v>
      </c>
      <c r="AD34" s="24">
        <v>1160000000</v>
      </c>
    </row>
    <row r="35" spans="1:30" ht="118.5" customHeight="1" x14ac:dyDescent="0.25">
      <c r="A35" s="9">
        <v>35</v>
      </c>
      <c r="B35" s="7" t="s">
        <v>162</v>
      </c>
      <c r="C35" s="7" t="s">
        <v>58</v>
      </c>
      <c r="D35" s="7" t="s">
        <v>163</v>
      </c>
      <c r="E35" s="7" t="s">
        <v>164</v>
      </c>
      <c r="F35" s="7" t="s">
        <v>165</v>
      </c>
      <c r="G35" s="7" t="s">
        <v>166</v>
      </c>
      <c r="H35" s="7" t="s">
        <v>167</v>
      </c>
      <c r="I35" s="7" t="s">
        <v>65</v>
      </c>
      <c r="J35" s="7" t="s">
        <v>66</v>
      </c>
      <c r="K35" s="7" t="s">
        <v>168</v>
      </c>
      <c r="L35" s="7" t="s">
        <v>88</v>
      </c>
      <c r="M35" s="7" t="s">
        <v>182</v>
      </c>
      <c r="N35" s="22" t="s">
        <v>468</v>
      </c>
      <c r="O35" s="22" t="s">
        <v>469</v>
      </c>
      <c r="P35" s="10">
        <v>1</v>
      </c>
      <c r="Q35" s="7" t="s">
        <v>37</v>
      </c>
      <c r="R35" s="3" t="s">
        <v>470</v>
      </c>
      <c r="S35" s="22" t="s">
        <v>471</v>
      </c>
      <c r="T35" s="5">
        <v>1950000000</v>
      </c>
      <c r="U35" s="12">
        <v>44562</v>
      </c>
      <c r="V35" s="12">
        <v>44926</v>
      </c>
      <c r="W35" s="7" t="s">
        <v>30</v>
      </c>
      <c r="X35" s="7" t="s">
        <v>31</v>
      </c>
      <c r="Y35" s="7" t="s">
        <v>32</v>
      </c>
      <c r="Z35" s="53"/>
      <c r="AA35" s="39" t="s">
        <v>555</v>
      </c>
      <c r="AB35" s="22" t="s">
        <v>546</v>
      </c>
      <c r="AC35" s="5">
        <v>1275000000</v>
      </c>
      <c r="AD35" s="5"/>
    </row>
    <row r="36" spans="1:30" ht="60" x14ac:dyDescent="0.25">
      <c r="A36" s="9">
        <v>36</v>
      </c>
      <c r="B36" s="7" t="s">
        <v>162</v>
      </c>
      <c r="C36" s="7" t="s">
        <v>58</v>
      </c>
      <c r="D36" s="7" t="s">
        <v>163</v>
      </c>
      <c r="E36" s="7" t="s">
        <v>164</v>
      </c>
      <c r="F36" s="7" t="s">
        <v>165</v>
      </c>
      <c r="G36" s="7" t="s">
        <v>166</v>
      </c>
      <c r="H36" s="7" t="s">
        <v>167</v>
      </c>
      <c r="I36" s="7" t="s">
        <v>65</v>
      </c>
      <c r="J36" s="7" t="s">
        <v>66</v>
      </c>
      <c r="K36" s="7" t="s">
        <v>168</v>
      </c>
      <c r="L36" s="7" t="s">
        <v>103</v>
      </c>
      <c r="M36" s="6" t="s">
        <v>184</v>
      </c>
      <c r="N36" s="7" t="s">
        <v>183</v>
      </c>
      <c r="O36" s="7" t="s">
        <v>186</v>
      </c>
      <c r="P36" s="10">
        <v>1</v>
      </c>
      <c r="Q36" s="7" t="s">
        <v>37</v>
      </c>
      <c r="R36" s="3" t="s">
        <v>481</v>
      </c>
      <c r="S36" s="7" t="s">
        <v>186</v>
      </c>
      <c r="T36" s="11">
        <v>700000000</v>
      </c>
      <c r="U36" s="12">
        <v>44562</v>
      </c>
      <c r="V36" s="12">
        <v>44926</v>
      </c>
      <c r="W36" s="7" t="s">
        <v>33</v>
      </c>
      <c r="X36" s="7" t="s">
        <v>31</v>
      </c>
      <c r="Y36" s="7" t="s">
        <v>32</v>
      </c>
      <c r="Z36" s="53"/>
      <c r="AA36" s="39" t="s">
        <v>556</v>
      </c>
      <c r="AB36" s="22" t="s">
        <v>546</v>
      </c>
      <c r="AC36" s="5">
        <v>3256000000</v>
      </c>
      <c r="AD36" s="5"/>
    </row>
    <row r="37" spans="1:30" ht="60" x14ac:dyDescent="0.25">
      <c r="A37" s="9">
        <v>37</v>
      </c>
      <c r="B37" s="7" t="s">
        <v>162</v>
      </c>
      <c r="C37" s="7" t="s">
        <v>58</v>
      </c>
      <c r="D37" s="7" t="s">
        <v>163</v>
      </c>
      <c r="E37" s="7" t="s">
        <v>164</v>
      </c>
      <c r="F37" s="7" t="s">
        <v>165</v>
      </c>
      <c r="G37" s="7" t="s">
        <v>166</v>
      </c>
      <c r="H37" s="7" t="s">
        <v>167</v>
      </c>
      <c r="I37" s="7" t="s">
        <v>65</v>
      </c>
      <c r="J37" s="7" t="s">
        <v>66</v>
      </c>
      <c r="K37" s="7" t="s">
        <v>168</v>
      </c>
      <c r="L37" s="7" t="s">
        <v>103</v>
      </c>
      <c r="M37" s="7" t="s">
        <v>185</v>
      </c>
      <c r="N37" s="7" t="s">
        <v>183</v>
      </c>
      <c r="O37" s="7" t="s">
        <v>186</v>
      </c>
      <c r="P37" s="10">
        <v>1</v>
      </c>
      <c r="Q37" s="7" t="s">
        <v>37</v>
      </c>
      <c r="R37" s="3" t="s">
        <v>481</v>
      </c>
      <c r="S37" s="22" t="s">
        <v>482</v>
      </c>
      <c r="T37" s="11">
        <v>192000000</v>
      </c>
      <c r="U37" s="12">
        <v>44562</v>
      </c>
      <c r="V37" s="12">
        <v>44926</v>
      </c>
      <c r="W37" s="7" t="s">
        <v>33</v>
      </c>
      <c r="X37" s="7" t="s">
        <v>31</v>
      </c>
      <c r="Y37" s="7" t="s">
        <v>32</v>
      </c>
      <c r="Z37" s="45"/>
      <c r="AA37" s="39" t="s">
        <v>556</v>
      </c>
      <c r="AB37" s="22" t="s">
        <v>546</v>
      </c>
      <c r="AC37" s="5">
        <v>168960000</v>
      </c>
      <c r="AD37" s="5"/>
    </row>
    <row r="38" spans="1:30" ht="105" x14ac:dyDescent="0.25">
      <c r="A38" s="9">
        <v>38</v>
      </c>
      <c r="B38" s="7" t="s">
        <v>162</v>
      </c>
      <c r="C38" s="7"/>
      <c r="D38" s="7" t="s">
        <v>163</v>
      </c>
      <c r="E38" s="7" t="s">
        <v>164</v>
      </c>
      <c r="F38" s="7" t="s">
        <v>165</v>
      </c>
      <c r="G38" s="7" t="s">
        <v>166</v>
      </c>
      <c r="H38" s="7" t="s">
        <v>167</v>
      </c>
      <c r="I38" s="7" t="s">
        <v>65</v>
      </c>
      <c r="J38" s="7" t="s">
        <v>66</v>
      </c>
      <c r="K38" s="7" t="s">
        <v>168</v>
      </c>
      <c r="L38" s="7" t="s">
        <v>88</v>
      </c>
      <c r="M38" s="7" t="s">
        <v>187</v>
      </c>
      <c r="N38" s="22" t="s">
        <v>468</v>
      </c>
      <c r="O38" s="22" t="s">
        <v>474</v>
      </c>
      <c r="P38" s="2">
        <v>1</v>
      </c>
      <c r="Q38" s="7" t="s">
        <v>37</v>
      </c>
      <c r="R38" s="3" t="s">
        <v>470</v>
      </c>
      <c r="S38" s="22" t="s">
        <v>471</v>
      </c>
      <c r="T38" s="24">
        <v>1804000000</v>
      </c>
      <c r="U38" s="12">
        <v>44562</v>
      </c>
      <c r="V38" s="12">
        <v>44926</v>
      </c>
      <c r="W38" s="7" t="s">
        <v>33</v>
      </c>
      <c r="X38" s="7" t="s">
        <v>91</v>
      </c>
      <c r="Y38" s="7" t="s">
        <v>32</v>
      </c>
      <c r="Z38" s="53"/>
      <c r="AA38" s="39" t="s">
        <v>557</v>
      </c>
      <c r="AB38" s="22" t="s">
        <v>546</v>
      </c>
      <c r="AC38" s="24">
        <v>1804020080</v>
      </c>
      <c r="AD38" s="24">
        <v>0.23859948761742097</v>
      </c>
    </row>
    <row r="39" spans="1:30" ht="135" x14ac:dyDescent="0.25">
      <c r="A39" s="9">
        <v>39</v>
      </c>
      <c r="B39" s="7" t="s">
        <v>162</v>
      </c>
      <c r="C39" s="7" t="s">
        <v>58</v>
      </c>
      <c r="D39" s="7" t="s">
        <v>163</v>
      </c>
      <c r="E39" s="7" t="s">
        <v>164</v>
      </c>
      <c r="F39" s="7" t="s">
        <v>165</v>
      </c>
      <c r="G39" s="7" t="s">
        <v>166</v>
      </c>
      <c r="H39" s="7" t="s">
        <v>24</v>
      </c>
      <c r="I39" s="7" t="s">
        <v>27</v>
      </c>
      <c r="J39" s="7" t="s">
        <v>35</v>
      </c>
      <c r="K39" s="7" t="s">
        <v>24</v>
      </c>
      <c r="L39" s="7" t="s">
        <v>24</v>
      </c>
      <c r="M39" s="7" t="s">
        <v>24</v>
      </c>
      <c r="N39" s="7" t="s">
        <v>188</v>
      </c>
      <c r="O39" s="22" t="s">
        <v>189</v>
      </c>
      <c r="P39" s="10">
        <v>90</v>
      </c>
      <c r="Q39" s="7" t="s">
        <v>29</v>
      </c>
      <c r="R39" s="3" t="s">
        <v>191</v>
      </c>
      <c r="S39" s="22" t="s">
        <v>193</v>
      </c>
      <c r="T39" s="11">
        <v>1451000000</v>
      </c>
      <c r="U39" s="12">
        <v>44562</v>
      </c>
      <c r="V39" s="12">
        <v>44926</v>
      </c>
      <c r="W39" s="7" t="s">
        <v>30</v>
      </c>
      <c r="X39" s="7" t="s">
        <v>98</v>
      </c>
      <c r="Y39" s="7" t="s">
        <v>32</v>
      </c>
      <c r="Z39" s="53">
        <v>96.4</v>
      </c>
      <c r="AA39" s="39" t="s">
        <v>558</v>
      </c>
      <c r="AB39" s="22" t="s">
        <v>559</v>
      </c>
      <c r="AC39" s="5">
        <f>+[2]Hoja2!D36</f>
        <v>336994959.60000002</v>
      </c>
      <c r="AD39" s="5">
        <f>+[2]Hoja2!D55</f>
        <v>117236473.18000002</v>
      </c>
    </row>
    <row r="40" spans="1:30" ht="111.75" customHeight="1" x14ac:dyDescent="0.25">
      <c r="A40" s="9">
        <v>40</v>
      </c>
      <c r="B40" s="7" t="s">
        <v>162</v>
      </c>
      <c r="C40" s="7" t="s">
        <v>58</v>
      </c>
      <c r="D40" s="7" t="s">
        <v>163</v>
      </c>
      <c r="E40" s="7" t="s">
        <v>164</v>
      </c>
      <c r="F40" s="7" t="s">
        <v>165</v>
      </c>
      <c r="G40" s="7" t="s">
        <v>166</v>
      </c>
      <c r="H40" s="7" t="s">
        <v>24</v>
      </c>
      <c r="I40" s="7" t="s">
        <v>27</v>
      </c>
      <c r="J40" s="7" t="s">
        <v>35</v>
      </c>
      <c r="K40" s="7" t="s">
        <v>24</v>
      </c>
      <c r="L40" s="7" t="s">
        <v>24</v>
      </c>
      <c r="M40" s="7" t="s">
        <v>24</v>
      </c>
      <c r="N40" s="7" t="s">
        <v>188</v>
      </c>
      <c r="O40" s="22" t="s">
        <v>190</v>
      </c>
      <c r="P40" s="27">
        <v>5</v>
      </c>
      <c r="Q40" s="19" t="s">
        <v>72</v>
      </c>
      <c r="R40" s="3" t="s">
        <v>192</v>
      </c>
      <c r="S40" s="22" t="s">
        <v>406</v>
      </c>
      <c r="T40" s="11">
        <v>907000000</v>
      </c>
      <c r="U40" s="12">
        <v>44562</v>
      </c>
      <c r="V40" s="12">
        <v>44926</v>
      </c>
      <c r="W40" s="7" t="s">
        <v>30</v>
      </c>
      <c r="X40" s="7" t="s">
        <v>194</v>
      </c>
      <c r="Y40" s="7" t="s">
        <v>12</v>
      </c>
      <c r="Z40" s="45">
        <v>2</v>
      </c>
      <c r="AA40" s="39" t="s">
        <v>560</v>
      </c>
      <c r="AB40" s="22" t="s">
        <v>561</v>
      </c>
      <c r="AC40" s="5">
        <f>+[2]Hoja2!E36</f>
        <v>252746219.69999999</v>
      </c>
      <c r="AD40" s="5">
        <f>+[2]Hoja2!E55</f>
        <v>87927354.885000005</v>
      </c>
    </row>
    <row r="41" spans="1:30" ht="66.75" customHeight="1" x14ac:dyDescent="0.25">
      <c r="A41" s="9">
        <v>41</v>
      </c>
      <c r="B41" s="7" t="s">
        <v>162</v>
      </c>
      <c r="C41" s="7" t="s">
        <v>58</v>
      </c>
      <c r="D41" s="7" t="s">
        <v>163</v>
      </c>
      <c r="E41" s="7" t="s">
        <v>164</v>
      </c>
      <c r="F41" s="7" t="s">
        <v>165</v>
      </c>
      <c r="G41" s="7" t="s">
        <v>166</v>
      </c>
      <c r="H41" s="7" t="s">
        <v>24</v>
      </c>
      <c r="I41" s="7" t="s">
        <v>27</v>
      </c>
      <c r="J41" s="7" t="s">
        <v>35</v>
      </c>
      <c r="K41" s="7" t="s">
        <v>24</v>
      </c>
      <c r="L41" s="7" t="s">
        <v>24</v>
      </c>
      <c r="M41" s="7" t="s">
        <v>24</v>
      </c>
      <c r="N41" s="7" t="s">
        <v>188</v>
      </c>
      <c r="O41" s="28" t="s">
        <v>458</v>
      </c>
      <c r="P41" s="27">
        <v>90</v>
      </c>
      <c r="Q41" s="7" t="s">
        <v>29</v>
      </c>
      <c r="R41" s="29" t="s">
        <v>459</v>
      </c>
      <c r="S41" s="28" t="s">
        <v>460</v>
      </c>
      <c r="T41" s="11">
        <v>726000000</v>
      </c>
      <c r="U41" s="12">
        <v>44562</v>
      </c>
      <c r="V41" s="12">
        <v>44926</v>
      </c>
      <c r="W41" s="7" t="s">
        <v>30</v>
      </c>
      <c r="X41" s="19" t="s">
        <v>91</v>
      </c>
      <c r="Y41" s="7" t="s">
        <v>32</v>
      </c>
      <c r="Z41" s="45">
        <v>68</v>
      </c>
      <c r="AA41" s="39" t="s">
        <v>562</v>
      </c>
      <c r="AB41" s="22" t="s">
        <v>559</v>
      </c>
      <c r="AC41" s="5">
        <f>+[2]Hoja2!F36</f>
        <v>252746219.69999999</v>
      </c>
      <c r="AD41" s="5">
        <f>+[2]Hoja2!F55</f>
        <v>87927354.885000005</v>
      </c>
    </row>
    <row r="42" spans="1:30" ht="66.75" customHeight="1" x14ac:dyDescent="0.25">
      <c r="A42" s="9">
        <v>42</v>
      </c>
      <c r="B42" s="7" t="s">
        <v>196</v>
      </c>
      <c r="C42" s="7" t="s">
        <v>58</v>
      </c>
      <c r="D42" s="7" t="s">
        <v>163</v>
      </c>
      <c r="E42" s="7" t="s">
        <v>197</v>
      </c>
      <c r="F42" s="7" t="s">
        <v>62</v>
      </c>
      <c r="G42" s="7" t="s">
        <v>198</v>
      </c>
      <c r="H42" s="7" t="s">
        <v>199</v>
      </c>
      <c r="I42" s="7" t="s">
        <v>65</v>
      </c>
      <c r="J42" s="7" t="s">
        <v>35</v>
      </c>
      <c r="K42" s="7" t="s">
        <v>24</v>
      </c>
      <c r="L42" s="7" t="s">
        <v>24</v>
      </c>
      <c r="M42" s="7" t="s">
        <v>24</v>
      </c>
      <c r="N42" s="7" t="s">
        <v>195</v>
      </c>
      <c r="O42" s="7" t="s">
        <v>200</v>
      </c>
      <c r="P42" s="1">
        <v>286</v>
      </c>
      <c r="Q42" s="1" t="s">
        <v>201</v>
      </c>
      <c r="R42" s="6" t="s">
        <v>202</v>
      </c>
      <c r="S42" s="7" t="s">
        <v>203</v>
      </c>
      <c r="T42" s="11">
        <v>0</v>
      </c>
      <c r="U42" s="12">
        <v>44562</v>
      </c>
      <c r="V42" s="12">
        <v>44926</v>
      </c>
      <c r="W42" s="7" t="s">
        <v>30</v>
      </c>
      <c r="X42" s="7" t="s">
        <v>98</v>
      </c>
      <c r="Y42" s="7" t="s">
        <v>12</v>
      </c>
      <c r="Z42" s="45">
        <v>46.36</v>
      </c>
      <c r="AA42" s="39" t="s">
        <v>563</v>
      </c>
      <c r="AB42" s="22"/>
      <c r="AC42" s="5"/>
      <c r="AD42" s="5">
        <f>+[2]Hoja2!F56</f>
        <v>0</v>
      </c>
    </row>
    <row r="43" spans="1:30" ht="120" x14ac:dyDescent="0.25">
      <c r="A43" s="9">
        <v>43</v>
      </c>
      <c r="B43" s="7" t="s">
        <v>196</v>
      </c>
      <c r="C43" s="7" t="s">
        <v>58</v>
      </c>
      <c r="D43" s="7" t="s">
        <v>163</v>
      </c>
      <c r="E43" s="7" t="s">
        <v>197</v>
      </c>
      <c r="F43" s="7" t="s">
        <v>62</v>
      </c>
      <c r="G43" s="7" t="s">
        <v>198</v>
      </c>
      <c r="H43" s="7" t="s">
        <v>92</v>
      </c>
      <c r="I43" s="7" t="s">
        <v>27</v>
      </c>
      <c r="J43" s="7" t="s">
        <v>35</v>
      </c>
      <c r="K43" s="7" t="s">
        <v>24</v>
      </c>
      <c r="L43" s="7" t="s">
        <v>24</v>
      </c>
      <c r="M43" s="7" t="s">
        <v>24</v>
      </c>
      <c r="N43" s="7" t="s">
        <v>195</v>
      </c>
      <c r="O43" s="7" t="s">
        <v>451</v>
      </c>
      <c r="P43" s="10">
        <v>90</v>
      </c>
      <c r="Q43" s="7" t="s">
        <v>29</v>
      </c>
      <c r="R43" s="6" t="s">
        <v>452</v>
      </c>
      <c r="S43" s="7" t="s">
        <v>453</v>
      </c>
      <c r="T43" s="5">
        <v>1940413474</v>
      </c>
      <c r="U43" s="12">
        <v>44562</v>
      </c>
      <c r="V43" s="12">
        <v>44926</v>
      </c>
      <c r="W43" s="7" t="s">
        <v>30</v>
      </c>
      <c r="X43" s="7" t="s">
        <v>98</v>
      </c>
      <c r="Y43" s="7" t="s">
        <v>32</v>
      </c>
      <c r="Z43" s="45">
        <v>100</v>
      </c>
      <c r="AA43" s="39" t="s">
        <v>564</v>
      </c>
      <c r="AB43" s="22" t="s">
        <v>565</v>
      </c>
      <c r="AC43" s="5">
        <f>+[2]Hoja2!D25</f>
        <v>608214278</v>
      </c>
      <c r="AD43" s="5">
        <f>+[2]Hoja2!D44</f>
        <v>265692831.53999999</v>
      </c>
    </row>
    <row r="44" spans="1:30" ht="60" x14ac:dyDescent="0.25">
      <c r="A44" s="9">
        <v>44</v>
      </c>
      <c r="B44" s="7" t="s">
        <v>204</v>
      </c>
      <c r="C44" s="7" t="s">
        <v>58</v>
      </c>
      <c r="D44" s="7" t="s">
        <v>163</v>
      </c>
      <c r="E44" s="7" t="s">
        <v>205</v>
      </c>
      <c r="F44" s="7" t="s">
        <v>62</v>
      </c>
      <c r="G44" s="7" t="s">
        <v>198</v>
      </c>
      <c r="H44" s="7" t="s">
        <v>24</v>
      </c>
      <c r="I44" s="7" t="s">
        <v>27</v>
      </c>
      <c r="J44" s="7" t="s">
        <v>35</v>
      </c>
      <c r="K44" s="7" t="s">
        <v>24</v>
      </c>
      <c r="L44" s="7" t="s">
        <v>24</v>
      </c>
      <c r="M44" s="7" t="s">
        <v>24</v>
      </c>
      <c r="N44" s="7" t="s">
        <v>195</v>
      </c>
      <c r="O44" s="7" t="s">
        <v>454</v>
      </c>
      <c r="P44" s="10">
        <v>90</v>
      </c>
      <c r="Q44" s="7" t="s">
        <v>29</v>
      </c>
      <c r="R44" s="6" t="s">
        <v>455</v>
      </c>
      <c r="S44" s="7" t="s">
        <v>456</v>
      </c>
      <c r="T44" s="11">
        <v>990000000</v>
      </c>
      <c r="U44" s="12">
        <v>44562</v>
      </c>
      <c r="V44" s="12">
        <v>44926</v>
      </c>
      <c r="W44" s="7" t="s">
        <v>30</v>
      </c>
      <c r="X44" s="7" t="s">
        <v>98</v>
      </c>
      <c r="Y44" s="7" t="s">
        <v>32</v>
      </c>
      <c r="Z44" s="54">
        <v>69</v>
      </c>
      <c r="AA44" s="39" t="s">
        <v>566</v>
      </c>
      <c r="AB44" s="22" t="s">
        <v>567</v>
      </c>
      <c r="AC44" s="24">
        <v>388626449</v>
      </c>
      <c r="AD44" s="24">
        <v>144758212</v>
      </c>
    </row>
    <row r="45" spans="1:30" ht="60" x14ac:dyDescent="0.25">
      <c r="A45" s="9">
        <v>45</v>
      </c>
      <c r="B45" s="7" t="s">
        <v>204</v>
      </c>
      <c r="C45" s="7" t="s">
        <v>58</v>
      </c>
      <c r="D45" s="7" t="s">
        <v>163</v>
      </c>
      <c r="E45" s="7" t="s">
        <v>205</v>
      </c>
      <c r="F45" s="7" t="s">
        <v>62</v>
      </c>
      <c r="G45" s="7" t="s">
        <v>198</v>
      </c>
      <c r="H45" s="7" t="s">
        <v>24</v>
      </c>
      <c r="I45" s="7" t="s">
        <v>27</v>
      </c>
      <c r="J45" s="7" t="s">
        <v>35</v>
      </c>
      <c r="K45" s="7" t="s">
        <v>24</v>
      </c>
      <c r="L45" s="7" t="s">
        <v>24</v>
      </c>
      <c r="M45" s="7" t="s">
        <v>24</v>
      </c>
      <c r="N45" s="7" t="s">
        <v>195</v>
      </c>
      <c r="O45" s="7" t="s">
        <v>206</v>
      </c>
      <c r="P45" s="10">
        <v>13</v>
      </c>
      <c r="Q45" s="7" t="s">
        <v>207</v>
      </c>
      <c r="R45" s="6" t="s">
        <v>208</v>
      </c>
      <c r="S45" s="7" t="s">
        <v>448</v>
      </c>
      <c r="T45" s="11">
        <v>694000000</v>
      </c>
      <c r="U45" s="12">
        <v>44562</v>
      </c>
      <c r="V45" s="12">
        <v>44926</v>
      </c>
      <c r="W45" s="7" t="s">
        <v>30</v>
      </c>
      <c r="X45" s="7" t="s">
        <v>91</v>
      </c>
      <c r="Y45" s="7" t="s">
        <v>32</v>
      </c>
      <c r="Z45" s="54">
        <v>12.6</v>
      </c>
      <c r="AA45" s="39" t="s">
        <v>568</v>
      </c>
      <c r="AB45" s="22" t="s">
        <v>569</v>
      </c>
      <c r="AC45" s="24">
        <v>259084300</v>
      </c>
      <c r="AD45" s="24">
        <v>96505474</v>
      </c>
    </row>
    <row r="46" spans="1:30" ht="75" x14ac:dyDescent="0.25">
      <c r="A46" s="9">
        <v>46</v>
      </c>
      <c r="B46" s="7" t="s">
        <v>204</v>
      </c>
      <c r="C46" s="7" t="s">
        <v>58</v>
      </c>
      <c r="D46" s="7" t="s">
        <v>163</v>
      </c>
      <c r="E46" s="7" t="s">
        <v>205</v>
      </c>
      <c r="F46" s="7" t="s">
        <v>62</v>
      </c>
      <c r="G46" s="7" t="s">
        <v>198</v>
      </c>
      <c r="H46" s="7" t="s">
        <v>24</v>
      </c>
      <c r="I46" s="7" t="s">
        <v>27</v>
      </c>
      <c r="J46" s="7" t="s">
        <v>35</v>
      </c>
      <c r="K46" s="7" t="s">
        <v>24</v>
      </c>
      <c r="L46" s="7" t="s">
        <v>24</v>
      </c>
      <c r="M46" s="7" t="s">
        <v>24</v>
      </c>
      <c r="N46" s="7" t="s">
        <v>195</v>
      </c>
      <c r="O46" s="7" t="s">
        <v>449</v>
      </c>
      <c r="P46" s="10">
        <v>100</v>
      </c>
      <c r="Q46" s="7" t="s">
        <v>29</v>
      </c>
      <c r="R46" s="6" t="s">
        <v>457</v>
      </c>
      <c r="S46" s="7" t="s">
        <v>450</v>
      </c>
      <c r="T46" s="11">
        <v>0</v>
      </c>
      <c r="U46" s="12">
        <v>44562</v>
      </c>
      <c r="V46" s="12">
        <v>44926</v>
      </c>
      <c r="W46" s="7" t="s">
        <v>30</v>
      </c>
      <c r="X46" s="7" t="s">
        <v>91</v>
      </c>
      <c r="Y46" s="7" t="s">
        <v>32</v>
      </c>
      <c r="Z46" s="54">
        <v>100</v>
      </c>
      <c r="AA46" s="39" t="s">
        <v>570</v>
      </c>
      <c r="AB46" s="22" t="s">
        <v>571</v>
      </c>
      <c r="AC46" s="24">
        <v>164686632</v>
      </c>
      <c r="AD46" s="24">
        <v>54895544</v>
      </c>
    </row>
    <row r="47" spans="1:30" ht="210" x14ac:dyDescent="0.25">
      <c r="A47" s="9">
        <v>47</v>
      </c>
      <c r="B47" s="1" t="s">
        <v>196</v>
      </c>
      <c r="C47" s="1" t="s">
        <v>58</v>
      </c>
      <c r="D47" s="1" t="s">
        <v>163</v>
      </c>
      <c r="E47" s="1" t="s">
        <v>197</v>
      </c>
      <c r="F47" s="1" t="s">
        <v>62</v>
      </c>
      <c r="G47" s="1" t="s">
        <v>198</v>
      </c>
      <c r="H47" s="1" t="s">
        <v>382</v>
      </c>
      <c r="I47" s="1" t="s">
        <v>65</v>
      </c>
      <c r="J47" s="1" t="s">
        <v>35</v>
      </c>
      <c r="K47" s="1" t="s">
        <v>24</v>
      </c>
      <c r="L47" s="1" t="s">
        <v>24</v>
      </c>
      <c r="M47" s="1" t="s">
        <v>24</v>
      </c>
      <c r="N47" s="1" t="s">
        <v>195</v>
      </c>
      <c r="O47" s="1" t="s">
        <v>382</v>
      </c>
      <c r="P47" s="20">
        <v>60</v>
      </c>
      <c r="Q47" s="1" t="s">
        <v>72</v>
      </c>
      <c r="R47" s="1" t="s">
        <v>383</v>
      </c>
      <c r="S47" s="1" t="s">
        <v>384</v>
      </c>
      <c r="T47" s="1">
        <v>0</v>
      </c>
      <c r="U47" s="12">
        <v>44562</v>
      </c>
      <c r="V47" s="12">
        <v>44926</v>
      </c>
      <c r="W47" s="1" t="s">
        <v>30</v>
      </c>
      <c r="X47" s="1" t="s">
        <v>98</v>
      </c>
      <c r="Y47" s="7" t="s">
        <v>12</v>
      </c>
      <c r="Z47" s="54">
        <v>11</v>
      </c>
      <c r="AA47" s="39" t="s">
        <v>572</v>
      </c>
      <c r="AB47" s="22"/>
      <c r="AC47" s="24"/>
      <c r="AD47" s="24">
        <f>+[2]Hoja2!F61</f>
        <v>0</v>
      </c>
    </row>
    <row r="48" spans="1:30" ht="409.5" x14ac:dyDescent="0.25">
      <c r="A48" s="9">
        <v>48</v>
      </c>
      <c r="B48" s="7" t="s">
        <v>196</v>
      </c>
      <c r="C48" s="7" t="s">
        <v>58</v>
      </c>
      <c r="D48" s="7" t="s">
        <v>163</v>
      </c>
      <c r="E48" s="7" t="s">
        <v>197</v>
      </c>
      <c r="F48" s="7" t="s">
        <v>62</v>
      </c>
      <c r="G48" s="7" t="s">
        <v>198</v>
      </c>
      <c r="H48" s="7" t="s">
        <v>385</v>
      </c>
      <c r="I48" s="7" t="s">
        <v>65</v>
      </c>
      <c r="J48" s="7" t="s">
        <v>35</v>
      </c>
      <c r="K48" s="7" t="s">
        <v>24</v>
      </c>
      <c r="L48" s="7" t="s">
        <v>24</v>
      </c>
      <c r="M48" s="7" t="s">
        <v>24</v>
      </c>
      <c r="N48" s="7" t="s">
        <v>195</v>
      </c>
      <c r="O48" s="7" t="s">
        <v>386</v>
      </c>
      <c r="P48" s="20">
        <v>1200</v>
      </c>
      <c r="Q48" s="7" t="s">
        <v>387</v>
      </c>
      <c r="R48" s="6" t="s">
        <v>389</v>
      </c>
      <c r="S48" s="7" t="s">
        <v>388</v>
      </c>
      <c r="T48" s="11">
        <v>0</v>
      </c>
      <c r="U48" s="12">
        <v>44562</v>
      </c>
      <c r="V48" s="12">
        <v>44926</v>
      </c>
      <c r="W48" s="7" t="s">
        <v>30</v>
      </c>
      <c r="X48" s="7" t="s">
        <v>98</v>
      </c>
      <c r="Y48" s="7" t="s">
        <v>12</v>
      </c>
      <c r="Z48" s="54">
        <v>1125.99</v>
      </c>
      <c r="AA48" s="39" t="s">
        <v>573</v>
      </c>
      <c r="AB48" s="22"/>
      <c r="AC48" s="24"/>
      <c r="AD48" s="24">
        <f>+[2]Hoja2!F62</f>
        <v>0</v>
      </c>
    </row>
    <row r="49" spans="1:30" ht="60" x14ac:dyDescent="0.25">
      <c r="A49" s="9">
        <v>49</v>
      </c>
      <c r="B49" s="7" t="s">
        <v>343</v>
      </c>
      <c r="C49" s="7" t="s">
        <v>36</v>
      </c>
      <c r="D49" s="7" t="s">
        <v>38</v>
      </c>
      <c r="E49" s="7" t="s">
        <v>39</v>
      </c>
      <c r="F49" s="7" t="s">
        <v>25</v>
      </c>
      <c r="G49" s="7" t="s">
        <v>26</v>
      </c>
      <c r="H49" s="7" t="s">
        <v>28</v>
      </c>
      <c r="I49" s="7" t="s">
        <v>27</v>
      </c>
      <c r="J49" s="7" t="s">
        <v>152</v>
      </c>
      <c r="K49" s="7" t="s">
        <v>24</v>
      </c>
      <c r="L49" s="7" t="s">
        <v>24</v>
      </c>
      <c r="M49" s="7" t="s">
        <v>24</v>
      </c>
      <c r="N49" s="7" t="s">
        <v>344</v>
      </c>
      <c r="O49" s="7" t="s">
        <v>345</v>
      </c>
      <c r="P49" s="10">
        <v>95</v>
      </c>
      <c r="Q49" s="19" t="s">
        <v>29</v>
      </c>
      <c r="R49" s="6" t="s">
        <v>346</v>
      </c>
      <c r="S49" s="7" t="s">
        <v>347</v>
      </c>
      <c r="T49" s="11">
        <v>0</v>
      </c>
      <c r="U49" s="12">
        <v>44197</v>
      </c>
      <c r="V49" s="12">
        <v>44561</v>
      </c>
      <c r="W49" s="7" t="s">
        <v>33</v>
      </c>
      <c r="X49" s="7" t="s">
        <v>98</v>
      </c>
      <c r="Y49" s="7" t="s">
        <v>32</v>
      </c>
      <c r="Z49" s="22"/>
      <c r="AA49" s="22" t="s">
        <v>674</v>
      </c>
      <c r="AB49" s="22"/>
      <c r="AC49" s="22"/>
      <c r="AD49" s="22"/>
    </row>
    <row r="50" spans="1:30" ht="75" x14ac:dyDescent="0.25">
      <c r="A50" s="9">
        <v>50</v>
      </c>
      <c r="B50" s="7" t="s">
        <v>343</v>
      </c>
      <c r="C50" s="7" t="s">
        <v>36</v>
      </c>
      <c r="D50" s="7" t="s">
        <v>38</v>
      </c>
      <c r="E50" s="7" t="s">
        <v>39</v>
      </c>
      <c r="F50" s="7" t="s">
        <v>25</v>
      </c>
      <c r="G50" s="7" t="s">
        <v>26</v>
      </c>
      <c r="H50" s="7" t="s">
        <v>28</v>
      </c>
      <c r="I50" s="7" t="s">
        <v>27</v>
      </c>
      <c r="J50" s="7" t="s">
        <v>152</v>
      </c>
      <c r="K50" s="7" t="s">
        <v>24</v>
      </c>
      <c r="L50" s="7" t="s">
        <v>24</v>
      </c>
      <c r="M50" s="7" t="s">
        <v>24</v>
      </c>
      <c r="N50" s="7" t="s">
        <v>344</v>
      </c>
      <c r="O50" s="7" t="s">
        <v>348</v>
      </c>
      <c r="P50" s="10">
        <v>100</v>
      </c>
      <c r="Q50" s="19" t="s">
        <v>29</v>
      </c>
      <c r="R50" s="6" t="s">
        <v>349</v>
      </c>
      <c r="S50" s="7" t="s">
        <v>350</v>
      </c>
      <c r="T50" s="11"/>
      <c r="U50" s="12">
        <v>44197</v>
      </c>
      <c r="V50" s="12">
        <v>44561</v>
      </c>
      <c r="W50" s="7" t="s">
        <v>33</v>
      </c>
      <c r="X50" s="7" t="s">
        <v>31</v>
      </c>
      <c r="Y50" s="7" t="s">
        <v>32</v>
      </c>
      <c r="Z50" s="22"/>
      <c r="AA50" s="22"/>
      <c r="AB50" s="22"/>
      <c r="AC50" s="22"/>
      <c r="AD50" s="22"/>
    </row>
    <row r="51" spans="1:30" ht="60" x14ac:dyDescent="0.25">
      <c r="A51" s="9">
        <v>51</v>
      </c>
      <c r="B51" s="7" t="s">
        <v>351</v>
      </c>
      <c r="C51" s="7" t="s">
        <v>36</v>
      </c>
      <c r="D51" s="7" t="s">
        <v>38</v>
      </c>
      <c r="E51" s="7" t="s">
        <v>151</v>
      </c>
      <c r="F51" s="7" t="s">
        <v>25</v>
      </c>
      <c r="G51" s="7" t="s">
        <v>26</v>
      </c>
      <c r="H51" s="7" t="s">
        <v>28</v>
      </c>
      <c r="I51" s="7" t="s">
        <v>65</v>
      </c>
      <c r="J51" s="7" t="s">
        <v>35</v>
      </c>
      <c r="K51" s="7" t="s">
        <v>24</v>
      </c>
      <c r="L51" s="7" t="s">
        <v>24</v>
      </c>
      <c r="M51" s="7" t="s">
        <v>24</v>
      </c>
      <c r="N51" s="7" t="s">
        <v>352</v>
      </c>
      <c r="O51" s="7" t="s">
        <v>353</v>
      </c>
      <c r="P51" s="10">
        <v>2</v>
      </c>
      <c r="Q51" s="19" t="s">
        <v>72</v>
      </c>
      <c r="R51" s="6" t="s">
        <v>354</v>
      </c>
      <c r="S51" s="7" t="s">
        <v>355</v>
      </c>
      <c r="T51" s="11">
        <f>ROUND(41313156/9,0)</f>
        <v>4590351</v>
      </c>
      <c r="U51" s="12">
        <v>44682</v>
      </c>
      <c r="V51" s="12">
        <v>44895</v>
      </c>
      <c r="W51" s="7" t="s">
        <v>30</v>
      </c>
      <c r="X51" s="7" t="s">
        <v>34</v>
      </c>
      <c r="Y51" s="7" t="s">
        <v>32</v>
      </c>
      <c r="Z51" s="22"/>
      <c r="AA51" s="22"/>
      <c r="AB51" s="22"/>
      <c r="AC51" s="22"/>
      <c r="AD51" s="22"/>
    </row>
    <row r="52" spans="1:30" ht="75" x14ac:dyDescent="0.25">
      <c r="A52" s="9">
        <v>52</v>
      </c>
      <c r="B52" s="19" t="s">
        <v>351</v>
      </c>
      <c r="C52" s="19" t="s">
        <v>36</v>
      </c>
      <c r="D52" s="19" t="s">
        <v>38</v>
      </c>
      <c r="E52" s="19" t="s">
        <v>151</v>
      </c>
      <c r="F52" s="19" t="s">
        <v>25</v>
      </c>
      <c r="G52" s="19" t="s">
        <v>26</v>
      </c>
      <c r="H52" s="19" t="s">
        <v>28</v>
      </c>
      <c r="I52" s="19" t="s">
        <v>65</v>
      </c>
      <c r="J52" s="19" t="s">
        <v>35</v>
      </c>
      <c r="K52" s="19" t="s">
        <v>24</v>
      </c>
      <c r="L52" s="19" t="s">
        <v>24</v>
      </c>
      <c r="M52" s="19" t="s">
        <v>24</v>
      </c>
      <c r="N52" s="19" t="s">
        <v>352</v>
      </c>
      <c r="O52" s="19" t="s">
        <v>356</v>
      </c>
      <c r="P52" s="20">
        <v>100</v>
      </c>
      <c r="Q52" s="19" t="s">
        <v>29</v>
      </c>
      <c r="R52" s="34" t="s">
        <v>407</v>
      </c>
      <c r="S52" s="19" t="s">
        <v>408</v>
      </c>
      <c r="T52" s="32">
        <f>ROUND(41313156/9,0)</f>
        <v>4590351</v>
      </c>
      <c r="U52" s="35">
        <v>44713</v>
      </c>
      <c r="V52" s="35">
        <v>44926</v>
      </c>
      <c r="W52" s="19" t="s">
        <v>33</v>
      </c>
      <c r="X52" s="19" t="s">
        <v>34</v>
      </c>
      <c r="Y52" s="19" t="s">
        <v>32</v>
      </c>
      <c r="Z52" s="28"/>
      <c r="AA52" s="28"/>
      <c r="AB52" s="28"/>
      <c r="AC52" s="28"/>
      <c r="AD52" s="28"/>
    </row>
    <row r="53" spans="1:30" ht="60" x14ac:dyDescent="0.25">
      <c r="A53" s="9">
        <v>53</v>
      </c>
      <c r="B53" s="7" t="s">
        <v>351</v>
      </c>
      <c r="C53" s="7" t="s">
        <v>36</v>
      </c>
      <c r="D53" s="7" t="s">
        <v>38</v>
      </c>
      <c r="E53" s="7" t="s">
        <v>151</v>
      </c>
      <c r="F53" s="7" t="s">
        <v>25</v>
      </c>
      <c r="G53" s="7" t="s">
        <v>26</v>
      </c>
      <c r="H53" s="7" t="s">
        <v>28</v>
      </c>
      <c r="I53" s="7" t="s">
        <v>65</v>
      </c>
      <c r="J53" s="7" t="s">
        <v>35</v>
      </c>
      <c r="K53" s="7" t="s">
        <v>24</v>
      </c>
      <c r="L53" s="7" t="s">
        <v>24</v>
      </c>
      <c r="M53" s="7" t="s">
        <v>24</v>
      </c>
      <c r="N53" s="7" t="s">
        <v>409</v>
      </c>
      <c r="O53" s="7" t="s">
        <v>357</v>
      </c>
      <c r="P53" s="10">
        <v>1</v>
      </c>
      <c r="Q53" s="7" t="s">
        <v>37</v>
      </c>
      <c r="R53" s="6" t="s">
        <v>410</v>
      </c>
      <c r="S53" s="7" t="s">
        <v>435</v>
      </c>
      <c r="T53" s="11">
        <v>4590350</v>
      </c>
      <c r="U53" s="12">
        <v>44652</v>
      </c>
      <c r="V53" s="12">
        <v>44926</v>
      </c>
      <c r="W53" s="7" t="s">
        <v>33</v>
      </c>
      <c r="X53" s="7" t="s">
        <v>34</v>
      </c>
      <c r="Y53" s="7" t="s">
        <v>32</v>
      </c>
      <c r="Z53" s="22"/>
      <c r="AA53" s="22"/>
      <c r="AB53" s="22"/>
      <c r="AC53" s="22"/>
      <c r="AD53" s="22"/>
    </row>
    <row r="54" spans="1:30" ht="75" x14ac:dyDescent="0.25">
      <c r="A54" s="9">
        <v>54</v>
      </c>
      <c r="B54" s="7" t="s">
        <v>351</v>
      </c>
      <c r="C54" s="7" t="s">
        <v>159</v>
      </c>
      <c r="D54" s="7" t="s">
        <v>38</v>
      </c>
      <c r="E54" s="7" t="s">
        <v>151</v>
      </c>
      <c r="F54" s="7" t="s">
        <v>25</v>
      </c>
      <c r="G54" s="7" t="s">
        <v>26</v>
      </c>
      <c r="H54" s="7" t="s">
        <v>28</v>
      </c>
      <c r="I54" s="7" t="s">
        <v>108</v>
      </c>
      <c r="J54" s="7" t="s">
        <v>35</v>
      </c>
      <c r="K54" s="7" t="s">
        <v>24</v>
      </c>
      <c r="L54" s="7" t="s">
        <v>24</v>
      </c>
      <c r="M54" s="7" t="s">
        <v>24</v>
      </c>
      <c r="N54" s="7" t="s">
        <v>358</v>
      </c>
      <c r="O54" s="7" t="s">
        <v>359</v>
      </c>
      <c r="P54" s="10">
        <v>3</v>
      </c>
      <c r="Q54" s="19" t="s">
        <v>72</v>
      </c>
      <c r="R54" s="6" t="s">
        <v>360</v>
      </c>
      <c r="S54" s="7" t="s">
        <v>411</v>
      </c>
      <c r="T54" s="11">
        <f>ROUND(41313156/9,0)</f>
        <v>4590351</v>
      </c>
      <c r="U54" s="12">
        <v>44562</v>
      </c>
      <c r="V54" s="12">
        <v>44926</v>
      </c>
      <c r="W54" s="7" t="s">
        <v>30</v>
      </c>
      <c r="X54" s="7" t="s">
        <v>111</v>
      </c>
      <c r="Y54" s="7" t="s">
        <v>32</v>
      </c>
      <c r="Z54" s="45">
        <v>1</v>
      </c>
      <c r="AA54" s="4" t="s">
        <v>530</v>
      </c>
      <c r="AB54" s="22" t="s">
        <v>531</v>
      </c>
      <c r="AC54" s="22"/>
      <c r="AD54" s="22"/>
    </row>
    <row r="55" spans="1:30" ht="105" x14ac:dyDescent="0.25">
      <c r="A55" s="9">
        <v>55</v>
      </c>
      <c r="B55" s="7" t="s">
        <v>351</v>
      </c>
      <c r="C55" s="7" t="s">
        <v>36</v>
      </c>
      <c r="D55" s="7" t="s">
        <v>38</v>
      </c>
      <c r="E55" s="7" t="s">
        <v>151</v>
      </c>
      <c r="F55" s="7" t="s">
        <v>25</v>
      </c>
      <c r="G55" s="7" t="s">
        <v>26</v>
      </c>
      <c r="H55" s="7" t="s">
        <v>28</v>
      </c>
      <c r="I55" s="7" t="s">
        <v>108</v>
      </c>
      <c r="J55" s="7" t="s">
        <v>35</v>
      </c>
      <c r="K55" s="7" t="s">
        <v>24</v>
      </c>
      <c r="L55" s="7" t="s">
        <v>24</v>
      </c>
      <c r="M55" s="7" t="s">
        <v>24</v>
      </c>
      <c r="N55" s="7" t="s">
        <v>361</v>
      </c>
      <c r="O55" s="7" t="s">
        <v>362</v>
      </c>
      <c r="P55" s="10">
        <v>3</v>
      </c>
      <c r="Q55" s="19" t="s">
        <v>72</v>
      </c>
      <c r="R55" s="6" t="s">
        <v>363</v>
      </c>
      <c r="S55" s="7" t="s">
        <v>364</v>
      </c>
      <c r="T55" s="11">
        <f>ROUND(41313156/9,0)</f>
        <v>4590351</v>
      </c>
      <c r="U55" s="12">
        <v>44562</v>
      </c>
      <c r="V55" s="12">
        <v>44926</v>
      </c>
      <c r="W55" s="7" t="s">
        <v>30</v>
      </c>
      <c r="X55" s="7" t="s">
        <v>111</v>
      </c>
      <c r="Y55" s="7" t="s">
        <v>32</v>
      </c>
      <c r="Z55" s="45">
        <v>1</v>
      </c>
      <c r="AA55" s="4" t="s">
        <v>530</v>
      </c>
      <c r="AB55" s="22" t="s">
        <v>531</v>
      </c>
      <c r="AC55" s="22"/>
      <c r="AD55" s="22"/>
    </row>
    <row r="56" spans="1:30" ht="75" x14ac:dyDescent="0.25">
      <c r="A56" s="9">
        <v>56</v>
      </c>
      <c r="B56" s="7" t="s">
        <v>351</v>
      </c>
      <c r="C56" s="7" t="s">
        <v>36</v>
      </c>
      <c r="D56" s="7" t="s">
        <v>38</v>
      </c>
      <c r="E56" s="7" t="s">
        <v>151</v>
      </c>
      <c r="F56" s="7" t="s">
        <v>25</v>
      </c>
      <c r="G56" s="7" t="s">
        <v>26</v>
      </c>
      <c r="H56" s="7" t="s">
        <v>28</v>
      </c>
      <c r="I56" s="7" t="s">
        <v>108</v>
      </c>
      <c r="J56" s="7" t="s">
        <v>35</v>
      </c>
      <c r="K56" s="7" t="s">
        <v>24</v>
      </c>
      <c r="L56" s="7" t="s">
        <v>24</v>
      </c>
      <c r="M56" s="7" t="s">
        <v>24</v>
      </c>
      <c r="N56" s="7" t="s">
        <v>365</v>
      </c>
      <c r="O56" s="7" t="s">
        <v>366</v>
      </c>
      <c r="P56" s="10">
        <v>3</v>
      </c>
      <c r="Q56" s="19" t="s">
        <v>72</v>
      </c>
      <c r="R56" s="6" t="s">
        <v>367</v>
      </c>
      <c r="S56" s="7" t="s">
        <v>368</v>
      </c>
      <c r="T56" s="11">
        <f>ROUND(41313156/9,0)</f>
        <v>4590351</v>
      </c>
      <c r="U56" s="12">
        <v>44562</v>
      </c>
      <c r="V56" s="12">
        <v>44926</v>
      </c>
      <c r="W56" s="7" t="s">
        <v>30</v>
      </c>
      <c r="X56" s="7" t="s">
        <v>111</v>
      </c>
      <c r="Y56" s="7" t="s">
        <v>32</v>
      </c>
      <c r="Z56" s="45">
        <v>1</v>
      </c>
      <c r="AA56" s="4" t="s">
        <v>530</v>
      </c>
      <c r="AB56" s="22" t="s">
        <v>531</v>
      </c>
      <c r="AC56" s="22"/>
      <c r="AD56" s="22"/>
    </row>
    <row r="57" spans="1:30" ht="75" x14ac:dyDescent="0.25">
      <c r="A57" s="9">
        <v>57</v>
      </c>
      <c r="B57" s="7" t="s">
        <v>351</v>
      </c>
      <c r="C57" s="7" t="s">
        <v>36</v>
      </c>
      <c r="D57" s="7" t="s">
        <v>38</v>
      </c>
      <c r="E57" s="7" t="s">
        <v>151</v>
      </c>
      <c r="F57" s="7" t="s">
        <v>25</v>
      </c>
      <c r="G57" s="7" t="s">
        <v>26</v>
      </c>
      <c r="H57" s="7" t="s">
        <v>28</v>
      </c>
      <c r="I57" s="7" t="s">
        <v>108</v>
      </c>
      <c r="J57" s="7" t="s">
        <v>35</v>
      </c>
      <c r="K57" s="7" t="s">
        <v>24</v>
      </c>
      <c r="L57" s="7" t="s">
        <v>24</v>
      </c>
      <c r="M57" s="7" t="s">
        <v>24</v>
      </c>
      <c r="N57" s="7" t="s">
        <v>369</v>
      </c>
      <c r="O57" s="7" t="s">
        <v>370</v>
      </c>
      <c r="P57" s="10">
        <v>3</v>
      </c>
      <c r="Q57" s="19" t="s">
        <v>72</v>
      </c>
      <c r="R57" s="6" t="s">
        <v>371</v>
      </c>
      <c r="S57" s="7" t="s">
        <v>372</v>
      </c>
      <c r="T57" s="11">
        <f>ROUND(41313156/9,0)</f>
        <v>4590351</v>
      </c>
      <c r="U57" s="12">
        <v>44562</v>
      </c>
      <c r="V57" s="12">
        <v>44926</v>
      </c>
      <c r="W57" s="7" t="s">
        <v>30</v>
      </c>
      <c r="X57" s="7" t="s">
        <v>111</v>
      </c>
      <c r="Y57" s="7" t="s">
        <v>32</v>
      </c>
      <c r="Z57" s="45">
        <v>1</v>
      </c>
      <c r="AA57" s="4" t="s">
        <v>530</v>
      </c>
      <c r="AB57" s="22" t="s">
        <v>531</v>
      </c>
      <c r="AC57" s="22"/>
      <c r="AD57" s="22"/>
    </row>
    <row r="58" spans="1:30" ht="60" x14ac:dyDescent="0.25">
      <c r="A58" s="9">
        <v>58</v>
      </c>
      <c r="B58" s="7" t="s">
        <v>351</v>
      </c>
      <c r="C58" s="7" t="s">
        <v>36</v>
      </c>
      <c r="D58" s="7" t="s">
        <v>38</v>
      </c>
      <c r="E58" s="7" t="s">
        <v>151</v>
      </c>
      <c r="F58" s="7" t="s">
        <v>25</v>
      </c>
      <c r="G58" s="7" t="s">
        <v>26</v>
      </c>
      <c r="H58" s="7" t="s">
        <v>28</v>
      </c>
      <c r="I58" s="7" t="s">
        <v>65</v>
      </c>
      <c r="J58" s="7" t="s">
        <v>35</v>
      </c>
      <c r="K58" s="7" t="s">
        <v>24</v>
      </c>
      <c r="L58" s="7" t="s">
        <v>24</v>
      </c>
      <c r="M58" s="7" t="s">
        <v>24</v>
      </c>
      <c r="N58" s="7" t="s">
        <v>412</v>
      </c>
      <c r="O58" s="7" t="s">
        <v>373</v>
      </c>
      <c r="P58" s="10">
        <v>1</v>
      </c>
      <c r="Q58" s="7" t="s">
        <v>37</v>
      </c>
      <c r="R58" s="6" t="s">
        <v>374</v>
      </c>
      <c r="S58" s="7" t="s">
        <v>373</v>
      </c>
      <c r="T58" s="11">
        <v>4590350</v>
      </c>
      <c r="U58" s="12">
        <v>44562</v>
      </c>
      <c r="V58" s="12">
        <v>44926</v>
      </c>
      <c r="W58" s="7" t="s">
        <v>33</v>
      </c>
      <c r="X58" s="7" t="s">
        <v>34</v>
      </c>
      <c r="Y58" s="7" t="s">
        <v>32</v>
      </c>
      <c r="Z58" s="22"/>
      <c r="AA58" s="22"/>
      <c r="AB58" s="22"/>
      <c r="AC58" s="22"/>
      <c r="AD58" s="22"/>
    </row>
    <row r="59" spans="1:30" ht="60" x14ac:dyDescent="0.25">
      <c r="A59" s="9">
        <v>59</v>
      </c>
      <c r="B59" s="7" t="s">
        <v>351</v>
      </c>
      <c r="C59" s="7" t="s">
        <v>58</v>
      </c>
      <c r="D59" s="7" t="s">
        <v>38</v>
      </c>
      <c r="E59" s="7" t="s">
        <v>151</v>
      </c>
      <c r="F59" s="7" t="s">
        <v>25</v>
      </c>
      <c r="G59" s="7" t="s">
        <v>26</v>
      </c>
      <c r="H59" s="7" t="s">
        <v>28</v>
      </c>
      <c r="I59" s="7" t="s">
        <v>65</v>
      </c>
      <c r="J59" s="7" t="s">
        <v>152</v>
      </c>
      <c r="K59" s="7" t="s">
        <v>24</v>
      </c>
      <c r="L59" s="7" t="s">
        <v>24</v>
      </c>
      <c r="M59" s="7" t="s">
        <v>24</v>
      </c>
      <c r="N59" s="7" t="s">
        <v>413</v>
      </c>
      <c r="O59" s="7" t="s">
        <v>28</v>
      </c>
      <c r="P59" s="10">
        <v>90</v>
      </c>
      <c r="Q59" s="1" t="s">
        <v>29</v>
      </c>
      <c r="R59" s="6" t="s">
        <v>414</v>
      </c>
      <c r="S59" s="7" t="s">
        <v>375</v>
      </c>
      <c r="T59" s="11">
        <v>4590350</v>
      </c>
      <c r="U59" s="12">
        <v>44562</v>
      </c>
      <c r="V59" s="12">
        <v>44926</v>
      </c>
      <c r="W59" s="7" t="s">
        <v>30</v>
      </c>
      <c r="X59" s="7" t="s">
        <v>34</v>
      </c>
      <c r="Y59" s="7" t="s">
        <v>12</v>
      </c>
      <c r="Z59" s="22"/>
      <c r="AA59" s="22"/>
      <c r="AB59" s="22"/>
      <c r="AC59" s="22"/>
      <c r="AD59" s="22"/>
    </row>
    <row r="60" spans="1:30" ht="105" x14ac:dyDescent="0.25">
      <c r="A60" s="9">
        <v>60</v>
      </c>
      <c r="B60" s="7" t="s">
        <v>106</v>
      </c>
      <c r="C60" s="7" t="s">
        <v>45</v>
      </c>
      <c r="D60" s="7" t="s">
        <v>38</v>
      </c>
      <c r="E60" s="7" t="s">
        <v>107</v>
      </c>
      <c r="F60" s="7" t="s">
        <v>25</v>
      </c>
      <c r="G60" s="7" t="s">
        <v>26</v>
      </c>
      <c r="H60" s="7" t="s">
        <v>107</v>
      </c>
      <c r="I60" s="7" t="s">
        <v>108</v>
      </c>
      <c r="J60" s="7" t="s">
        <v>35</v>
      </c>
      <c r="K60" s="7" t="s">
        <v>24</v>
      </c>
      <c r="L60" s="7" t="s">
        <v>24</v>
      </c>
      <c r="M60" s="7" t="s">
        <v>24</v>
      </c>
      <c r="N60" s="7" t="s">
        <v>415</v>
      </c>
      <c r="O60" s="7" t="s">
        <v>109</v>
      </c>
      <c r="P60" s="10">
        <v>100</v>
      </c>
      <c r="Q60" s="7" t="s">
        <v>29</v>
      </c>
      <c r="R60" s="6" t="s">
        <v>110</v>
      </c>
      <c r="S60" s="7" t="s">
        <v>416</v>
      </c>
      <c r="T60" s="11">
        <v>0</v>
      </c>
      <c r="U60" s="12">
        <v>44562</v>
      </c>
      <c r="V60" s="12">
        <v>44926</v>
      </c>
      <c r="W60" s="7" t="s">
        <v>33</v>
      </c>
      <c r="X60" s="7" t="s">
        <v>111</v>
      </c>
      <c r="Y60" s="7" t="s">
        <v>32</v>
      </c>
      <c r="Z60" s="45">
        <v>100</v>
      </c>
      <c r="AA60" s="44" t="s">
        <v>524</v>
      </c>
      <c r="AB60" s="46" t="s">
        <v>525</v>
      </c>
      <c r="AC60" s="5">
        <v>0</v>
      </c>
      <c r="AD60" s="5">
        <v>0</v>
      </c>
    </row>
    <row r="61" spans="1:30" ht="75" x14ac:dyDescent="0.25">
      <c r="A61" s="9">
        <v>61</v>
      </c>
      <c r="B61" s="7" t="s">
        <v>106</v>
      </c>
      <c r="C61" s="7" t="s">
        <v>45</v>
      </c>
      <c r="D61" s="7" t="s">
        <v>38</v>
      </c>
      <c r="E61" s="7" t="s">
        <v>107</v>
      </c>
      <c r="F61" s="7" t="s">
        <v>25</v>
      </c>
      <c r="G61" s="7" t="s">
        <v>26</v>
      </c>
      <c r="H61" s="7" t="s">
        <v>107</v>
      </c>
      <c r="I61" s="7" t="s">
        <v>108</v>
      </c>
      <c r="J61" s="7" t="s">
        <v>35</v>
      </c>
      <c r="K61" s="7" t="s">
        <v>24</v>
      </c>
      <c r="L61" s="7" t="s">
        <v>24</v>
      </c>
      <c r="M61" s="7" t="s">
        <v>24</v>
      </c>
      <c r="N61" s="7" t="s">
        <v>112</v>
      </c>
      <c r="O61" s="7" t="s">
        <v>113</v>
      </c>
      <c r="P61" s="10">
        <v>1</v>
      </c>
      <c r="Q61" s="7" t="s">
        <v>37</v>
      </c>
      <c r="R61" s="6" t="s">
        <v>114</v>
      </c>
      <c r="S61" s="7" t="s">
        <v>115</v>
      </c>
      <c r="T61" s="11">
        <v>0</v>
      </c>
      <c r="U61" s="12">
        <v>44562</v>
      </c>
      <c r="V61" s="12">
        <v>44926</v>
      </c>
      <c r="W61" s="7" t="s">
        <v>33</v>
      </c>
      <c r="X61" s="7" t="s">
        <v>34</v>
      </c>
      <c r="Y61" s="7" t="s">
        <v>32</v>
      </c>
      <c r="Z61" s="45">
        <v>1</v>
      </c>
      <c r="AA61" s="44" t="s">
        <v>526</v>
      </c>
      <c r="AB61" s="38" t="s">
        <v>527</v>
      </c>
      <c r="AC61" s="5">
        <v>0</v>
      </c>
      <c r="AD61" s="5">
        <v>0</v>
      </c>
    </row>
    <row r="62" spans="1:30" ht="75" x14ac:dyDescent="0.25">
      <c r="A62" s="9">
        <v>62</v>
      </c>
      <c r="B62" s="7" t="s">
        <v>106</v>
      </c>
      <c r="C62" s="7" t="s">
        <v>45</v>
      </c>
      <c r="D62" s="7" t="s">
        <v>38</v>
      </c>
      <c r="E62" s="7" t="s">
        <v>107</v>
      </c>
      <c r="F62" s="7" t="s">
        <v>25</v>
      </c>
      <c r="G62" s="7" t="s">
        <v>26</v>
      </c>
      <c r="H62" s="7" t="s">
        <v>107</v>
      </c>
      <c r="I62" s="7" t="s">
        <v>108</v>
      </c>
      <c r="J62" s="7" t="s">
        <v>35</v>
      </c>
      <c r="K62" s="7" t="s">
        <v>24</v>
      </c>
      <c r="L62" s="7" t="s">
        <v>24</v>
      </c>
      <c r="M62" s="7" t="s">
        <v>24</v>
      </c>
      <c r="N62" s="7" t="s">
        <v>417</v>
      </c>
      <c r="O62" s="7" t="s">
        <v>116</v>
      </c>
      <c r="P62" s="10">
        <v>1</v>
      </c>
      <c r="Q62" s="7" t="s">
        <v>37</v>
      </c>
      <c r="R62" s="6" t="s">
        <v>117</v>
      </c>
      <c r="S62" s="7" t="s">
        <v>418</v>
      </c>
      <c r="T62" s="11">
        <v>0</v>
      </c>
      <c r="U62" s="12">
        <v>44562</v>
      </c>
      <c r="V62" s="12">
        <v>44926</v>
      </c>
      <c r="W62" s="7" t="s">
        <v>33</v>
      </c>
      <c r="X62" s="7" t="s">
        <v>34</v>
      </c>
      <c r="Y62" s="7" t="s">
        <v>32</v>
      </c>
      <c r="Z62" s="45">
        <v>1</v>
      </c>
      <c r="AA62" s="44" t="s">
        <v>528</v>
      </c>
      <c r="AB62" s="38" t="s">
        <v>529</v>
      </c>
      <c r="AC62" s="5">
        <v>0</v>
      </c>
      <c r="AD62" s="5">
        <v>0</v>
      </c>
    </row>
    <row r="63" spans="1:30" ht="120" x14ac:dyDescent="0.25">
      <c r="A63" s="9">
        <v>63</v>
      </c>
      <c r="B63" s="7" t="s">
        <v>150</v>
      </c>
      <c r="C63" s="7" t="s">
        <v>58</v>
      </c>
      <c r="D63" s="7" t="s">
        <v>38</v>
      </c>
      <c r="E63" s="7" t="s">
        <v>151</v>
      </c>
      <c r="F63" s="7" t="s">
        <v>25</v>
      </c>
      <c r="G63" s="7" t="s">
        <v>26</v>
      </c>
      <c r="H63" s="7" t="s">
        <v>28</v>
      </c>
      <c r="I63" s="7" t="s">
        <v>65</v>
      </c>
      <c r="J63" s="7" t="s">
        <v>152</v>
      </c>
      <c r="K63" s="7" t="s">
        <v>24</v>
      </c>
      <c r="L63" s="7" t="s">
        <v>24</v>
      </c>
      <c r="M63" s="7" t="s">
        <v>24</v>
      </c>
      <c r="N63" s="7" t="s">
        <v>153</v>
      </c>
      <c r="O63" s="7" t="s">
        <v>154</v>
      </c>
      <c r="P63" s="10">
        <v>100</v>
      </c>
      <c r="Q63" s="7" t="s">
        <v>29</v>
      </c>
      <c r="R63" s="6" t="s">
        <v>419</v>
      </c>
      <c r="S63" s="7" t="s">
        <v>420</v>
      </c>
      <c r="T63" s="11"/>
      <c r="U63" s="12">
        <v>44562</v>
      </c>
      <c r="V63" s="12">
        <v>44926</v>
      </c>
      <c r="W63" s="7" t="s">
        <v>33</v>
      </c>
      <c r="X63" s="7" t="s">
        <v>91</v>
      </c>
      <c r="Y63" s="7" t="s">
        <v>32</v>
      </c>
      <c r="Z63" s="22" t="s">
        <v>506</v>
      </c>
      <c r="AA63" s="3" t="s">
        <v>643</v>
      </c>
      <c r="AB63" s="22" t="s">
        <v>644</v>
      </c>
      <c r="AC63" s="22"/>
      <c r="AD63" s="22"/>
    </row>
    <row r="64" spans="1:30" ht="60" x14ac:dyDescent="0.25">
      <c r="A64" s="9">
        <v>64</v>
      </c>
      <c r="B64" s="7" t="s">
        <v>150</v>
      </c>
      <c r="C64" s="7" t="s">
        <v>58</v>
      </c>
      <c r="D64" s="7" t="s">
        <v>38</v>
      </c>
      <c r="E64" s="7" t="s">
        <v>151</v>
      </c>
      <c r="F64" s="7" t="s">
        <v>25</v>
      </c>
      <c r="G64" s="7" t="s">
        <v>26</v>
      </c>
      <c r="H64" s="7" t="s">
        <v>28</v>
      </c>
      <c r="I64" s="7" t="s">
        <v>65</v>
      </c>
      <c r="J64" s="7" t="s">
        <v>152</v>
      </c>
      <c r="K64" s="7" t="s">
        <v>24</v>
      </c>
      <c r="L64" s="7" t="s">
        <v>24</v>
      </c>
      <c r="M64" s="7" t="s">
        <v>24</v>
      </c>
      <c r="N64" s="7" t="s">
        <v>153</v>
      </c>
      <c r="O64" s="7" t="s">
        <v>155</v>
      </c>
      <c r="P64" s="10">
        <v>4</v>
      </c>
      <c r="Q64" s="7" t="s">
        <v>72</v>
      </c>
      <c r="R64" s="6" t="s">
        <v>421</v>
      </c>
      <c r="S64" s="6" t="s">
        <v>156</v>
      </c>
      <c r="T64" s="11"/>
      <c r="U64" s="12">
        <v>44562</v>
      </c>
      <c r="V64" s="12">
        <v>44926</v>
      </c>
      <c r="W64" s="7" t="s">
        <v>30</v>
      </c>
      <c r="X64" s="7" t="s">
        <v>91</v>
      </c>
      <c r="Y64" s="7" t="s">
        <v>32</v>
      </c>
      <c r="Z64" s="38" t="s">
        <v>574</v>
      </c>
      <c r="AA64" s="3" t="s">
        <v>646</v>
      </c>
      <c r="AB64" s="22" t="s">
        <v>645</v>
      </c>
      <c r="AC64" s="22"/>
      <c r="AD64" s="22"/>
    </row>
    <row r="65" spans="1:30" ht="180" x14ac:dyDescent="0.25">
      <c r="A65" s="9">
        <v>65</v>
      </c>
      <c r="B65" s="7" t="s">
        <v>150</v>
      </c>
      <c r="C65" s="7" t="s">
        <v>58</v>
      </c>
      <c r="D65" s="7" t="s">
        <v>38</v>
      </c>
      <c r="E65" s="7" t="s">
        <v>151</v>
      </c>
      <c r="F65" s="7" t="s">
        <v>25</v>
      </c>
      <c r="G65" s="7" t="s">
        <v>26</v>
      </c>
      <c r="H65" s="7" t="s">
        <v>28</v>
      </c>
      <c r="I65" s="7" t="s">
        <v>65</v>
      </c>
      <c r="J65" s="7" t="s">
        <v>152</v>
      </c>
      <c r="K65" s="7" t="s">
        <v>24</v>
      </c>
      <c r="L65" s="7" t="s">
        <v>24</v>
      </c>
      <c r="M65" s="7" t="s">
        <v>24</v>
      </c>
      <c r="N65" s="7" t="s">
        <v>153</v>
      </c>
      <c r="O65" s="7" t="s">
        <v>157</v>
      </c>
      <c r="P65" s="10">
        <v>5</v>
      </c>
      <c r="Q65" s="7" t="s">
        <v>72</v>
      </c>
      <c r="R65" s="6" t="s">
        <v>422</v>
      </c>
      <c r="S65" s="7" t="s">
        <v>158</v>
      </c>
      <c r="T65" s="11"/>
      <c r="U65" s="12">
        <v>44562</v>
      </c>
      <c r="V65" s="12">
        <v>44926</v>
      </c>
      <c r="W65" s="7" t="s">
        <v>33</v>
      </c>
      <c r="X65" s="7" t="s">
        <v>98</v>
      </c>
      <c r="Y65" s="7" t="s">
        <v>32</v>
      </c>
      <c r="Z65" s="38" t="s">
        <v>647</v>
      </c>
      <c r="AA65" s="3" t="s">
        <v>648</v>
      </c>
      <c r="AB65" s="69" t="s">
        <v>649</v>
      </c>
      <c r="AC65" s="22"/>
      <c r="AD65" s="22"/>
    </row>
    <row r="66" spans="1:30" ht="75" x14ac:dyDescent="0.25">
      <c r="A66" s="9">
        <v>66</v>
      </c>
      <c r="B66" s="7" t="s">
        <v>150</v>
      </c>
      <c r="C66" s="7" t="s">
        <v>159</v>
      </c>
      <c r="D66" s="7" t="s">
        <v>38</v>
      </c>
      <c r="E66" s="7" t="s">
        <v>151</v>
      </c>
      <c r="F66" s="7" t="s">
        <v>25</v>
      </c>
      <c r="G66" s="7" t="s">
        <v>26</v>
      </c>
      <c r="H66" s="7" t="s">
        <v>28</v>
      </c>
      <c r="I66" s="7" t="s">
        <v>65</v>
      </c>
      <c r="J66" s="7" t="s">
        <v>152</v>
      </c>
      <c r="K66" s="7" t="s">
        <v>24</v>
      </c>
      <c r="L66" s="7" t="s">
        <v>24</v>
      </c>
      <c r="M66" s="7" t="s">
        <v>24</v>
      </c>
      <c r="N66" s="7" t="s">
        <v>153</v>
      </c>
      <c r="O66" s="7" t="s">
        <v>160</v>
      </c>
      <c r="P66" s="10">
        <v>1</v>
      </c>
      <c r="Q66" s="7" t="s">
        <v>37</v>
      </c>
      <c r="R66" s="6" t="s">
        <v>161</v>
      </c>
      <c r="S66" s="7" t="s">
        <v>160</v>
      </c>
      <c r="T66" s="11"/>
      <c r="U66" s="12">
        <v>44593</v>
      </c>
      <c r="V66" s="12">
        <v>44712</v>
      </c>
      <c r="W66" s="7" t="s">
        <v>33</v>
      </c>
      <c r="X66" s="7" t="s">
        <v>34</v>
      </c>
      <c r="Y66" s="7" t="s">
        <v>32</v>
      </c>
      <c r="Z66" s="22"/>
      <c r="AA66" s="22"/>
      <c r="AB66" s="22"/>
      <c r="AC66" s="22"/>
      <c r="AD66" s="22"/>
    </row>
    <row r="67" spans="1:30" ht="60" x14ac:dyDescent="0.25">
      <c r="A67" s="9">
        <v>67</v>
      </c>
      <c r="B67" s="7" t="s">
        <v>40</v>
      </c>
      <c r="C67" s="7" t="s">
        <v>36</v>
      </c>
      <c r="D67" s="7" t="s">
        <v>38</v>
      </c>
      <c r="E67" s="7" t="s">
        <v>39</v>
      </c>
      <c r="F67" s="7" t="s">
        <v>25</v>
      </c>
      <c r="G67" s="7" t="s">
        <v>26</v>
      </c>
      <c r="H67" s="7" t="s">
        <v>28</v>
      </c>
      <c r="I67" s="7" t="s">
        <v>27</v>
      </c>
      <c r="J67" s="7" t="s">
        <v>35</v>
      </c>
      <c r="K67" s="7" t="s">
        <v>24</v>
      </c>
      <c r="L67" s="7" t="s">
        <v>24</v>
      </c>
      <c r="M67" s="7" t="s">
        <v>24</v>
      </c>
      <c r="N67" s="7" t="s">
        <v>52</v>
      </c>
      <c r="O67" s="7" t="s">
        <v>53</v>
      </c>
      <c r="P67" s="10">
        <v>100</v>
      </c>
      <c r="Q67" s="7" t="s">
        <v>29</v>
      </c>
      <c r="R67" s="6" t="s">
        <v>423</v>
      </c>
      <c r="S67" s="7" t="s">
        <v>41</v>
      </c>
      <c r="T67" s="11">
        <v>1200000000</v>
      </c>
      <c r="U67" s="12">
        <v>44562</v>
      </c>
      <c r="V67" s="12">
        <v>44926</v>
      </c>
      <c r="W67" s="7" t="s">
        <v>30</v>
      </c>
      <c r="X67" s="7" t="s">
        <v>31</v>
      </c>
      <c r="Y67" s="7" t="s">
        <v>32</v>
      </c>
      <c r="Z67" s="38" t="s">
        <v>658</v>
      </c>
      <c r="AA67" s="22" t="s">
        <v>659</v>
      </c>
      <c r="AB67" s="22" t="s">
        <v>660</v>
      </c>
      <c r="AC67" s="73">
        <v>0</v>
      </c>
      <c r="AD67" s="73">
        <v>0</v>
      </c>
    </row>
    <row r="68" spans="1:30" ht="75" x14ac:dyDescent="0.25">
      <c r="A68" s="9">
        <v>68</v>
      </c>
      <c r="B68" s="7" t="s">
        <v>40</v>
      </c>
      <c r="C68" s="7" t="s">
        <v>36</v>
      </c>
      <c r="D68" s="7" t="s">
        <v>38</v>
      </c>
      <c r="E68" s="7" t="s">
        <v>39</v>
      </c>
      <c r="F68" s="7" t="s">
        <v>25</v>
      </c>
      <c r="G68" s="7" t="s">
        <v>26</v>
      </c>
      <c r="H68" s="7" t="s">
        <v>28</v>
      </c>
      <c r="I68" s="7" t="s">
        <v>27</v>
      </c>
      <c r="J68" s="7" t="s">
        <v>35</v>
      </c>
      <c r="K68" s="7" t="s">
        <v>24</v>
      </c>
      <c r="L68" s="7" t="s">
        <v>24</v>
      </c>
      <c r="M68" s="7" t="s">
        <v>24</v>
      </c>
      <c r="N68" s="7" t="s">
        <v>57</v>
      </c>
      <c r="O68" s="7" t="s">
        <v>56</v>
      </c>
      <c r="P68" s="10">
        <v>100</v>
      </c>
      <c r="Q68" s="7" t="s">
        <v>29</v>
      </c>
      <c r="R68" s="6" t="s">
        <v>424</v>
      </c>
      <c r="S68" s="7" t="s">
        <v>41</v>
      </c>
      <c r="T68" s="11">
        <v>1224110675</v>
      </c>
      <c r="U68" s="12">
        <v>44621</v>
      </c>
      <c r="V68" s="12">
        <v>44926</v>
      </c>
      <c r="W68" s="7" t="s">
        <v>30</v>
      </c>
      <c r="X68" s="7" t="s">
        <v>31</v>
      </c>
      <c r="Y68" s="7" t="s">
        <v>32</v>
      </c>
      <c r="Z68" s="74">
        <f>(10/23)*100</f>
        <v>43.478260869565219</v>
      </c>
      <c r="AA68" s="22" t="s">
        <v>661</v>
      </c>
      <c r="AB68" s="22" t="s">
        <v>662</v>
      </c>
      <c r="AC68" s="40">
        <v>1429438982</v>
      </c>
      <c r="AD68" s="40">
        <v>171757271</v>
      </c>
    </row>
    <row r="69" spans="1:30" ht="60" x14ac:dyDescent="0.25">
      <c r="A69" s="9">
        <v>69</v>
      </c>
      <c r="B69" s="7" t="s">
        <v>40</v>
      </c>
      <c r="C69" s="7" t="s">
        <v>36</v>
      </c>
      <c r="D69" s="7" t="s">
        <v>38</v>
      </c>
      <c r="E69" s="7" t="s">
        <v>39</v>
      </c>
      <c r="F69" s="7" t="s">
        <v>25</v>
      </c>
      <c r="G69" s="7" t="s">
        <v>26</v>
      </c>
      <c r="H69" s="7" t="s">
        <v>28</v>
      </c>
      <c r="I69" s="7" t="s">
        <v>27</v>
      </c>
      <c r="J69" s="7" t="s">
        <v>35</v>
      </c>
      <c r="K69" s="7" t="s">
        <v>24</v>
      </c>
      <c r="L69" s="7" t="s">
        <v>24</v>
      </c>
      <c r="M69" s="7" t="s">
        <v>24</v>
      </c>
      <c r="N69" s="7" t="s">
        <v>54</v>
      </c>
      <c r="O69" s="7" t="s">
        <v>54</v>
      </c>
      <c r="P69" s="10">
        <v>100</v>
      </c>
      <c r="Q69" s="7" t="s">
        <v>29</v>
      </c>
      <c r="R69" s="6" t="s">
        <v>55</v>
      </c>
      <c r="S69" s="7" t="s">
        <v>41</v>
      </c>
      <c r="T69" s="11">
        <v>1030000000</v>
      </c>
      <c r="U69" s="12">
        <v>44621</v>
      </c>
      <c r="V69" s="12">
        <v>44926</v>
      </c>
      <c r="W69" s="7" t="s">
        <v>30</v>
      </c>
      <c r="X69" s="7" t="s">
        <v>31</v>
      </c>
      <c r="Y69" s="7" t="s">
        <v>32</v>
      </c>
      <c r="Z69" s="38" t="s">
        <v>509</v>
      </c>
      <c r="AA69" s="22" t="s">
        <v>663</v>
      </c>
      <c r="AB69" s="22"/>
      <c r="AC69" s="38" t="s">
        <v>657</v>
      </c>
      <c r="AD69" s="38" t="s">
        <v>657</v>
      </c>
    </row>
    <row r="70" spans="1:30" ht="120" x14ac:dyDescent="0.25">
      <c r="A70" s="9">
        <v>70</v>
      </c>
      <c r="B70" s="7" t="s">
        <v>44</v>
      </c>
      <c r="C70" s="7" t="s">
        <v>45</v>
      </c>
      <c r="D70" s="7" t="s">
        <v>38</v>
      </c>
      <c r="E70" s="7" t="s">
        <v>39</v>
      </c>
      <c r="F70" s="7" t="s">
        <v>42</v>
      </c>
      <c r="G70" s="7" t="s">
        <v>43</v>
      </c>
      <c r="H70" s="7" t="s">
        <v>46</v>
      </c>
      <c r="I70" s="7" t="s">
        <v>47</v>
      </c>
      <c r="J70" s="7" t="s">
        <v>35</v>
      </c>
      <c r="K70" s="7" t="s">
        <v>24</v>
      </c>
      <c r="L70" s="7" t="s">
        <v>24</v>
      </c>
      <c r="M70" s="7" t="s">
        <v>24</v>
      </c>
      <c r="N70" s="7" t="s">
        <v>50</v>
      </c>
      <c r="O70" s="7" t="s">
        <v>48</v>
      </c>
      <c r="P70" s="10">
        <v>1</v>
      </c>
      <c r="Q70" s="7" t="s">
        <v>37</v>
      </c>
      <c r="R70" s="6" t="s">
        <v>51</v>
      </c>
      <c r="S70" s="7" t="s">
        <v>49</v>
      </c>
      <c r="T70" s="11">
        <v>1000000000</v>
      </c>
      <c r="U70" s="12">
        <v>44713</v>
      </c>
      <c r="V70" s="12">
        <v>44926</v>
      </c>
      <c r="W70" s="7" t="s">
        <v>33</v>
      </c>
      <c r="X70" s="7" t="s">
        <v>34</v>
      </c>
      <c r="Y70" s="7" t="s">
        <v>32</v>
      </c>
      <c r="Z70" s="22"/>
      <c r="AA70" s="22" t="s">
        <v>664</v>
      </c>
      <c r="AB70" s="22" t="s">
        <v>665</v>
      </c>
      <c r="AC70" s="37">
        <v>950148224</v>
      </c>
      <c r="AD70" s="37">
        <v>181287814</v>
      </c>
    </row>
    <row r="71" spans="1:30" ht="105" x14ac:dyDescent="0.25">
      <c r="A71" s="9">
        <v>71</v>
      </c>
      <c r="B71" s="7" t="s">
        <v>261</v>
      </c>
      <c r="C71" s="7" t="s">
        <v>262</v>
      </c>
      <c r="D71" s="7" t="s">
        <v>38</v>
      </c>
      <c r="E71" s="7" t="s">
        <v>262</v>
      </c>
      <c r="F71" s="7" t="s">
        <v>25</v>
      </c>
      <c r="G71" s="7" t="s">
        <v>263</v>
      </c>
      <c r="H71" s="7" t="s">
        <v>264</v>
      </c>
      <c r="I71" s="7" t="s">
        <v>265</v>
      </c>
      <c r="J71" s="7" t="s">
        <v>152</v>
      </c>
      <c r="K71" s="7" t="s">
        <v>24</v>
      </c>
      <c r="L71" s="7" t="s">
        <v>24</v>
      </c>
      <c r="M71" s="7" t="s">
        <v>24</v>
      </c>
      <c r="N71" s="7" t="s">
        <v>425</v>
      </c>
      <c r="O71" s="7" t="s">
        <v>266</v>
      </c>
      <c r="P71" s="10">
        <v>4</v>
      </c>
      <c r="Q71" s="7" t="s">
        <v>72</v>
      </c>
      <c r="R71" s="6" t="s">
        <v>426</v>
      </c>
      <c r="S71" s="7" t="s">
        <v>267</v>
      </c>
      <c r="T71" s="11">
        <v>0</v>
      </c>
      <c r="U71" s="12">
        <v>44562</v>
      </c>
      <c r="V71" s="12">
        <v>44926</v>
      </c>
      <c r="W71" s="7" t="s">
        <v>30</v>
      </c>
      <c r="X71" s="7" t="s">
        <v>31</v>
      </c>
      <c r="Y71" s="7" t="s">
        <v>12</v>
      </c>
      <c r="Z71" s="38"/>
      <c r="AA71" s="22" t="s">
        <v>510</v>
      </c>
      <c r="AB71" s="39" t="s">
        <v>511</v>
      </c>
      <c r="AC71" s="40">
        <v>0</v>
      </c>
      <c r="AD71" s="40">
        <v>0</v>
      </c>
    </row>
    <row r="72" spans="1:30" ht="90" x14ac:dyDescent="0.25">
      <c r="A72" s="9">
        <v>72</v>
      </c>
      <c r="B72" s="7" t="s">
        <v>261</v>
      </c>
      <c r="C72" s="7" t="s">
        <v>262</v>
      </c>
      <c r="D72" s="7" t="s">
        <v>38</v>
      </c>
      <c r="E72" s="7" t="s">
        <v>262</v>
      </c>
      <c r="F72" s="7" t="s">
        <v>25</v>
      </c>
      <c r="G72" s="7" t="s">
        <v>263</v>
      </c>
      <c r="H72" s="7" t="s">
        <v>268</v>
      </c>
      <c r="I72" s="7" t="s">
        <v>265</v>
      </c>
      <c r="J72" s="7" t="s">
        <v>152</v>
      </c>
      <c r="K72" s="7" t="s">
        <v>24</v>
      </c>
      <c r="L72" s="7" t="s">
        <v>24</v>
      </c>
      <c r="M72" s="7" t="s">
        <v>24</v>
      </c>
      <c r="N72" s="7" t="s">
        <v>269</v>
      </c>
      <c r="O72" s="7" t="s">
        <v>270</v>
      </c>
      <c r="P72" s="10">
        <v>98</v>
      </c>
      <c r="Q72" s="7" t="s">
        <v>29</v>
      </c>
      <c r="R72" s="6" t="s">
        <v>271</v>
      </c>
      <c r="S72" s="7" t="s">
        <v>272</v>
      </c>
      <c r="T72" s="11">
        <v>30215027700</v>
      </c>
      <c r="U72" s="12">
        <v>44562</v>
      </c>
      <c r="V72" s="12">
        <v>44926</v>
      </c>
      <c r="W72" s="7" t="s">
        <v>30</v>
      </c>
      <c r="X72" s="7" t="s">
        <v>91</v>
      </c>
      <c r="Y72" s="7" t="s">
        <v>12</v>
      </c>
      <c r="Z72" s="38" t="s">
        <v>512</v>
      </c>
      <c r="AA72" s="22" t="s">
        <v>513</v>
      </c>
      <c r="AB72" s="22" t="s">
        <v>514</v>
      </c>
      <c r="AC72" s="41">
        <v>22800584230</v>
      </c>
      <c r="AD72" s="41">
        <v>9165923279</v>
      </c>
    </row>
    <row r="73" spans="1:30" ht="60" x14ac:dyDescent="0.25">
      <c r="A73" s="9">
        <v>73</v>
      </c>
      <c r="B73" s="7" t="s">
        <v>261</v>
      </c>
      <c r="C73" s="7" t="s">
        <v>262</v>
      </c>
      <c r="D73" s="7" t="s">
        <v>38</v>
      </c>
      <c r="E73" s="7" t="s">
        <v>262</v>
      </c>
      <c r="F73" s="7" t="s">
        <v>25</v>
      </c>
      <c r="G73" s="7" t="s">
        <v>263</v>
      </c>
      <c r="H73" s="7" t="s">
        <v>268</v>
      </c>
      <c r="I73" s="7" t="s">
        <v>265</v>
      </c>
      <c r="J73" s="7" t="s">
        <v>152</v>
      </c>
      <c r="K73" s="7" t="s">
        <v>24</v>
      </c>
      <c r="L73" s="7" t="s">
        <v>24</v>
      </c>
      <c r="M73" s="7" t="s">
        <v>24</v>
      </c>
      <c r="N73" s="7" t="s">
        <v>273</v>
      </c>
      <c r="O73" s="7" t="s">
        <v>274</v>
      </c>
      <c r="P73" s="10">
        <v>98</v>
      </c>
      <c r="Q73" s="7" t="s">
        <v>29</v>
      </c>
      <c r="R73" s="6" t="s">
        <v>275</v>
      </c>
      <c r="S73" s="7" t="s">
        <v>284</v>
      </c>
      <c r="T73" s="11">
        <v>0</v>
      </c>
      <c r="U73" s="12">
        <v>44562</v>
      </c>
      <c r="V73" s="12">
        <v>44926</v>
      </c>
      <c r="W73" s="7" t="s">
        <v>30</v>
      </c>
      <c r="X73" s="7" t="s">
        <v>91</v>
      </c>
      <c r="Y73" s="7" t="s">
        <v>32</v>
      </c>
      <c r="Z73" s="38" t="s">
        <v>515</v>
      </c>
      <c r="AA73" s="22" t="s">
        <v>516</v>
      </c>
      <c r="AB73" s="22" t="s">
        <v>511</v>
      </c>
      <c r="AC73" s="40">
        <v>0</v>
      </c>
      <c r="AD73" s="40">
        <v>0</v>
      </c>
    </row>
    <row r="74" spans="1:30" ht="60" x14ac:dyDescent="0.25">
      <c r="A74" s="9">
        <v>74</v>
      </c>
      <c r="B74" s="7" t="s">
        <v>261</v>
      </c>
      <c r="C74" s="7" t="s">
        <v>262</v>
      </c>
      <c r="D74" s="7" t="s">
        <v>38</v>
      </c>
      <c r="E74" s="7" t="s">
        <v>262</v>
      </c>
      <c r="F74" s="7" t="s">
        <v>25</v>
      </c>
      <c r="G74" s="7" t="s">
        <v>263</v>
      </c>
      <c r="H74" s="7" t="s">
        <v>268</v>
      </c>
      <c r="I74" s="7" t="s">
        <v>265</v>
      </c>
      <c r="J74" s="7" t="s">
        <v>152</v>
      </c>
      <c r="K74" s="7" t="s">
        <v>24</v>
      </c>
      <c r="L74" s="7" t="s">
        <v>24</v>
      </c>
      <c r="M74" s="7" t="s">
        <v>24</v>
      </c>
      <c r="N74" s="7" t="s">
        <v>276</v>
      </c>
      <c r="O74" s="7" t="s">
        <v>277</v>
      </c>
      <c r="P74" s="10">
        <v>98</v>
      </c>
      <c r="Q74" s="7" t="s">
        <v>29</v>
      </c>
      <c r="R74" s="6" t="s">
        <v>278</v>
      </c>
      <c r="S74" s="7" t="s">
        <v>284</v>
      </c>
      <c r="T74" s="11">
        <v>435514000</v>
      </c>
      <c r="U74" s="12">
        <v>44562</v>
      </c>
      <c r="V74" s="12">
        <v>44926</v>
      </c>
      <c r="W74" s="7" t="s">
        <v>30</v>
      </c>
      <c r="X74" s="7" t="s">
        <v>91</v>
      </c>
      <c r="Y74" s="7" t="s">
        <v>32</v>
      </c>
      <c r="Z74" s="38" t="s">
        <v>517</v>
      </c>
      <c r="AA74" s="22" t="s">
        <v>518</v>
      </c>
      <c r="AB74" s="22" t="s">
        <v>514</v>
      </c>
      <c r="AC74" s="40">
        <v>200000000</v>
      </c>
      <c r="AD74" s="40">
        <v>0</v>
      </c>
    </row>
    <row r="75" spans="1:30" ht="60" x14ac:dyDescent="0.25">
      <c r="A75" s="9">
        <v>75</v>
      </c>
      <c r="B75" s="7" t="s">
        <v>261</v>
      </c>
      <c r="C75" s="7" t="s">
        <v>262</v>
      </c>
      <c r="D75" s="7" t="s">
        <v>38</v>
      </c>
      <c r="E75" s="7" t="s">
        <v>262</v>
      </c>
      <c r="F75" s="7" t="s">
        <v>25</v>
      </c>
      <c r="G75" s="7" t="s">
        <v>263</v>
      </c>
      <c r="H75" s="7" t="s">
        <v>268</v>
      </c>
      <c r="I75" s="7" t="s">
        <v>265</v>
      </c>
      <c r="J75" s="7" t="s">
        <v>152</v>
      </c>
      <c r="K75" s="7" t="s">
        <v>24</v>
      </c>
      <c r="L75" s="7" t="s">
        <v>24</v>
      </c>
      <c r="M75" s="7" t="s">
        <v>24</v>
      </c>
      <c r="N75" s="7" t="s">
        <v>279</v>
      </c>
      <c r="O75" s="7" t="s">
        <v>280</v>
      </c>
      <c r="P75" s="10">
        <v>98</v>
      </c>
      <c r="Q75" s="7" t="s">
        <v>29</v>
      </c>
      <c r="R75" s="6" t="s">
        <v>281</v>
      </c>
      <c r="S75" s="7" t="s">
        <v>284</v>
      </c>
      <c r="T75" s="11">
        <v>370000000</v>
      </c>
      <c r="U75" s="12">
        <v>44593</v>
      </c>
      <c r="V75" s="12">
        <v>44926</v>
      </c>
      <c r="W75" s="7" t="s">
        <v>30</v>
      </c>
      <c r="X75" s="7" t="s">
        <v>91</v>
      </c>
      <c r="Y75" s="7" t="s">
        <v>32</v>
      </c>
      <c r="Z75" s="38" t="s">
        <v>515</v>
      </c>
      <c r="AA75" s="22" t="s">
        <v>519</v>
      </c>
      <c r="AB75" s="22" t="s">
        <v>511</v>
      </c>
      <c r="AC75" s="40">
        <v>0</v>
      </c>
      <c r="AD75" s="40">
        <v>0</v>
      </c>
    </row>
    <row r="76" spans="1:30" ht="60" x14ac:dyDescent="0.25">
      <c r="A76" s="9">
        <v>76</v>
      </c>
      <c r="B76" s="7" t="s">
        <v>261</v>
      </c>
      <c r="C76" s="7" t="s">
        <v>262</v>
      </c>
      <c r="D76" s="7" t="s">
        <v>38</v>
      </c>
      <c r="E76" s="7" t="s">
        <v>262</v>
      </c>
      <c r="F76" s="7" t="s">
        <v>25</v>
      </c>
      <c r="G76" s="7" t="s">
        <v>263</v>
      </c>
      <c r="H76" s="7" t="s">
        <v>268</v>
      </c>
      <c r="I76" s="7" t="s">
        <v>265</v>
      </c>
      <c r="J76" s="7" t="s">
        <v>152</v>
      </c>
      <c r="K76" s="7" t="s">
        <v>24</v>
      </c>
      <c r="L76" s="7" t="s">
        <v>24</v>
      </c>
      <c r="M76" s="7" t="s">
        <v>24</v>
      </c>
      <c r="N76" s="7" t="s">
        <v>282</v>
      </c>
      <c r="O76" s="7" t="s">
        <v>427</v>
      </c>
      <c r="P76" s="10">
        <v>98</v>
      </c>
      <c r="Q76" s="7" t="s">
        <v>29</v>
      </c>
      <c r="R76" s="6" t="s">
        <v>283</v>
      </c>
      <c r="S76" s="7" t="s">
        <v>284</v>
      </c>
      <c r="T76" s="11">
        <v>27126252000</v>
      </c>
      <c r="U76" s="12">
        <v>44211</v>
      </c>
      <c r="V76" s="12">
        <v>44561</v>
      </c>
      <c r="W76" s="7" t="s">
        <v>30</v>
      </c>
      <c r="X76" s="7" t="s">
        <v>91</v>
      </c>
      <c r="Y76" s="7" t="s">
        <v>32</v>
      </c>
      <c r="Z76" s="38" t="s">
        <v>515</v>
      </c>
      <c r="AA76" s="22" t="s">
        <v>520</v>
      </c>
      <c r="AB76" s="42" t="s">
        <v>514</v>
      </c>
      <c r="AC76" s="40">
        <v>21621798400</v>
      </c>
      <c r="AD76" s="40">
        <v>8940823996</v>
      </c>
    </row>
    <row r="77" spans="1:30" ht="45" x14ac:dyDescent="0.25">
      <c r="A77" s="9">
        <v>77</v>
      </c>
      <c r="B77" s="4" t="s">
        <v>298</v>
      </c>
      <c r="C77" s="4" t="s">
        <v>36</v>
      </c>
      <c r="D77" s="4" t="s">
        <v>38</v>
      </c>
      <c r="E77" s="4" t="s">
        <v>39</v>
      </c>
      <c r="F77" s="4" t="s">
        <v>62</v>
      </c>
      <c r="G77" s="4" t="s">
        <v>300</v>
      </c>
      <c r="H77" s="4" t="s">
        <v>390</v>
      </c>
      <c r="I77" s="4" t="s">
        <v>65</v>
      </c>
      <c r="J77" s="4" t="s">
        <v>391</v>
      </c>
      <c r="K77" s="4" t="s">
        <v>24</v>
      </c>
      <c r="L77" s="4" t="s">
        <v>24</v>
      </c>
      <c r="M77" s="4" t="s">
        <v>24</v>
      </c>
      <c r="N77" s="22" t="s">
        <v>392</v>
      </c>
      <c r="O77" s="22" t="s">
        <v>393</v>
      </c>
      <c r="P77" s="2">
        <v>63334</v>
      </c>
      <c r="Q77" s="4" t="s">
        <v>306</v>
      </c>
      <c r="R77" s="3" t="s">
        <v>428</v>
      </c>
      <c r="S77" s="22" t="s">
        <v>394</v>
      </c>
      <c r="T77" s="5">
        <v>0</v>
      </c>
      <c r="U77" s="12">
        <v>44562</v>
      </c>
      <c r="V77" s="12">
        <v>44926</v>
      </c>
      <c r="W77" s="4" t="s">
        <v>33</v>
      </c>
      <c r="X77" s="4" t="s">
        <v>34</v>
      </c>
      <c r="Y77" s="4" t="s">
        <v>12</v>
      </c>
      <c r="Z77" s="43">
        <v>497273.73599999998</v>
      </c>
      <c r="AA77" s="44" t="s">
        <v>523</v>
      </c>
      <c r="AB77" s="4" t="s">
        <v>522</v>
      </c>
      <c r="AC77" s="43">
        <v>497273.73599999998</v>
      </c>
      <c r="AD77" s="43">
        <v>497273.73599999998</v>
      </c>
    </row>
    <row r="78" spans="1:30" ht="60" x14ac:dyDescent="0.25">
      <c r="A78" s="9">
        <v>78</v>
      </c>
      <c r="B78" s="1" t="s">
        <v>261</v>
      </c>
      <c r="C78" s="1" t="s">
        <v>262</v>
      </c>
      <c r="D78" s="1" t="s">
        <v>38</v>
      </c>
      <c r="E78" s="1" t="s">
        <v>262</v>
      </c>
      <c r="F78" s="1" t="s">
        <v>25</v>
      </c>
      <c r="G78" s="1" t="s">
        <v>263</v>
      </c>
      <c r="H78" s="1" t="s">
        <v>395</v>
      </c>
      <c r="I78" s="1" t="s">
        <v>265</v>
      </c>
      <c r="J78" s="1" t="s">
        <v>35</v>
      </c>
      <c r="K78" s="1" t="s">
        <v>24</v>
      </c>
      <c r="L78" s="1" t="s">
        <v>24</v>
      </c>
      <c r="M78" s="1" t="s">
        <v>24</v>
      </c>
      <c r="N78" s="1" t="s">
        <v>396</v>
      </c>
      <c r="O78" s="1" t="s">
        <v>397</v>
      </c>
      <c r="P78" s="1">
        <v>98</v>
      </c>
      <c r="Q78" s="1" t="s">
        <v>29</v>
      </c>
      <c r="R78" s="1" t="s">
        <v>398</v>
      </c>
      <c r="S78" s="1" t="s">
        <v>399</v>
      </c>
      <c r="U78" s="12">
        <v>44562</v>
      </c>
      <c r="V78" s="12">
        <v>44926</v>
      </c>
      <c r="W78" s="1" t="s">
        <v>30</v>
      </c>
      <c r="X78" s="1" t="s">
        <v>31</v>
      </c>
      <c r="Y78" s="1" t="s">
        <v>12</v>
      </c>
      <c r="Z78" s="22"/>
      <c r="AA78" s="22" t="s">
        <v>521</v>
      </c>
      <c r="AB78" s="39" t="s">
        <v>511</v>
      </c>
      <c r="AC78" s="40">
        <v>354552822</v>
      </c>
      <c r="AD78" s="40">
        <v>118184274</v>
      </c>
    </row>
    <row r="79" spans="1:30" ht="135" x14ac:dyDescent="0.25">
      <c r="A79" s="9">
        <v>79</v>
      </c>
      <c r="B79" s="7" t="s">
        <v>128</v>
      </c>
      <c r="C79" s="7" t="s">
        <v>36</v>
      </c>
      <c r="D79" s="7" t="s">
        <v>129</v>
      </c>
      <c r="E79" s="7" t="s">
        <v>24</v>
      </c>
      <c r="F79" s="7" t="s">
        <v>25</v>
      </c>
      <c r="G79" s="7" t="s">
        <v>26</v>
      </c>
      <c r="H79" s="7" t="s">
        <v>28</v>
      </c>
      <c r="I79" s="7" t="s">
        <v>27</v>
      </c>
      <c r="J79" s="7" t="s">
        <v>35</v>
      </c>
      <c r="K79" s="7" t="s">
        <v>24</v>
      </c>
      <c r="L79" s="7" t="s">
        <v>24</v>
      </c>
      <c r="M79" s="7" t="s">
        <v>24</v>
      </c>
      <c r="N79" s="7" t="s">
        <v>118</v>
      </c>
      <c r="O79" s="19" t="s">
        <v>127</v>
      </c>
      <c r="P79" s="10">
        <v>90</v>
      </c>
      <c r="Q79" s="7" t="s">
        <v>29</v>
      </c>
      <c r="R79" s="6" t="s">
        <v>130</v>
      </c>
      <c r="S79" s="7" t="s">
        <v>131</v>
      </c>
      <c r="T79" s="11">
        <v>132000000</v>
      </c>
      <c r="U79" s="12">
        <v>44562</v>
      </c>
      <c r="V79" s="12">
        <v>44926</v>
      </c>
      <c r="W79" s="7" t="s">
        <v>33</v>
      </c>
      <c r="X79" s="7" t="s">
        <v>31</v>
      </c>
      <c r="Y79" s="7" t="s">
        <v>32</v>
      </c>
      <c r="Z79" s="22"/>
      <c r="AA79" s="22"/>
      <c r="AB79" s="22"/>
      <c r="AC79" s="37"/>
      <c r="AD79" s="37"/>
    </row>
    <row r="80" spans="1:30" ht="60" x14ac:dyDescent="0.25">
      <c r="A80" s="9">
        <v>80</v>
      </c>
      <c r="B80" s="7" t="s">
        <v>128</v>
      </c>
      <c r="C80" s="7" t="s">
        <v>36</v>
      </c>
      <c r="D80" s="7" t="s">
        <v>129</v>
      </c>
      <c r="E80" s="7" t="s">
        <v>24</v>
      </c>
      <c r="F80" s="7" t="s">
        <v>25</v>
      </c>
      <c r="G80" s="7" t="s">
        <v>26</v>
      </c>
      <c r="H80" s="7" t="s">
        <v>28</v>
      </c>
      <c r="I80" s="7" t="s">
        <v>27</v>
      </c>
      <c r="J80" s="7" t="s">
        <v>35</v>
      </c>
      <c r="K80" s="7" t="s">
        <v>24</v>
      </c>
      <c r="L80" s="7" t="s">
        <v>24</v>
      </c>
      <c r="M80" s="7" t="s">
        <v>24</v>
      </c>
      <c r="N80" s="7" t="s">
        <v>119</v>
      </c>
      <c r="O80" s="7" t="s">
        <v>123</v>
      </c>
      <c r="P80" s="10">
        <v>95</v>
      </c>
      <c r="Q80" s="7" t="s">
        <v>29</v>
      </c>
      <c r="R80" s="6" t="s">
        <v>132</v>
      </c>
      <c r="S80" s="7" t="s">
        <v>133</v>
      </c>
      <c r="T80" s="11">
        <v>66000000</v>
      </c>
      <c r="U80" s="12">
        <v>44562</v>
      </c>
      <c r="V80" s="12">
        <v>44926</v>
      </c>
      <c r="W80" s="7" t="s">
        <v>33</v>
      </c>
      <c r="X80" s="7" t="s">
        <v>98</v>
      </c>
      <c r="Y80" s="7" t="s">
        <v>32</v>
      </c>
      <c r="Z80" s="38" t="s">
        <v>506</v>
      </c>
      <c r="AA80" s="22" t="s">
        <v>666</v>
      </c>
      <c r="AB80" s="22"/>
      <c r="AC80" s="37">
        <v>16133333</v>
      </c>
      <c r="AD80" s="37">
        <v>16133333</v>
      </c>
    </row>
    <row r="81" spans="1:30" ht="105" x14ac:dyDescent="0.25">
      <c r="A81" s="9">
        <v>81</v>
      </c>
      <c r="B81" s="7" t="s">
        <v>128</v>
      </c>
      <c r="C81" s="7" t="s">
        <v>36</v>
      </c>
      <c r="D81" s="7" t="s">
        <v>129</v>
      </c>
      <c r="E81" s="7" t="s">
        <v>24</v>
      </c>
      <c r="F81" s="7" t="s">
        <v>25</v>
      </c>
      <c r="G81" s="7" t="s">
        <v>26</v>
      </c>
      <c r="H81" s="7" t="s">
        <v>28</v>
      </c>
      <c r="I81" s="7" t="s">
        <v>27</v>
      </c>
      <c r="J81" s="7" t="s">
        <v>35</v>
      </c>
      <c r="K81" s="7" t="s">
        <v>24</v>
      </c>
      <c r="L81" s="7" t="s">
        <v>24</v>
      </c>
      <c r="M81" s="7" t="s">
        <v>24</v>
      </c>
      <c r="N81" s="7" t="s">
        <v>120</v>
      </c>
      <c r="O81" s="7" t="s">
        <v>124</v>
      </c>
      <c r="P81" s="10">
        <v>90</v>
      </c>
      <c r="Q81" s="7" t="s">
        <v>29</v>
      </c>
      <c r="R81" s="6" t="s">
        <v>134</v>
      </c>
      <c r="S81" s="7" t="s">
        <v>135</v>
      </c>
      <c r="T81" s="11">
        <v>289080000</v>
      </c>
      <c r="U81" s="12">
        <v>44562</v>
      </c>
      <c r="V81" s="12">
        <v>44926</v>
      </c>
      <c r="W81" s="7" t="s">
        <v>33</v>
      </c>
      <c r="X81" s="7" t="s">
        <v>34</v>
      </c>
      <c r="Y81" s="7" t="s">
        <v>32</v>
      </c>
      <c r="Z81" s="38"/>
      <c r="AA81" s="22"/>
      <c r="AB81" s="22"/>
      <c r="AC81" s="22"/>
      <c r="AD81" s="22"/>
    </row>
    <row r="82" spans="1:30" ht="60" x14ac:dyDescent="0.25">
      <c r="A82" s="9">
        <v>82</v>
      </c>
      <c r="B82" s="7" t="s">
        <v>128</v>
      </c>
      <c r="C82" s="7" t="s">
        <v>36</v>
      </c>
      <c r="D82" s="7" t="s">
        <v>129</v>
      </c>
      <c r="E82" s="7" t="s">
        <v>24</v>
      </c>
      <c r="F82" s="7" t="s">
        <v>25</v>
      </c>
      <c r="G82" s="7" t="s">
        <v>26</v>
      </c>
      <c r="H82" s="7" t="s">
        <v>28</v>
      </c>
      <c r="I82" s="7" t="s">
        <v>27</v>
      </c>
      <c r="J82" s="7" t="s">
        <v>35</v>
      </c>
      <c r="K82" s="7" t="s">
        <v>24</v>
      </c>
      <c r="L82" s="7" t="s">
        <v>24</v>
      </c>
      <c r="M82" s="7" t="s">
        <v>24</v>
      </c>
      <c r="N82" s="7" t="s">
        <v>121</v>
      </c>
      <c r="O82" s="7" t="s">
        <v>125</v>
      </c>
      <c r="P82" s="10">
        <v>95</v>
      </c>
      <c r="Q82" s="7" t="s">
        <v>29</v>
      </c>
      <c r="R82" s="34" t="s">
        <v>670</v>
      </c>
      <c r="S82" s="7" t="s">
        <v>671</v>
      </c>
      <c r="T82" s="11">
        <v>132000000</v>
      </c>
      <c r="U82" s="12">
        <v>44562</v>
      </c>
      <c r="V82" s="12">
        <v>44926</v>
      </c>
      <c r="W82" s="7" t="s">
        <v>33</v>
      </c>
      <c r="X82" s="7" t="s">
        <v>91</v>
      </c>
      <c r="Y82" s="7" t="s">
        <v>32</v>
      </c>
      <c r="Z82" s="38" t="s">
        <v>506</v>
      </c>
      <c r="AA82" s="22" t="s">
        <v>667</v>
      </c>
      <c r="AB82" s="22" t="s">
        <v>668</v>
      </c>
      <c r="AC82" s="37">
        <v>38133333</v>
      </c>
      <c r="AD82" s="37">
        <v>38133333</v>
      </c>
    </row>
    <row r="83" spans="1:30" ht="60" x14ac:dyDescent="0.25">
      <c r="A83" s="9">
        <v>83</v>
      </c>
      <c r="B83" s="7" t="s">
        <v>128</v>
      </c>
      <c r="C83" s="7" t="s">
        <v>36</v>
      </c>
      <c r="D83" s="7" t="s">
        <v>129</v>
      </c>
      <c r="E83" s="7" t="s">
        <v>24</v>
      </c>
      <c r="F83" s="7" t="s">
        <v>25</v>
      </c>
      <c r="G83" s="7" t="s">
        <v>26</v>
      </c>
      <c r="H83" s="7" t="s">
        <v>28</v>
      </c>
      <c r="I83" s="7" t="s">
        <v>27</v>
      </c>
      <c r="J83" s="7" t="s">
        <v>35</v>
      </c>
      <c r="K83" s="7" t="s">
        <v>24</v>
      </c>
      <c r="L83" s="7" t="s">
        <v>24</v>
      </c>
      <c r="M83" s="7" t="s">
        <v>24</v>
      </c>
      <c r="N83" s="7" t="s">
        <v>122</v>
      </c>
      <c r="O83" s="7" t="s">
        <v>126</v>
      </c>
      <c r="P83" s="10">
        <v>95</v>
      </c>
      <c r="Q83" s="7" t="s">
        <v>29</v>
      </c>
      <c r="R83" s="34" t="s">
        <v>672</v>
      </c>
      <c r="S83" s="7" t="s">
        <v>673</v>
      </c>
      <c r="T83" s="11">
        <v>198000000</v>
      </c>
      <c r="U83" s="12">
        <v>44562</v>
      </c>
      <c r="V83" s="12">
        <v>44926</v>
      </c>
      <c r="W83" s="7" t="s">
        <v>33</v>
      </c>
      <c r="X83" s="7" t="s">
        <v>194</v>
      </c>
      <c r="Y83" s="7" t="s">
        <v>32</v>
      </c>
      <c r="Z83" s="38" t="s">
        <v>506</v>
      </c>
      <c r="AA83" s="22" t="s">
        <v>669</v>
      </c>
      <c r="AB83" s="22"/>
      <c r="AC83" s="37">
        <v>36020781</v>
      </c>
      <c r="AD83" s="37">
        <v>36020781</v>
      </c>
    </row>
    <row r="84" spans="1:30" ht="60" x14ac:dyDescent="0.25">
      <c r="A84" s="9">
        <v>84</v>
      </c>
      <c r="B84" s="7" t="s">
        <v>209</v>
      </c>
      <c r="C84" s="7" t="s">
        <v>36</v>
      </c>
      <c r="D84" s="7" t="s">
        <v>210</v>
      </c>
      <c r="E84" s="7" t="s">
        <v>24</v>
      </c>
      <c r="F84" s="7" t="s">
        <v>42</v>
      </c>
      <c r="G84" s="7" t="s">
        <v>43</v>
      </c>
      <c r="H84" s="7" t="s">
        <v>24</v>
      </c>
      <c r="I84" s="7" t="s">
        <v>211</v>
      </c>
      <c r="J84" s="7" t="s">
        <v>66</v>
      </c>
      <c r="K84" s="7" t="s">
        <v>212</v>
      </c>
      <c r="L84" s="18" t="s">
        <v>214</v>
      </c>
      <c r="M84" s="7" t="s">
        <v>213</v>
      </c>
      <c r="N84" s="7" t="s">
        <v>214</v>
      </c>
      <c r="O84" s="22" t="s">
        <v>216</v>
      </c>
      <c r="P84" s="26">
        <v>1</v>
      </c>
      <c r="Q84" s="22" t="s">
        <v>37</v>
      </c>
      <c r="R84" s="3" t="s">
        <v>215</v>
      </c>
      <c r="S84" s="22" t="s">
        <v>217</v>
      </c>
      <c r="T84" s="24">
        <v>600000000</v>
      </c>
      <c r="U84" s="25">
        <v>44562</v>
      </c>
      <c r="V84" s="25">
        <v>44926</v>
      </c>
      <c r="W84" s="22" t="s">
        <v>33</v>
      </c>
      <c r="X84" s="22" t="s">
        <v>98</v>
      </c>
      <c r="Y84" s="22" t="s">
        <v>32</v>
      </c>
      <c r="Z84" s="62" t="s">
        <v>509</v>
      </c>
      <c r="AA84" s="22" t="s">
        <v>596</v>
      </c>
      <c r="AB84" s="22" t="s">
        <v>597</v>
      </c>
      <c r="AC84" s="63">
        <v>0</v>
      </c>
      <c r="AD84" s="63">
        <v>0</v>
      </c>
    </row>
    <row r="85" spans="1:30" ht="120" x14ac:dyDescent="0.25">
      <c r="A85" s="9">
        <v>85</v>
      </c>
      <c r="B85" s="7" t="s">
        <v>209</v>
      </c>
      <c r="C85" s="7" t="s">
        <v>36</v>
      </c>
      <c r="D85" s="7" t="s">
        <v>210</v>
      </c>
      <c r="E85" s="7" t="s">
        <v>24</v>
      </c>
      <c r="F85" s="7" t="s">
        <v>42</v>
      </c>
      <c r="G85" s="7" t="s">
        <v>43</v>
      </c>
      <c r="H85" s="7" t="s">
        <v>24</v>
      </c>
      <c r="I85" s="7" t="s">
        <v>211</v>
      </c>
      <c r="J85" s="7" t="s">
        <v>66</v>
      </c>
      <c r="K85" s="7" t="s">
        <v>212</v>
      </c>
      <c r="L85" s="18" t="s">
        <v>219</v>
      </c>
      <c r="M85" s="18" t="s">
        <v>220</v>
      </c>
      <c r="N85" s="7" t="s">
        <v>218</v>
      </c>
      <c r="O85" s="22" t="s">
        <v>222</v>
      </c>
      <c r="P85" s="26">
        <v>1</v>
      </c>
      <c r="Q85" s="22" t="s">
        <v>37</v>
      </c>
      <c r="R85" s="3" t="s">
        <v>598</v>
      </c>
      <c r="S85" s="3" t="s">
        <v>599</v>
      </c>
      <c r="T85" s="24">
        <v>600000000</v>
      </c>
      <c r="U85" s="25">
        <v>44562</v>
      </c>
      <c r="V85" s="25">
        <v>44926</v>
      </c>
      <c r="W85" s="22" t="s">
        <v>33</v>
      </c>
      <c r="X85" s="22" t="s">
        <v>98</v>
      </c>
      <c r="Y85" s="22" t="s">
        <v>32</v>
      </c>
      <c r="Z85" s="62" t="s">
        <v>509</v>
      </c>
      <c r="AA85" s="22" t="s">
        <v>596</v>
      </c>
      <c r="AB85" s="22" t="s">
        <v>597</v>
      </c>
      <c r="AC85" s="63">
        <v>0</v>
      </c>
      <c r="AD85" s="63">
        <v>0</v>
      </c>
    </row>
    <row r="86" spans="1:30" ht="85.5" x14ac:dyDescent="0.25">
      <c r="A86" s="9">
        <v>86</v>
      </c>
      <c r="B86" s="7" t="s">
        <v>209</v>
      </c>
      <c r="C86" s="7" t="s">
        <v>36</v>
      </c>
      <c r="D86" s="7" t="s">
        <v>210</v>
      </c>
      <c r="E86" s="7" t="s">
        <v>24</v>
      </c>
      <c r="F86" s="7" t="s">
        <v>42</v>
      </c>
      <c r="G86" s="7" t="s">
        <v>43</v>
      </c>
      <c r="H86" s="7" t="s">
        <v>24</v>
      </c>
      <c r="I86" s="7" t="s">
        <v>211</v>
      </c>
      <c r="J86" s="7" t="s">
        <v>66</v>
      </c>
      <c r="K86" s="7" t="s">
        <v>212</v>
      </c>
      <c r="L86" s="18" t="s">
        <v>219</v>
      </c>
      <c r="M86" s="18" t="s">
        <v>221</v>
      </c>
      <c r="N86" s="7" t="s">
        <v>218</v>
      </c>
      <c r="O86" s="22" t="s">
        <v>223</v>
      </c>
      <c r="P86" s="26">
        <v>1</v>
      </c>
      <c r="Q86" s="22" t="s">
        <v>37</v>
      </c>
      <c r="R86" s="3" t="s">
        <v>600</v>
      </c>
      <c r="S86" s="3" t="s">
        <v>599</v>
      </c>
      <c r="T86" s="24">
        <v>500000000</v>
      </c>
      <c r="U86" s="25">
        <v>44562</v>
      </c>
      <c r="V86" s="25">
        <v>44926</v>
      </c>
      <c r="W86" s="22" t="s">
        <v>33</v>
      </c>
      <c r="X86" s="22" t="s">
        <v>98</v>
      </c>
      <c r="Y86" s="22" t="s">
        <v>32</v>
      </c>
      <c r="Z86" s="62" t="s">
        <v>509</v>
      </c>
      <c r="AA86" s="22" t="s">
        <v>596</v>
      </c>
      <c r="AB86" s="22" t="s">
        <v>597</v>
      </c>
      <c r="AC86" s="63">
        <v>0</v>
      </c>
      <c r="AD86" s="63">
        <v>0</v>
      </c>
    </row>
    <row r="87" spans="1:30" ht="85.5" x14ac:dyDescent="0.25">
      <c r="A87" s="9">
        <v>87</v>
      </c>
      <c r="B87" s="7" t="s">
        <v>209</v>
      </c>
      <c r="C87" s="7" t="s">
        <v>36</v>
      </c>
      <c r="D87" s="7" t="s">
        <v>210</v>
      </c>
      <c r="E87" s="7" t="s">
        <v>24</v>
      </c>
      <c r="F87" s="7" t="s">
        <v>42</v>
      </c>
      <c r="G87" s="7" t="s">
        <v>43</v>
      </c>
      <c r="H87" s="7" t="s">
        <v>24</v>
      </c>
      <c r="I87" s="7" t="s">
        <v>211</v>
      </c>
      <c r="J87" s="7" t="s">
        <v>66</v>
      </c>
      <c r="K87" s="7" t="s">
        <v>212</v>
      </c>
      <c r="L87" s="18" t="s">
        <v>219</v>
      </c>
      <c r="M87" s="18" t="s">
        <v>221</v>
      </c>
      <c r="N87" s="7" t="s">
        <v>218</v>
      </c>
      <c r="O87" s="22" t="s">
        <v>224</v>
      </c>
      <c r="P87" s="26">
        <v>1</v>
      </c>
      <c r="Q87" s="22" t="s">
        <v>37</v>
      </c>
      <c r="R87" s="3" t="s">
        <v>601</v>
      </c>
      <c r="S87" s="3" t="s">
        <v>599</v>
      </c>
      <c r="T87" s="24">
        <v>600000000</v>
      </c>
      <c r="U87" s="25">
        <v>44562</v>
      </c>
      <c r="V87" s="25">
        <v>44926</v>
      </c>
      <c r="W87" s="22" t="s">
        <v>33</v>
      </c>
      <c r="X87" s="22" t="s">
        <v>98</v>
      </c>
      <c r="Y87" s="22" t="s">
        <v>32</v>
      </c>
      <c r="Z87" s="62" t="s">
        <v>509</v>
      </c>
      <c r="AA87" s="22" t="s">
        <v>596</v>
      </c>
      <c r="AB87" s="22" t="s">
        <v>597</v>
      </c>
      <c r="AC87" s="64">
        <v>0</v>
      </c>
      <c r="AD87" s="64">
        <v>0</v>
      </c>
    </row>
    <row r="88" spans="1:30" ht="85.5" x14ac:dyDescent="0.25">
      <c r="A88" s="9">
        <v>88</v>
      </c>
      <c r="B88" s="7" t="s">
        <v>209</v>
      </c>
      <c r="C88" s="7" t="s">
        <v>36</v>
      </c>
      <c r="D88" s="7" t="s">
        <v>210</v>
      </c>
      <c r="E88" s="7" t="s">
        <v>24</v>
      </c>
      <c r="F88" s="7" t="s">
        <v>42</v>
      </c>
      <c r="G88" s="7" t="s">
        <v>43</v>
      </c>
      <c r="H88" s="7" t="s">
        <v>24</v>
      </c>
      <c r="I88" s="7" t="s">
        <v>211</v>
      </c>
      <c r="J88" s="7" t="s">
        <v>66</v>
      </c>
      <c r="K88" s="7" t="s">
        <v>212</v>
      </c>
      <c r="L88" s="18" t="s">
        <v>219</v>
      </c>
      <c r="M88" s="18" t="s">
        <v>221</v>
      </c>
      <c r="N88" s="7" t="s">
        <v>218</v>
      </c>
      <c r="O88" s="22" t="s">
        <v>225</v>
      </c>
      <c r="P88" s="26">
        <v>1</v>
      </c>
      <c r="Q88" s="22" t="s">
        <v>37</v>
      </c>
      <c r="R88" s="3" t="s">
        <v>602</v>
      </c>
      <c r="S88" s="3" t="s">
        <v>599</v>
      </c>
      <c r="T88" s="24">
        <v>800000000</v>
      </c>
      <c r="U88" s="25">
        <v>44562</v>
      </c>
      <c r="V88" s="25">
        <v>44926</v>
      </c>
      <c r="W88" s="22" t="s">
        <v>33</v>
      </c>
      <c r="X88" s="22" t="s">
        <v>98</v>
      </c>
      <c r="Y88" s="22" t="s">
        <v>32</v>
      </c>
      <c r="Z88" s="62" t="s">
        <v>509</v>
      </c>
      <c r="AA88" s="22" t="s">
        <v>596</v>
      </c>
      <c r="AB88" s="22" t="s">
        <v>597</v>
      </c>
      <c r="AC88" s="64">
        <v>0</v>
      </c>
      <c r="AD88" s="64">
        <v>0</v>
      </c>
    </row>
    <row r="89" spans="1:30" ht="105" x14ac:dyDescent="0.25">
      <c r="A89" s="9">
        <v>89</v>
      </c>
      <c r="B89" s="7" t="s">
        <v>209</v>
      </c>
      <c r="C89" s="7" t="s">
        <v>36</v>
      </c>
      <c r="D89" s="7" t="s">
        <v>210</v>
      </c>
      <c r="E89" s="7" t="s">
        <v>24</v>
      </c>
      <c r="F89" s="7" t="s">
        <v>42</v>
      </c>
      <c r="G89" s="7" t="s">
        <v>43</v>
      </c>
      <c r="H89" s="7" t="s">
        <v>24</v>
      </c>
      <c r="I89" s="7" t="s">
        <v>211</v>
      </c>
      <c r="J89" s="7" t="s">
        <v>66</v>
      </c>
      <c r="K89" s="7" t="s">
        <v>212</v>
      </c>
      <c r="L89" s="18" t="s">
        <v>219</v>
      </c>
      <c r="M89" s="18" t="s">
        <v>221</v>
      </c>
      <c r="N89" s="7" t="s">
        <v>218</v>
      </c>
      <c r="O89" s="22" t="s">
        <v>226</v>
      </c>
      <c r="P89" s="26">
        <v>1</v>
      </c>
      <c r="Q89" s="22" t="s">
        <v>37</v>
      </c>
      <c r="R89" s="3" t="s">
        <v>603</v>
      </c>
      <c r="S89" s="3" t="s">
        <v>599</v>
      </c>
      <c r="T89" s="24">
        <v>806372913</v>
      </c>
      <c r="U89" s="25">
        <v>44562</v>
      </c>
      <c r="V89" s="25">
        <v>44926</v>
      </c>
      <c r="W89" s="22" t="s">
        <v>33</v>
      </c>
      <c r="X89" s="22" t="s">
        <v>98</v>
      </c>
      <c r="Y89" s="22" t="s">
        <v>32</v>
      </c>
      <c r="Z89" s="62" t="s">
        <v>509</v>
      </c>
      <c r="AA89" s="22" t="s">
        <v>596</v>
      </c>
      <c r="AB89" s="22" t="s">
        <v>597</v>
      </c>
      <c r="AC89" s="64">
        <v>0</v>
      </c>
      <c r="AD89" s="64">
        <v>0</v>
      </c>
    </row>
    <row r="90" spans="1:30" ht="60" x14ac:dyDescent="0.25">
      <c r="A90" s="9">
        <v>90</v>
      </c>
      <c r="B90" s="7" t="s">
        <v>209</v>
      </c>
      <c r="C90" s="7" t="s">
        <v>36</v>
      </c>
      <c r="D90" s="7" t="s">
        <v>210</v>
      </c>
      <c r="E90" s="7" t="s">
        <v>24</v>
      </c>
      <c r="F90" s="7" t="s">
        <v>42</v>
      </c>
      <c r="G90" s="7" t="s">
        <v>43</v>
      </c>
      <c r="H90" s="7" t="s">
        <v>24</v>
      </c>
      <c r="I90" s="7" t="s">
        <v>211</v>
      </c>
      <c r="J90" s="7" t="s">
        <v>66</v>
      </c>
      <c r="K90" s="7" t="s">
        <v>212</v>
      </c>
      <c r="L90" s="18" t="s">
        <v>230</v>
      </c>
      <c r="M90" s="18" t="s">
        <v>228</v>
      </c>
      <c r="N90" s="7" t="s">
        <v>227</v>
      </c>
      <c r="O90" s="22" t="s">
        <v>231</v>
      </c>
      <c r="P90" s="26">
        <v>1</v>
      </c>
      <c r="Q90" s="22" t="s">
        <v>37</v>
      </c>
      <c r="R90" s="3" t="s">
        <v>604</v>
      </c>
      <c r="S90" s="3" t="s">
        <v>599</v>
      </c>
      <c r="T90" s="24">
        <v>1849000000</v>
      </c>
      <c r="U90" s="25">
        <v>44562</v>
      </c>
      <c r="V90" s="25">
        <v>44926</v>
      </c>
      <c r="W90" s="22" t="s">
        <v>33</v>
      </c>
      <c r="X90" s="22" t="s">
        <v>98</v>
      </c>
      <c r="Y90" s="22" t="s">
        <v>32</v>
      </c>
      <c r="Z90" s="62" t="s">
        <v>509</v>
      </c>
      <c r="AA90" s="22" t="s">
        <v>596</v>
      </c>
      <c r="AB90" s="22" t="s">
        <v>597</v>
      </c>
      <c r="AC90" s="64">
        <v>0</v>
      </c>
      <c r="AD90" s="64">
        <v>0</v>
      </c>
    </row>
    <row r="91" spans="1:30" ht="57" x14ac:dyDescent="0.25">
      <c r="A91" s="9">
        <v>91</v>
      </c>
      <c r="B91" s="7" t="s">
        <v>209</v>
      </c>
      <c r="C91" s="7" t="s">
        <v>36</v>
      </c>
      <c r="D91" s="7" t="s">
        <v>210</v>
      </c>
      <c r="E91" s="7" t="s">
        <v>24</v>
      </c>
      <c r="F91" s="7" t="s">
        <v>42</v>
      </c>
      <c r="G91" s="7" t="s">
        <v>43</v>
      </c>
      <c r="H91" s="7" t="s">
        <v>24</v>
      </c>
      <c r="I91" s="7" t="s">
        <v>211</v>
      </c>
      <c r="J91" s="7" t="s">
        <v>66</v>
      </c>
      <c r="K91" s="7" t="s">
        <v>212</v>
      </c>
      <c r="L91" s="18" t="s">
        <v>230</v>
      </c>
      <c r="M91" s="18" t="s">
        <v>228</v>
      </c>
      <c r="N91" s="7" t="s">
        <v>227</v>
      </c>
      <c r="O91" s="22" t="s">
        <v>429</v>
      </c>
      <c r="P91" s="26">
        <v>1</v>
      </c>
      <c r="Q91" s="22" t="s">
        <v>37</v>
      </c>
      <c r="R91" s="3" t="s">
        <v>605</v>
      </c>
      <c r="S91" s="3" t="s">
        <v>599</v>
      </c>
      <c r="T91" s="24">
        <v>1470264460</v>
      </c>
      <c r="U91" s="25">
        <v>44562</v>
      </c>
      <c r="V91" s="25">
        <v>44926</v>
      </c>
      <c r="W91" s="22" t="s">
        <v>33</v>
      </c>
      <c r="X91" s="22" t="s">
        <v>98</v>
      </c>
      <c r="Y91" s="22" t="s">
        <v>32</v>
      </c>
      <c r="Z91" s="62" t="s">
        <v>509</v>
      </c>
      <c r="AA91" s="22" t="s">
        <v>596</v>
      </c>
      <c r="AB91" s="22" t="s">
        <v>597</v>
      </c>
      <c r="AC91" s="64">
        <v>0</v>
      </c>
      <c r="AD91" s="64">
        <v>0</v>
      </c>
    </row>
    <row r="92" spans="1:30" ht="60" x14ac:dyDescent="0.25">
      <c r="A92" s="9">
        <v>92</v>
      </c>
      <c r="B92" s="7" t="s">
        <v>209</v>
      </c>
      <c r="C92" s="7" t="s">
        <v>36</v>
      </c>
      <c r="D92" s="7" t="s">
        <v>210</v>
      </c>
      <c r="E92" s="7" t="s">
        <v>24</v>
      </c>
      <c r="F92" s="7" t="s">
        <v>42</v>
      </c>
      <c r="G92" s="7" t="s">
        <v>43</v>
      </c>
      <c r="H92" s="7" t="s">
        <v>24</v>
      </c>
      <c r="I92" s="7" t="s">
        <v>211</v>
      </c>
      <c r="J92" s="7" t="s">
        <v>66</v>
      </c>
      <c r="K92" s="7" t="s">
        <v>212</v>
      </c>
      <c r="L92" s="18" t="s">
        <v>230</v>
      </c>
      <c r="M92" s="18" t="s">
        <v>228</v>
      </c>
      <c r="N92" s="7" t="s">
        <v>227</v>
      </c>
      <c r="O92" s="22" t="s">
        <v>232</v>
      </c>
      <c r="P92" s="26">
        <v>1</v>
      </c>
      <c r="Q92" s="22" t="s">
        <v>37</v>
      </c>
      <c r="R92" s="3" t="s">
        <v>606</v>
      </c>
      <c r="S92" s="3" t="s">
        <v>599</v>
      </c>
      <c r="T92" s="24">
        <v>430000000</v>
      </c>
      <c r="U92" s="25">
        <v>44562</v>
      </c>
      <c r="V92" s="25">
        <v>44926</v>
      </c>
      <c r="W92" s="22" t="s">
        <v>33</v>
      </c>
      <c r="X92" s="22" t="s">
        <v>98</v>
      </c>
      <c r="Y92" s="22" t="s">
        <v>32</v>
      </c>
      <c r="Z92" s="62" t="s">
        <v>509</v>
      </c>
      <c r="AA92" s="22" t="s">
        <v>607</v>
      </c>
      <c r="AB92" s="22" t="s">
        <v>597</v>
      </c>
      <c r="AC92" s="64">
        <v>127245561</v>
      </c>
      <c r="AD92" s="64">
        <v>0</v>
      </c>
    </row>
    <row r="93" spans="1:30" ht="45" x14ac:dyDescent="0.25">
      <c r="A93" s="9">
        <v>93</v>
      </c>
      <c r="B93" s="7" t="s">
        <v>209</v>
      </c>
      <c r="C93" s="7" t="s">
        <v>36</v>
      </c>
      <c r="D93" s="7" t="s">
        <v>210</v>
      </c>
      <c r="E93" s="7" t="s">
        <v>24</v>
      </c>
      <c r="F93" s="7" t="s">
        <v>42</v>
      </c>
      <c r="G93" s="7" t="s">
        <v>43</v>
      </c>
      <c r="H93" s="7" t="s">
        <v>24</v>
      </c>
      <c r="I93" s="7" t="s">
        <v>211</v>
      </c>
      <c r="J93" s="7" t="s">
        <v>66</v>
      </c>
      <c r="K93" s="7" t="s">
        <v>212</v>
      </c>
      <c r="L93" s="18" t="s">
        <v>230</v>
      </c>
      <c r="M93" s="18" t="s">
        <v>229</v>
      </c>
      <c r="N93" s="7" t="s">
        <v>227</v>
      </c>
      <c r="O93" s="22" t="s">
        <v>233</v>
      </c>
      <c r="P93" s="26">
        <v>1</v>
      </c>
      <c r="Q93" s="22" t="s">
        <v>37</v>
      </c>
      <c r="R93" s="3" t="s">
        <v>608</v>
      </c>
      <c r="S93" s="3" t="s">
        <v>599</v>
      </c>
      <c r="T93" s="24">
        <v>1095491365</v>
      </c>
      <c r="U93" s="25">
        <v>44562</v>
      </c>
      <c r="V93" s="25">
        <v>44926</v>
      </c>
      <c r="W93" s="22" t="s">
        <v>33</v>
      </c>
      <c r="X93" s="22" t="s">
        <v>98</v>
      </c>
      <c r="Y93" s="22" t="s">
        <v>32</v>
      </c>
      <c r="Z93" s="62" t="s">
        <v>509</v>
      </c>
      <c r="AA93" s="22" t="s">
        <v>596</v>
      </c>
      <c r="AB93" s="22" t="s">
        <v>597</v>
      </c>
      <c r="AC93" s="64">
        <v>0</v>
      </c>
      <c r="AD93" s="64">
        <v>0</v>
      </c>
    </row>
    <row r="94" spans="1:30" ht="75" x14ac:dyDescent="0.25">
      <c r="A94" s="9">
        <v>94</v>
      </c>
      <c r="B94" s="7" t="s">
        <v>209</v>
      </c>
      <c r="C94" s="7" t="s">
        <v>36</v>
      </c>
      <c r="D94" s="7" t="s">
        <v>210</v>
      </c>
      <c r="E94" s="7" t="s">
        <v>24</v>
      </c>
      <c r="F94" s="7" t="s">
        <v>42</v>
      </c>
      <c r="G94" s="7" t="s">
        <v>43</v>
      </c>
      <c r="H94" s="7" t="s">
        <v>24</v>
      </c>
      <c r="I94" s="7" t="s">
        <v>211</v>
      </c>
      <c r="J94" s="7" t="s">
        <v>66</v>
      </c>
      <c r="K94" s="7" t="s">
        <v>212</v>
      </c>
      <c r="L94" s="18" t="s">
        <v>230</v>
      </c>
      <c r="M94" s="18" t="s">
        <v>229</v>
      </c>
      <c r="N94" s="7" t="s">
        <v>227</v>
      </c>
      <c r="O94" s="22" t="s">
        <v>234</v>
      </c>
      <c r="P94" s="26">
        <v>1</v>
      </c>
      <c r="Q94" s="22" t="s">
        <v>37</v>
      </c>
      <c r="R94" s="3" t="s">
        <v>609</v>
      </c>
      <c r="S94" s="3" t="s">
        <v>599</v>
      </c>
      <c r="T94" s="24">
        <v>1650000000</v>
      </c>
      <c r="U94" s="25">
        <v>44562</v>
      </c>
      <c r="V94" s="25">
        <v>44926</v>
      </c>
      <c r="W94" s="22" t="s">
        <v>33</v>
      </c>
      <c r="X94" s="22" t="s">
        <v>98</v>
      </c>
      <c r="Y94" s="22" t="s">
        <v>32</v>
      </c>
      <c r="Z94" s="62" t="s">
        <v>509</v>
      </c>
      <c r="AA94" s="22" t="s">
        <v>596</v>
      </c>
      <c r="AB94" s="22" t="s">
        <v>597</v>
      </c>
      <c r="AC94" s="64">
        <v>0</v>
      </c>
      <c r="AD94" s="64">
        <v>0</v>
      </c>
    </row>
    <row r="95" spans="1:30" ht="45" x14ac:dyDescent="0.25">
      <c r="A95" s="9">
        <v>95</v>
      </c>
      <c r="B95" s="7" t="s">
        <v>209</v>
      </c>
      <c r="C95" s="7" t="s">
        <v>36</v>
      </c>
      <c r="D95" s="7" t="s">
        <v>210</v>
      </c>
      <c r="E95" s="7" t="s">
        <v>24</v>
      </c>
      <c r="F95" s="7" t="s">
        <v>42</v>
      </c>
      <c r="G95" s="7" t="s">
        <v>43</v>
      </c>
      <c r="H95" s="7" t="s">
        <v>24</v>
      </c>
      <c r="I95" s="7" t="s">
        <v>211</v>
      </c>
      <c r="J95" s="7" t="s">
        <v>66</v>
      </c>
      <c r="K95" s="7" t="s">
        <v>212</v>
      </c>
      <c r="L95" s="18" t="s">
        <v>230</v>
      </c>
      <c r="M95" s="18" t="s">
        <v>229</v>
      </c>
      <c r="N95" s="7" t="s">
        <v>227</v>
      </c>
      <c r="O95" s="22" t="s">
        <v>235</v>
      </c>
      <c r="P95" s="26">
        <v>1</v>
      </c>
      <c r="Q95" s="22" t="s">
        <v>37</v>
      </c>
      <c r="R95" s="3" t="s">
        <v>610</v>
      </c>
      <c r="S95" s="3" t="s">
        <v>599</v>
      </c>
      <c r="T95" s="24">
        <v>500000000</v>
      </c>
      <c r="U95" s="25">
        <v>44562</v>
      </c>
      <c r="V95" s="25">
        <v>44926</v>
      </c>
      <c r="W95" s="22" t="s">
        <v>33</v>
      </c>
      <c r="X95" s="22" t="s">
        <v>98</v>
      </c>
      <c r="Y95" s="22" t="s">
        <v>32</v>
      </c>
      <c r="Z95" s="62" t="s">
        <v>509</v>
      </c>
      <c r="AA95" s="22" t="s">
        <v>596</v>
      </c>
      <c r="AB95" s="22" t="s">
        <v>597</v>
      </c>
      <c r="AC95" s="64">
        <v>0</v>
      </c>
      <c r="AD95" s="64">
        <v>0</v>
      </c>
    </row>
    <row r="96" spans="1:30" ht="83.25" customHeight="1" x14ac:dyDescent="0.25">
      <c r="A96" s="9">
        <v>96</v>
      </c>
      <c r="B96" s="7" t="s">
        <v>209</v>
      </c>
      <c r="C96" s="7" t="s">
        <v>58</v>
      </c>
      <c r="D96" s="7" t="s">
        <v>210</v>
      </c>
      <c r="E96" s="7" t="s">
        <v>24</v>
      </c>
      <c r="F96" s="7" t="s">
        <v>42</v>
      </c>
      <c r="G96" s="7" t="s">
        <v>43</v>
      </c>
      <c r="H96" s="7" t="s">
        <v>24</v>
      </c>
      <c r="I96" s="7" t="s">
        <v>65</v>
      </c>
      <c r="J96" s="7" t="s">
        <v>66</v>
      </c>
      <c r="K96" s="7" t="s">
        <v>24</v>
      </c>
      <c r="L96" s="7" t="s">
        <v>24</v>
      </c>
      <c r="M96" s="7" t="s">
        <v>24</v>
      </c>
      <c r="N96" s="7" t="s">
        <v>236</v>
      </c>
      <c r="O96" s="22" t="s">
        <v>46</v>
      </c>
      <c r="P96" s="26">
        <v>90</v>
      </c>
      <c r="Q96" s="22" t="s">
        <v>29</v>
      </c>
      <c r="R96" s="3" t="s">
        <v>237</v>
      </c>
      <c r="S96" s="22" t="s">
        <v>237</v>
      </c>
      <c r="T96" s="65">
        <v>0</v>
      </c>
      <c r="U96" s="25">
        <v>44562</v>
      </c>
      <c r="V96" s="25">
        <v>44926</v>
      </c>
      <c r="W96" s="22" t="s">
        <v>30</v>
      </c>
      <c r="X96" s="22" t="s">
        <v>91</v>
      </c>
      <c r="Y96" s="22" t="s">
        <v>12</v>
      </c>
      <c r="Z96" s="62">
        <v>0</v>
      </c>
      <c r="AA96" s="22" t="s">
        <v>611</v>
      </c>
      <c r="AB96" s="22" t="s">
        <v>612</v>
      </c>
      <c r="AC96" s="63">
        <v>0</v>
      </c>
      <c r="AD96" s="63">
        <v>0</v>
      </c>
    </row>
    <row r="97" spans="1:30" ht="75" x14ac:dyDescent="0.25">
      <c r="A97" s="9">
        <v>97</v>
      </c>
      <c r="B97" s="7" t="s">
        <v>209</v>
      </c>
      <c r="C97" s="7" t="s">
        <v>36</v>
      </c>
      <c r="D97" s="7" t="s">
        <v>210</v>
      </c>
      <c r="E97" s="7" t="s">
        <v>24</v>
      </c>
      <c r="F97" s="7" t="s">
        <v>42</v>
      </c>
      <c r="G97" s="7" t="s">
        <v>43</v>
      </c>
      <c r="H97" s="7" t="s">
        <v>24</v>
      </c>
      <c r="I97" s="7" t="s">
        <v>65</v>
      </c>
      <c r="J97" s="7" t="s">
        <v>35</v>
      </c>
      <c r="K97" s="7" t="s">
        <v>24</v>
      </c>
      <c r="L97" s="7" t="s">
        <v>24</v>
      </c>
      <c r="M97" s="7" t="s">
        <v>24</v>
      </c>
      <c r="N97" s="7" t="s">
        <v>238</v>
      </c>
      <c r="O97" s="22" t="s">
        <v>430</v>
      </c>
      <c r="P97" s="26">
        <v>100</v>
      </c>
      <c r="Q97" s="22" t="s">
        <v>29</v>
      </c>
      <c r="R97" s="3" t="s">
        <v>239</v>
      </c>
      <c r="S97" s="22" t="s">
        <v>240</v>
      </c>
      <c r="T97" s="65">
        <v>0</v>
      </c>
      <c r="U97" s="25">
        <v>44562</v>
      </c>
      <c r="V97" s="25">
        <v>44926</v>
      </c>
      <c r="W97" s="22" t="s">
        <v>30</v>
      </c>
      <c r="X97" s="22" t="s">
        <v>91</v>
      </c>
      <c r="Y97" s="22" t="s">
        <v>12</v>
      </c>
      <c r="Z97" s="66">
        <v>84.3</v>
      </c>
      <c r="AA97" s="22" t="s">
        <v>613</v>
      </c>
      <c r="AB97" s="22" t="s">
        <v>614</v>
      </c>
      <c r="AC97" s="63">
        <v>0</v>
      </c>
      <c r="AD97" s="63">
        <v>0</v>
      </c>
    </row>
    <row r="98" spans="1:30" ht="75" x14ac:dyDescent="0.25">
      <c r="A98" s="9">
        <v>98</v>
      </c>
      <c r="B98" s="7" t="s">
        <v>209</v>
      </c>
      <c r="C98" s="7" t="s">
        <v>36</v>
      </c>
      <c r="D98" s="7" t="s">
        <v>210</v>
      </c>
      <c r="E98" s="7" t="s">
        <v>24</v>
      </c>
      <c r="F98" s="7" t="s">
        <v>42</v>
      </c>
      <c r="G98" s="7" t="s">
        <v>43</v>
      </c>
      <c r="H98" s="7" t="s">
        <v>24</v>
      </c>
      <c r="I98" s="7" t="s">
        <v>211</v>
      </c>
      <c r="J98" s="7" t="s">
        <v>35</v>
      </c>
      <c r="K98" s="7" t="s">
        <v>24</v>
      </c>
      <c r="L98" s="7" t="s">
        <v>24</v>
      </c>
      <c r="M98" s="7" t="s">
        <v>24</v>
      </c>
      <c r="N98" s="7" t="s">
        <v>241</v>
      </c>
      <c r="O98" s="22" t="s">
        <v>249</v>
      </c>
      <c r="P98" s="26">
        <v>1</v>
      </c>
      <c r="Q98" s="22" t="s">
        <v>37</v>
      </c>
      <c r="R98" s="3" t="s">
        <v>242</v>
      </c>
      <c r="S98" s="22" t="s">
        <v>98</v>
      </c>
      <c r="T98" s="24">
        <v>3923064816</v>
      </c>
      <c r="U98" s="25">
        <v>44562</v>
      </c>
      <c r="V98" s="25">
        <v>44926</v>
      </c>
      <c r="W98" s="22" t="s">
        <v>33</v>
      </c>
      <c r="X98" s="22" t="s">
        <v>98</v>
      </c>
      <c r="Y98" s="22" t="s">
        <v>32</v>
      </c>
      <c r="Z98" s="62">
        <v>1</v>
      </c>
      <c r="AA98" s="22" t="s">
        <v>623</v>
      </c>
      <c r="AB98" s="22" t="s">
        <v>624</v>
      </c>
      <c r="AC98" s="63">
        <v>3923064816</v>
      </c>
      <c r="AD98" s="37">
        <v>1027466825</v>
      </c>
    </row>
    <row r="99" spans="1:30" ht="45" x14ac:dyDescent="0.25">
      <c r="A99" s="9">
        <v>99</v>
      </c>
      <c r="B99" s="7" t="s">
        <v>209</v>
      </c>
      <c r="C99" s="7" t="s">
        <v>36</v>
      </c>
      <c r="D99" s="7" t="s">
        <v>210</v>
      </c>
      <c r="E99" s="7" t="s">
        <v>24</v>
      </c>
      <c r="F99" s="7" t="s">
        <v>42</v>
      </c>
      <c r="G99" s="7" t="s">
        <v>43</v>
      </c>
      <c r="H99" s="7" t="s">
        <v>24</v>
      </c>
      <c r="I99" s="7" t="s">
        <v>211</v>
      </c>
      <c r="J99" s="7" t="s">
        <v>35</v>
      </c>
      <c r="K99" s="7" t="s">
        <v>24</v>
      </c>
      <c r="L99" s="7" t="s">
        <v>24</v>
      </c>
      <c r="M99" s="7" t="s">
        <v>24</v>
      </c>
      <c r="N99" s="7" t="s">
        <v>241</v>
      </c>
      <c r="O99" s="22" t="s">
        <v>243</v>
      </c>
      <c r="P99" s="26">
        <v>1</v>
      </c>
      <c r="Q99" s="22" t="s">
        <v>37</v>
      </c>
      <c r="R99" s="3" t="s">
        <v>244</v>
      </c>
      <c r="S99" s="22" t="s">
        <v>98</v>
      </c>
      <c r="T99" s="24">
        <v>551050000</v>
      </c>
      <c r="U99" s="25">
        <v>44562</v>
      </c>
      <c r="V99" s="25">
        <v>44926</v>
      </c>
      <c r="W99" s="22" t="s">
        <v>33</v>
      </c>
      <c r="X99" s="22" t="s">
        <v>98</v>
      </c>
      <c r="Y99" s="22" t="s">
        <v>32</v>
      </c>
      <c r="Z99" s="62">
        <v>0</v>
      </c>
      <c r="AA99" s="22" t="s">
        <v>625</v>
      </c>
      <c r="AB99" s="22" t="s">
        <v>626</v>
      </c>
      <c r="AC99" s="37">
        <v>0</v>
      </c>
      <c r="AD99" s="37">
        <v>0</v>
      </c>
    </row>
    <row r="100" spans="1:30" ht="45" x14ac:dyDescent="0.25">
      <c r="A100" s="9">
        <v>100</v>
      </c>
      <c r="B100" s="7" t="s">
        <v>209</v>
      </c>
      <c r="C100" s="7" t="s">
        <v>36</v>
      </c>
      <c r="D100" s="7" t="s">
        <v>210</v>
      </c>
      <c r="E100" s="7" t="s">
        <v>24</v>
      </c>
      <c r="F100" s="7" t="s">
        <v>42</v>
      </c>
      <c r="G100" s="7" t="s">
        <v>43</v>
      </c>
      <c r="H100" s="7" t="s">
        <v>24</v>
      </c>
      <c r="I100" s="7" t="s">
        <v>211</v>
      </c>
      <c r="J100" s="7" t="s">
        <v>35</v>
      </c>
      <c r="K100" s="7" t="s">
        <v>24</v>
      </c>
      <c r="L100" s="7" t="s">
        <v>24</v>
      </c>
      <c r="M100" s="7" t="s">
        <v>24</v>
      </c>
      <c r="N100" s="7" t="s">
        <v>241</v>
      </c>
      <c r="O100" s="22" t="s">
        <v>245</v>
      </c>
      <c r="P100" s="26">
        <v>1</v>
      </c>
      <c r="Q100" s="22" t="s">
        <v>37</v>
      </c>
      <c r="R100" s="3" t="s">
        <v>246</v>
      </c>
      <c r="S100" s="22" t="s">
        <v>98</v>
      </c>
      <c r="T100" s="24">
        <v>259560000</v>
      </c>
      <c r="U100" s="25">
        <v>44562</v>
      </c>
      <c r="V100" s="25">
        <v>44926</v>
      </c>
      <c r="W100" s="22" t="s">
        <v>33</v>
      </c>
      <c r="X100" s="22" t="s">
        <v>98</v>
      </c>
      <c r="Y100" s="22" t="s">
        <v>32</v>
      </c>
      <c r="Z100" s="62">
        <v>0</v>
      </c>
      <c r="AA100" s="22" t="s">
        <v>625</v>
      </c>
      <c r="AB100" s="22" t="s">
        <v>626</v>
      </c>
      <c r="AC100" s="37">
        <v>0</v>
      </c>
      <c r="AD100" s="37">
        <v>0</v>
      </c>
    </row>
    <row r="101" spans="1:30" ht="45" x14ac:dyDescent="0.25">
      <c r="A101" s="9">
        <v>102</v>
      </c>
      <c r="B101" s="7" t="s">
        <v>209</v>
      </c>
      <c r="C101" s="7" t="s">
        <v>36</v>
      </c>
      <c r="D101" s="7" t="s">
        <v>210</v>
      </c>
      <c r="E101" s="7" t="s">
        <v>24</v>
      </c>
      <c r="F101" s="7" t="s">
        <v>42</v>
      </c>
      <c r="G101" s="7" t="s">
        <v>43</v>
      </c>
      <c r="H101" s="7" t="s">
        <v>24</v>
      </c>
      <c r="I101" s="7" t="s">
        <v>211</v>
      </c>
      <c r="J101" s="7" t="s">
        <v>35</v>
      </c>
      <c r="K101" s="7" t="s">
        <v>24</v>
      </c>
      <c r="L101" s="7" t="s">
        <v>24</v>
      </c>
      <c r="M101" s="7" t="s">
        <v>24</v>
      </c>
      <c r="N101" s="7" t="s">
        <v>241</v>
      </c>
      <c r="O101" s="22" t="s">
        <v>247</v>
      </c>
      <c r="P101" s="26">
        <v>1</v>
      </c>
      <c r="Q101" s="22" t="s">
        <v>37</v>
      </c>
      <c r="R101" s="3" t="s">
        <v>248</v>
      </c>
      <c r="S101" s="22" t="s">
        <v>98</v>
      </c>
      <c r="T101" s="24">
        <v>435810201</v>
      </c>
      <c r="U101" s="25">
        <v>44562</v>
      </c>
      <c r="V101" s="25">
        <v>44926</v>
      </c>
      <c r="W101" s="22" t="s">
        <v>33</v>
      </c>
      <c r="X101" s="22" t="s">
        <v>98</v>
      </c>
      <c r="Y101" s="22" t="s">
        <v>32</v>
      </c>
      <c r="Z101" s="62">
        <v>0</v>
      </c>
      <c r="AA101" s="22" t="s">
        <v>625</v>
      </c>
      <c r="AB101" s="22" t="s">
        <v>626</v>
      </c>
      <c r="AC101" s="37">
        <v>0</v>
      </c>
      <c r="AD101" s="37">
        <v>0</v>
      </c>
    </row>
    <row r="102" spans="1:30" ht="60" x14ac:dyDescent="0.25">
      <c r="A102" s="9">
        <v>103</v>
      </c>
      <c r="B102" s="7" t="s">
        <v>209</v>
      </c>
      <c r="C102" s="7" t="s">
        <v>36</v>
      </c>
      <c r="D102" s="7" t="s">
        <v>210</v>
      </c>
      <c r="E102" s="7" t="s">
        <v>24</v>
      </c>
      <c r="F102" s="7" t="s">
        <v>42</v>
      </c>
      <c r="G102" s="7" t="s">
        <v>43</v>
      </c>
      <c r="H102" s="7" t="s">
        <v>24</v>
      </c>
      <c r="I102" s="7" t="s">
        <v>211</v>
      </c>
      <c r="J102" s="7" t="s">
        <v>35</v>
      </c>
      <c r="K102" s="7" t="s">
        <v>24</v>
      </c>
      <c r="L102" s="7" t="s">
        <v>24</v>
      </c>
      <c r="M102" s="7" t="s">
        <v>24</v>
      </c>
      <c r="N102" s="7" t="s">
        <v>241</v>
      </c>
      <c r="O102" s="22" t="s">
        <v>254</v>
      </c>
      <c r="P102" s="26">
        <v>28</v>
      </c>
      <c r="Q102" s="22" t="s">
        <v>72</v>
      </c>
      <c r="R102" s="3" t="s">
        <v>627</v>
      </c>
      <c r="S102" s="22" t="s">
        <v>98</v>
      </c>
      <c r="T102" s="24">
        <v>2928626658</v>
      </c>
      <c r="U102" s="25">
        <v>44562</v>
      </c>
      <c r="V102" s="25">
        <v>44926</v>
      </c>
      <c r="W102" s="22" t="s">
        <v>33</v>
      </c>
      <c r="X102" s="22" t="s">
        <v>98</v>
      </c>
      <c r="Y102" s="22" t="s">
        <v>32</v>
      </c>
      <c r="Z102" s="62">
        <v>19</v>
      </c>
      <c r="AA102" s="22" t="s">
        <v>628</v>
      </c>
      <c r="AB102" s="22" t="s">
        <v>586</v>
      </c>
      <c r="AC102" s="37">
        <v>1720213318</v>
      </c>
      <c r="AD102" s="63">
        <v>0</v>
      </c>
    </row>
    <row r="103" spans="1:30" ht="45" x14ac:dyDescent="0.25">
      <c r="A103" s="9">
        <v>104</v>
      </c>
      <c r="B103" s="7" t="s">
        <v>209</v>
      </c>
      <c r="C103" s="7" t="s">
        <v>36</v>
      </c>
      <c r="D103" s="7" t="s">
        <v>210</v>
      </c>
      <c r="E103" s="7" t="s">
        <v>24</v>
      </c>
      <c r="F103" s="7" t="s">
        <v>42</v>
      </c>
      <c r="G103" s="7" t="s">
        <v>43</v>
      </c>
      <c r="H103" s="7" t="s">
        <v>24</v>
      </c>
      <c r="I103" s="7" t="s">
        <v>211</v>
      </c>
      <c r="J103" s="7" t="s">
        <v>35</v>
      </c>
      <c r="K103" s="7" t="s">
        <v>24</v>
      </c>
      <c r="L103" s="7" t="s">
        <v>24</v>
      </c>
      <c r="M103" s="7" t="s">
        <v>24</v>
      </c>
      <c r="N103" s="7" t="s">
        <v>241</v>
      </c>
      <c r="O103" s="22" t="s">
        <v>253</v>
      </c>
      <c r="P103" s="26">
        <v>1</v>
      </c>
      <c r="Q103" s="22" t="s">
        <v>37</v>
      </c>
      <c r="R103" s="3" t="s">
        <v>629</v>
      </c>
      <c r="S103" s="22" t="s">
        <v>98</v>
      </c>
      <c r="T103" s="24">
        <v>19040000</v>
      </c>
      <c r="U103" s="25">
        <v>44562</v>
      </c>
      <c r="V103" s="25">
        <v>44926</v>
      </c>
      <c r="W103" s="22" t="s">
        <v>33</v>
      </c>
      <c r="X103" s="22" t="s">
        <v>98</v>
      </c>
      <c r="Y103" s="22" t="s">
        <v>32</v>
      </c>
      <c r="Z103" s="62">
        <v>1</v>
      </c>
      <c r="AA103" s="22" t="s">
        <v>630</v>
      </c>
      <c r="AB103" s="22" t="s">
        <v>586</v>
      </c>
      <c r="AC103" s="37">
        <v>19040000</v>
      </c>
      <c r="AD103" s="63">
        <v>0</v>
      </c>
    </row>
    <row r="104" spans="1:30" ht="45" x14ac:dyDescent="0.25">
      <c r="A104" s="9">
        <v>105</v>
      </c>
      <c r="B104" s="7" t="s">
        <v>209</v>
      </c>
      <c r="C104" s="7" t="s">
        <v>36</v>
      </c>
      <c r="D104" s="7" t="s">
        <v>210</v>
      </c>
      <c r="E104" s="7" t="s">
        <v>24</v>
      </c>
      <c r="F104" s="7" t="s">
        <v>42</v>
      </c>
      <c r="G104" s="7" t="s">
        <v>43</v>
      </c>
      <c r="H104" s="7" t="s">
        <v>24</v>
      </c>
      <c r="I104" s="7" t="s">
        <v>211</v>
      </c>
      <c r="J104" s="7" t="s">
        <v>35</v>
      </c>
      <c r="K104" s="7" t="s">
        <v>24</v>
      </c>
      <c r="L104" s="7" t="s">
        <v>24</v>
      </c>
      <c r="M104" s="7" t="s">
        <v>24</v>
      </c>
      <c r="N104" s="7" t="s">
        <v>241</v>
      </c>
      <c r="O104" s="22" t="s">
        <v>250</v>
      </c>
      <c r="P104" s="26">
        <v>1</v>
      </c>
      <c r="Q104" s="22" t="s">
        <v>37</v>
      </c>
      <c r="R104" s="3" t="s">
        <v>631</v>
      </c>
      <c r="S104" s="22" t="s">
        <v>98</v>
      </c>
      <c r="T104" s="24">
        <v>61800000</v>
      </c>
      <c r="U104" s="25">
        <v>44562</v>
      </c>
      <c r="V104" s="25">
        <v>44926</v>
      </c>
      <c r="W104" s="22" t="s">
        <v>33</v>
      </c>
      <c r="X104" s="22" t="s">
        <v>98</v>
      </c>
      <c r="Y104" s="22" t="s">
        <v>32</v>
      </c>
      <c r="Z104" s="62">
        <v>0</v>
      </c>
      <c r="AA104" s="22" t="s">
        <v>625</v>
      </c>
      <c r="AB104" s="22" t="s">
        <v>626</v>
      </c>
      <c r="AC104" s="37">
        <v>0</v>
      </c>
      <c r="AD104" s="37">
        <v>0</v>
      </c>
    </row>
    <row r="105" spans="1:30" ht="45" x14ac:dyDescent="0.25">
      <c r="A105" s="9">
        <v>106</v>
      </c>
      <c r="B105" s="7" t="s">
        <v>209</v>
      </c>
      <c r="C105" s="7" t="s">
        <v>36</v>
      </c>
      <c r="D105" s="7" t="s">
        <v>210</v>
      </c>
      <c r="E105" s="7" t="s">
        <v>24</v>
      </c>
      <c r="F105" s="7" t="s">
        <v>42</v>
      </c>
      <c r="G105" s="7" t="s">
        <v>43</v>
      </c>
      <c r="H105" s="7" t="s">
        <v>24</v>
      </c>
      <c r="I105" s="7" t="s">
        <v>211</v>
      </c>
      <c r="J105" s="7" t="s">
        <v>35</v>
      </c>
      <c r="K105" s="7" t="s">
        <v>24</v>
      </c>
      <c r="L105" s="7" t="s">
        <v>24</v>
      </c>
      <c r="M105" s="7" t="s">
        <v>24</v>
      </c>
      <c r="N105" s="7" t="s">
        <v>241</v>
      </c>
      <c r="O105" s="22" t="s">
        <v>251</v>
      </c>
      <c r="P105" s="26">
        <v>1</v>
      </c>
      <c r="Q105" s="22" t="s">
        <v>37</v>
      </c>
      <c r="R105" s="3" t="s">
        <v>632</v>
      </c>
      <c r="S105" s="22" t="s">
        <v>98</v>
      </c>
      <c r="T105" s="24">
        <v>185400000</v>
      </c>
      <c r="U105" s="21">
        <v>44562</v>
      </c>
      <c r="V105" s="21">
        <v>44926</v>
      </c>
      <c r="W105" s="22" t="s">
        <v>33</v>
      </c>
      <c r="X105" s="22" t="s">
        <v>98</v>
      </c>
      <c r="Y105" s="8" t="s">
        <v>32</v>
      </c>
      <c r="Z105" s="62">
        <v>0</v>
      </c>
      <c r="AA105" s="22" t="s">
        <v>625</v>
      </c>
      <c r="AB105" s="22" t="s">
        <v>626</v>
      </c>
      <c r="AC105" s="37">
        <v>0</v>
      </c>
      <c r="AD105" s="37">
        <v>0</v>
      </c>
    </row>
    <row r="106" spans="1:30" ht="60" x14ac:dyDescent="0.25">
      <c r="A106" s="9">
        <v>107</v>
      </c>
      <c r="B106" s="7" t="s">
        <v>209</v>
      </c>
      <c r="C106" s="7" t="s">
        <v>36</v>
      </c>
      <c r="D106" s="7" t="s">
        <v>210</v>
      </c>
      <c r="E106" s="7" t="s">
        <v>24</v>
      </c>
      <c r="F106" s="7" t="s">
        <v>42</v>
      </c>
      <c r="G106" s="7" t="s">
        <v>43</v>
      </c>
      <c r="H106" s="7" t="s">
        <v>24</v>
      </c>
      <c r="I106" s="7" t="s">
        <v>211</v>
      </c>
      <c r="J106" s="7" t="s">
        <v>35</v>
      </c>
      <c r="K106" s="7" t="s">
        <v>24</v>
      </c>
      <c r="L106" s="7" t="s">
        <v>24</v>
      </c>
      <c r="M106" s="7" t="s">
        <v>24</v>
      </c>
      <c r="N106" s="7" t="s">
        <v>241</v>
      </c>
      <c r="O106" s="22" t="s">
        <v>252</v>
      </c>
      <c r="P106" s="26">
        <v>1</v>
      </c>
      <c r="Q106" s="22" t="s">
        <v>37</v>
      </c>
      <c r="R106" s="3" t="s">
        <v>633</v>
      </c>
      <c r="S106" s="22" t="s">
        <v>98</v>
      </c>
      <c r="T106" s="24">
        <v>10300000</v>
      </c>
      <c r="U106" s="21">
        <v>44562</v>
      </c>
      <c r="V106" s="21">
        <v>44926</v>
      </c>
      <c r="W106" s="22" t="s">
        <v>33</v>
      </c>
      <c r="X106" s="22" t="s">
        <v>98</v>
      </c>
      <c r="Y106" s="8" t="s">
        <v>32</v>
      </c>
      <c r="Z106" s="62">
        <v>0</v>
      </c>
      <c r="AA106" s="22" t="s">
        <v>625</v>
      </c>
      <c r="AB106" s="22" t="s">
        <v>626</v>
      </c>
      <c r="AC106" s="37">
        <v>0</v>
      </c>
      <c r="AD106" s="37">
        <v>0</v>
      </c>
    </row>
    <row r="107" spans="1:30" s="13" customFormat="1" ht="75" x14ac:dyDescent="0.25">
      <c r="A107" s="9">
        <v>108</v>
      </c>
      <c r="B107" s="7" t="s">
        <v>209</v>
      </c>
      <c r="C107" s="7" t="s">
        <v>36</v>
      </c>
      <c r="D107" s="7" t="s">
        <v>210</v>
      </c>
      <c r="E107" s="7" t="s">
        <v>24</v>
      </c>
      <c r="F107" s="7" t="s">
        <v>42</v>
      </c>
      <c r="G107" s="7" t="s">
        <v>43</v>
      </c>
      <c r="H107" s="7" t="s">
        <v>24</v>
      </c>
      <c r="I107" s="7" t="s">
        <v>211</v>
      </c>
      <c r="J107" s="7" t="s">
        <v>35</v>
      </c>
      <c r="K107" s="7" t="s">
        <v>24</v>
      </c>
      <c r="L107" s="7" t="s">
        <v>24</v>
      </c>
      <c r="M107" s="7" t="s">
        <v>24</v>
      </c>
      <c r="N107" s="7" t="s">
        <v>241</v>
      </c>
      <c r="O107" s="22" t="s">
        <v>257</v>
      </c>
      <c r="P107" s="26">
        <v>1</v>
      </c>
      <c r="Q107" s="22" t="s">
        <v>37</v>
      </c>
      <c r="R107" s="3" t="s">
        <v>634</v>
      </c>
      <c r="S107" s="22" t="s">
        <v>98</v>
      </c>
      <c r="T107" s="24">
        <v>63715800</v>
      </c>
      <c r="U107" s="21">
        <v>44562</v>
      </c>
      <c r="V107" s="21">
        <v>44926</v>
      </c>
      <c r="W107" s="22" t="s">
        <v>33</v>
      </c>
      <c r="X107" s="22" t="s">
        <v>98</v>
      </c>
      <c r="Y107" s="22" t="s">
        <v>32</v>
      </c>
      <c r="Z107" s="62">
        <v>0</v>
      </c>
      <c r="AA107" s="22" t="s">
        <v>625</v>
      </c>
      <c r="AB107" s="22" t="s">
        <v>626</v>
      </c>
      <c r="AC107" s="37">
        <v>0</v>
      </c>
      <c r="AD107" s="37">
        <v>0</v>
      </c>
    </row>
    <row r="108" spans="1:30" ht="60" x14ac:dyDescent="0.25">
      <c r="A108" s="9">
        <v>109</v>
      </c>
      <c r="B108" s="7" t="s">
        <v>209</v>
      </c>
      <c r="C108" s="7" t="s">
        <v>36</v>
      </c>
      <c r="D108" s="7" t="s">
        <v>210</v>
      </c>
      <c r="E108" s="7" t="s">
        <v>24</v>
      </c>
      <c r="F108" s="7" t="s">
        <v>42</v>
      </c>
      <c r="G108" s="7" t="s">
        <v>43</v>
      </c>
      <c r="H108" s="7" t="s">
        <v>24</v>
      </c>
      <c r="I108" s="7" t="s">
        <v>211</v>
      </c>
      <c r="J108" s="7" t="s">
        <v>35</v>
      </c>
      <c r="K108" s="7" t="s">
        <v>24</v>
      </c>
      <c r="L108" s="7" t="s">
        <v>24</v>
      </c>
      <c r="M108" s="7" t="s">
        <v>24</v>
      </c>
      <c r="N108" s="7" t="s">
        <v>241</v>
      </c>
      <c r="O108" s="22" t="s">
        <v>258</v>
      </c>
      <c r="P108" s="26">
        <v>1</v>
      </c>
      <c r="Q108" s="22" t="s">
        <v>37</v>
      </c>
      <c r="R108" s="3" t="s">
        <v>635</v>
      </c>
      <c r="S108" s="22" t="s">
        <v>98</v>
      </c>
      <c r="T108" s="24">
        <v>63715800</v>
      </c>
      <c r="U108" s="21">
        <v>44562</v>
      </c>
      <c r="V108" s="21">
        <v>44926</v>
      </c>
      <c r="W108" s="22" t="s">
        <v>33</v>
      </c>
      <c r="X108" s="22" t="s">
        <v>98</v>
      </c>
      <c r="Y108" s="22" t="s">
        <v>32</v>
      </c>
      <c r="Z108" s="62">
        <v>0</v>
      </c>
      <c r="AA108" s="22" t="s">
        <v>625</v>
      </c>
      <c r="AB108" s="22" t="s">
        <v>626</v>
      </c>
      <c r="AC108" s="37">
        <v>0</v>
      </c>
      <c r="AD108" s="37">
        <v>0</v>
      </c>
    </row>
    <row r="109" spans="1:30" ht="60" x14ac:dyDescent="0.25">
      <c r="A109" s="9">
        <v>110</v>
      </c>
      <c r="B109" s="7" t="s">
        <v>209</v>
      </c>
      <c r="C109" s="7" t="s">
        <v>36</v>
      </c>
      <c r="D109" s="7" t="s">
        <v>210</v>
      </c>
      <c r="E109" s="7" t="s">
        <v>24</v>
      </c>
      <c r="F109" s="7" t="s">
        <v>42</v>
      </c>
      <c r="G109" s="7" t="s">
        <v>43</v>
      </c>
      <c r="H109" s="7" t="s">
        <v>24</v>
      </c>
      <c r="I109" s="7" t="s">
        <v>211</v>
      </c>
      <c r="J109" s="7" t="s">
        <v>35</v>
      </c>
      <c r="K109" s="7" t="s">
        <v>24</v>
      </c>
      <c r="L109" s="7" t="s">
        <v>24</v>
      </c>
      <c r="M109" s="7" t="s">
        <v>24</v>
      </c>
      <c r="N109" s="7" t="s">
        <v>241</v>
      </c>
      <c r="O109" s="22" t="s">
        <v>259</v>
      </c>
      <c r="P109" s="26">
        <v>1</v>
      </c>
      <c r="Q109" s="22" t="s">
        <v>37</v>
      </c>
      <c r="R109" s="3" t="s">
        <v>636</v>
      </c>
      <c r="S109" s="22" t="s">
        <v>98</v>
      </c>
      <c r="T109" s="24">
        <v>67053000</v>
      </c>
      <c r="U109" s="25">
        <v>44562</v>
      </c>
      <c r="V109" s="25">
        <v>44926</v>
      </c>
      <c r="W109" s="22" t="s">
        <v>33</v>
      </c>
      <c r="X109" s="22" t="s">
        <v>98</v>
      </c>
      <c r="Y109" s="22" t="s">
        <v>32</v>
      </c>
      <c r="Z109" s="62">
        <v>0</v>
      </c>
      <c r="AA109" s="22" t="s">
        <v>625</v>
      </c>
      <c r="AB109" s="22" t="s">
        <v>626</v>
      </c>
      <c r="AC109" s="37">
        <v>0</v>
      </c>
      <c r="AD109" s="37">
        <v>0</v>
      </c>
    </row>
    <row r="110" spans="1:30" ht="45" x14ac:dyDescent="0.25">
      <c r="A110" s="9">
        <v>111</v>
      </c>
      <c r="B110" s="7" t="s">
        <v>209</v>
      </c>
      <c r="C110" s="7" t="s">
        <v>36</v>
      </c>
      <c r="D110" s="7" t="s">
        <v>210</v>
      </c>
      <c r="E110" s="7" t="s">
        <v>24</v>
      </c>
      <c r="F110" s="7" t="s">
        <v>42</v>
      </c>
      <c r="G110" s="7" t="s">
        <v>43</v>
      </c>
      <c r="H110" s="7" t="s">
        <v>24</v>
      </c>
      <c r="I110" s="7" t="s">
        <v>211</v>
      </c>
      <c r="J110" s="7" t="s">
        <v>35</v>
      </c>
      <c r="K110" s="7" t="s">
        <v>24</v>
      </c>
      <c r="L110" s="7" t="s">
        <v>24</v>
      </c>
      <c r="M110" s="7" t="s">
        <v>24</v>
      </c>
      <c r="N110" s="7" t="s">
        <v>241</v>
      </c>
      <c r="O110" s="22" t="s">
        <v>255</v>
      </c>
      <c r="P110" s="26">
        <v>1</v>
      </c>
      <c r="Q110" s="22" t="s">
        <v>37</v>
      </c>
      <c r="R110" s="3" t="s">
        <v>637</v>
      </c>
      <c r="S110" s="22" t="s">
        <v>98</v>
      </c>
      <c r="T110" s="24">
        <v>66950000</v>
      </c>
      <c r="U110" s="25">
        <v>44562</v>
      </c>
      <c r="V110" s="25">
        <v>44926</v>
      </c>
      <c r="W110" s="22" t="s">
        <v>33</v>
      </c>
      <c r="X110" s="22" t="s">
        <v>98</v>
      </c>
      <c r="Y110" s="22" t="s">
        <v>32</v>
      </c>
      <c r="Z110" s="62">
        <v>0</v>
      </c>
      <c r="AA110" s="22" t="s">
        <v>625</v>
      </c>
      <c r="AB110" s="22" t="s">
        <v>626</v>
      </c>
      <c r="AC110" s="37">
        <v>0</v>
      </c>
      <c r="AD110" s="37">
        <v>0</v>
      </c>
    </row>
    <row r="111" spans="1:30" ht="60" x14ac:dyDescent="0.25">
      <c r="A111" s="9">
        <v>112</v>
      </c>
      <c r="B111" s="7" t="s">
        <v>209</v>
      </c>
      <c r="C111" s="7" t="s">
        <v>36</v>
      </c>
      <c r="D111" s="7" t="s">
        <v>210</v>
      </c>
      <c r="E111" s="7" t="s">
        <v>24</v>
      </c>
      <c r="F111" s="7" t="s">
        <v>42</v>
      </c>
      <c r="G111" s="7" t="s">
        <v>43</v>
      </c>
      <c r="H111" s="7" t="s">
        <v>24</v>
      </c>
      <c r="I111" s="7" t="s">
        <v>211</v>
      </c>
      <c r="J111" s="7" t="s">
        <v>35</v>
      </c>
      <c r="K111" s="7" t="s">
        <v>24</v>
      </c>
      <c r="L111" s="7" t="s">
        <v>24</v>
      </c>
      <c r="M111" s="7" t="s">
        <v>24</v>
      </c>
      <c r="N111" s="7" t="s">
        <v>241</v>
      </c>
      <c r="O111" s="22" t="s">
        <v>260</v>
      </c>
      <c r="P111" s="26">
        <v>1</v>
      </c>
      <c r="Q111" s="22" t="s">
        <v>37</v>
      </c>
      <c r="R111" s="3" t="s">
        <v>638</v>
      </c>
      <c r="S111" s="22" t="s">
        <v>98</v>
      </c>
      <c r="T111" s="24">
        <v>370800000</v>
      </c>
      <c r="U111" s="25">
        <v>44562</v>
      </c>
      <c r="V111" s="25">
        <v>44926</v>
      </c>
      <c r="W111" s="22" t="s">
        <v>33</v>
      </c>
      <c r="X111" s="22" t="s">
        <v>98</v>
      </c>
      <c r="Y111" s="22" t="s">
        <v>32</v>
      </c>
      <c r="Z111" s="62">
        <v>1</v>
      </c>
      <c r="AA111" s="22" t="s">
        <v>639</v>
      </c>
      <c r="AB111" s="22" t="s">
        <v>640</v>
      </c>
      <c r="AC111" s="37">
        <v>79152509.659999996</v>
      </c>
      <c r="AD111" s="37">
        <v>0</v>
      </c>
    </row>
    <row r="112" spans="1:30" ht="60" x14ac:dyDescent="0.25">
      <c r="A112" s="9">
        <v>113</v>
      </c>
      <c r="B112" s="7" t="s">
        <v>209</v>
      </c>
      <c r="C112" s="7" t="s">
        <v>36</v>
      </c>
      <c r="D112" s="7" t="s">
        <v>210</v>
      </c>
      <c r="E112" s="7" t="s">
        <v>24</v>
      </c>
      <c r="F112" s="7" t="s">
        <v>42</v>
      </c>
      <c r="G112" s="7" t="s">
        <v>43</v>
      </c>
      <c r="H112" s="7" t="s">
        <v>24</v>
      </c>
      <c r="I112" s="7" t="s">
        <v>211</v>
      </c>
      <c r="J112" s="7" t="s">
        <v>35</v>
      </c>
      <c r="K112" s="7" t="s">
        <v>24</v>
      </c>
      <c r="L112" s="7" t="s">
        <v>24</v>
      </c>
      <c r="M112" s="7" t="s">
        <v>24</v>
      </c>
      <c r="N112" s="7" t="s">
        <v>241</v>
      </c>
      <c r="O112" s="22" t="s">
        <v>256</v>
      </c>
      <c r="P112" s="26">
        <v>1</v>
      </c>
      <c r="Q112" s="22" t="s">
        <v>37</v>
      </c>
      <c r="R112" s="3" t="s">
        <v>641</v>
      </c>
      <c r="S112" s="22" t="s">
        <v>98</v>
      </c>
      <c r="T112" s="24">
        <v>207572783</v>
      </c>
      <c r="U112" s="25">
        <v>44562</v>
      </c>
      <c r="V112" s="25">
        <v>44926</v>
      </c>
      <c r="W112" s="22" t="s">
        <v>33</v>
      </c>
      <c r="X112" s="22" t="s">
        <v>98</v>
      </c>
      <c r="Y112" s="22" t="s">
        <v>32</v>
      </c>
      <c r="Z112" s="62">
        <v>1</v>
      </c>
      <c r="AA112" s="22" t="s">
        <v>642</v>
      </c>
      <c r="AB112" s="22" t="s">
        <v>626</v>
      </c>
      <c r="AC112" s="37">
        <v>119873282</v>
      </c>
      <c r="AD112" s="37">
        <v>0</v>
      </c>
    </row>
    <row r="113" spans="1:30" ht="75" x14ac:dyDescent="0.25">
      <c r="A113" s="9">
        <v>114</v>
      </c>
      <c r="B113" s="7" t="s">
        <v>142</v>
      </c>
      <c r="C113" s="7" t="s">
        <v>36</v>
      </c>
      <c r="D113" s="7" t="s">
        <v>143</v>
      </c>
      <c r="E113" s="7" t="s">
        <v>24</v>
      </c>
      <c r="F113" s="7" t="s">
        <v>25</v>
      </c>
      <c r="G113" s="7" t="s">
        <v>26</v>
      </c>
      <c r="H113" s="7" t="s">
        <v>28</v>
      </c>
      <c r="I113" s="7" t="s">
        <v>144</v>
      </c>
      <c r="J113" s="7" t="s">
        <v>35</v>
      </c>
      <c r="K113" s="7" t="s">
        <v>24</v>
      </c>
      <c r="L113" s="7" t="s">
        <v>24</v>
      </c>
      <c r="M113" s="7" t="s">
        <v>24</v>
      </c>
      <c r="N113" s="7" t="s">
        <v>138</v>
      </c>
      <c r="O113" s="14" t="s">
        <v>139</v>
      </c>
      <c r="P113" s="10">
        <v>100</v>
      </c>
      <c r="Q113" s="7" t="s">
        <v>29</v>
      </c>
      <c r="R113" s="6" t="s">
        <v>145</v>
      </c>
      <c r="S113" s="7" t="s">
        <v>146</v>
      </c>
      <c r="T113" s="11">
        <v>765894000</v>
      </c>
      <c r="U113" s="12">
        <v>44562</v>
      </c>
      <c r="V113" s="12">
        <v>44926</v>
      </c>
      <c r="W113" s="7" t="s">
        <v>33</v>
      </c>
      <c r="X113" s="7" t="s">
        <v>31</v>
      </c>
      <c r="Y113" s="7" t="s">
        <v>32</v>
      </c>
      <c r="Z113" s="22"/>
      <c r="AA113" s="22"/>
      <c r="AB113" s="22"/>
      <c r="AC113" s="22"/>
      <c r="AD113" s="22"/>
    </row>
    <row r="114" spans="1:30" ht="75" x14ac:dyDescent="0.25">
      <c r="A114" s="9">
        <v>115</v>
      </c>
      <c r="B114" s="7" t="s">
        <v>128</v>
      </c>
      <c r="C114" s="7" t="s">
        <v>36</v>
      </c>
      <c r="D114" s="7" t="s">
        <v>143</v>
      </c>
      <c r="E114" s="7" t="s">
        <v>24</v>
      </c>
      <c r="F114" s="7" t="s">
        <v>25</v>
      </c>
      <c r="G114" s="7" t="s">
        <v>26</v>
      </c>
      <c r="H114" s="7" t="s">
        <v>28</v>
      </c>
      <c r="I114" s="7" t="s">
        <v>27</v>
      </c>
      <c r="J114" s="7" t="s">
        <v>35</v>
      </c>
      <c r="K114" s="7" t="s">
        <v>24</v>
      </c>
      <c r="L114" s="7" t="s">
        <v>24</v>
      </c>
      <c r="M114" s="7" t="s">
        <v>24</v>
      </c>
      <c r="N114" s="7" t="s">
        <v>137</v>
      </c>
      <c r="O114" s="7" t="s">
        <v>140</v>
      </c>
      <c r="P114" s="10">
        <v>80</v>
      </c>
      <c r="Q114" s="7" t="s">
        <v>29</v>
      </c>
      <c r="R114" s="6" t="s">
        <v>147</v>
      </c>
      <c r="S114" s="7" t="s">
        <v>431</v>
      </c>
      <c r="T114" s="11">
        <v>294808000</v>
      </c>
      <c r="U114" s="12">
        <v>44562</v>
      </c>
      <c r="V114" s="12">
        <v>44926</v>
      </c>
      <c r="W114" s="7" t="s">
        <v>33</v>
      </c>
      <c r="X114" s="7" t="s">
        <v>91</v>
      </c>
      <c r="Y114" s="7" t="s">
        <v>32</v>
      </c>
      <c r="Z114" s="22" t="s">
        <v>506</v>
      </c>
      <c r="AA114" s="36" t="s">
        <v>507</v>
      </c>
      <c r="AB114" s="22" t="s">
        <v>508</v>
      </c>
      <c r="AC114" s="37">
        <v>0</v>
      </c>
      <c r="AD114" s="37">
        <v>0</v>
      </c>
    </row>
    <row r="115" spans="1:30" ht="75" x14ac:dyDescent="0.25">
      <c r="A115" s="9">
        <v>116</v>
      </c>
      <c r="B115" s="7" t="s">
        <v>128</v>
      </c>
      <c r="C115" s="7" t="s">
        <v>36</v>
      </c>
      <c r="D115" s="7" t="s">
        <v>143</v>
      </c>
      <c r="E115" s="7" t="s">
        <v>24</v>
      </c>
      <c r="F115" s="7" t="s">
        <v>25</v>
      </c>
      <c r="G115" s="7" t="s">
        <v>26</v>
      </c>
      <c r="H115" s="7" t="s">
        <v>28</v>
      </c>
      <c r="I115" s="7" t="s">
        <v>27</v>
      </c>
      <c r="J115" s="7" t="s">
        <v>35</v>
      </c>
      <c r="K115" s="7" t="s">
        <v>24</v>
      </c>
      <c r="L115" s="7" t="s">
        <v>24</v>
      </c>
      <c r="M115" s="7" t="s">
        <v>24</v>
      </c>
      <c r="N115" s="7" t="s">
        <v>136</v>
      </c>
      <c r="O115" s="7" t="s">
        <v>141</v>
      </c>
      <c r="P115" s="10">
        <v>90</v>
      </c>
      <c r="Q115" s="7" t="s">
        <v>29</v>
      </c>
      <c r="R115" s="6" t="s">
        <v>148</v>
      </c>
      <c r="S115" s="7" t="s">
        <v>149</v>
      </c>
      <c r="T115" s="11">
        <v>1737766585</v>
      </c>
      <c r="U115" s="12">
        <v>44562</v>
      </c>
      <c r="V115" s="12">
        <v>44926</v>
      </c>
      <c r="W115" s="7" t="s">
        <v>33</v>
      </c>
      <c r="X115" s="7" t="s">
        <v>31</v>
      </c>
      <c r="Y115" s="7" t="s">
        <v>32</v>
      </c>
      <c r="Z115" s="22"/>
      <c r="AA115" s="22"/>
      <c r="AB115" s="22"/>
      <c r="AC115" s="22"/>
      <c r="AD115" s="22"/>
    </row>
    <row r="116" spans="1:30" ht="60" x14ac:dyDescent="0.25">
      <c r="A116" s="9">
        <v>117</v>
      </c>
      <c r="B116" s="7" t="s">
        <v>336</v>
      </c>
      <c r="C116" s="7" t="s">
        <v>337</v>
      </c>
      <c r="D116" s="7" t="s">
        <v>376</v>
      </c>
      <c r="E116" s="7" t="s">
        <v>107</v>
      </c>
      <c r="F116" s="7" t="s">
        <v>25</v>
      </c>
      <c r="G116" s="7" t="s">
        <v>26</v>
      </c>
      <c r="H116" s="7" t="s">
        <v>28</v>
      </c>
      <c r="I116" s="7" t="s">
        <v>27</v>
      </c>
      <c r="J116" s="7" t="s">
        <v>340</v>
      </c>
      <c r="K116" s="7" t="s">
        <v>107</v>
      </c>
      <c r="L116" s="7" t="s">
        <v>107</v>
      </c>
      <c r="M116" s="7" t="s">
        <v>107</v>
      </c>
      <c r="N116" s="7" t="s">
        <v>341</v>
      </c>
      <c r="O116" s="7" t="s">
        <v>338</v>
      </c>
      <c r="P116" s="20">
        <v>1</v>
      </c>
      <c r="Q116" s="19" t="s">
        <v>29</v>
      </c>
      <c r="R116" s="6" t="s">
        <v>339</v>
      </c>
      <c r="S116" s="7" t="s">
        <v>342</v>
      </c>
      <c r="T116" s="11">
        <v>433365699.92000002</v>
      </c>
      <c r="U116" s="12">
        <v>44562</v>
      </c>
      <c r="V116" s="12">
        <v>44926</v>
      </c>
      <c r="W116" s="7" t="s">
        <v>30</v>
      </c>
      <c r="X116" s="7" t="s">
        <v>91</v>
      </c>
      <c r="Y116" s="7" t="s">
        <v>32</v>
      </c>
      <c r="Z116" s="22"/>
      <c r="AA116" s="22" t="s">
        <v>674</v>
      </c>
      <c r="AB116" s="22"/>
      <c r="AC116" s="22"/>
      <c r="AD116" s="22"/>
    </row>
    <row r="117" spans="1:30" ht="45" x14ac:dyDescent="0.25">
      <c r="A117" s="67">
        <v>118</v>
      </c>
      <c r="B117" s="22" t="s">
        <v>209</v>
      </c>
      <c r="C117" s="22" t="s">
        <v>36</v>
      </c>
      <c r="D117" s="22" t="s">
        <v>210</v>
      </c>
      <c r="E117" s="22" t="s">
        <v>24</v>
      </c>
      <c r="F117" s="22" t="s">
        <v>42</v>
      </c>
      <c r="G117" s="22" t="s">
        <v>43</v>
      </c>
      <c r="H117" s="22" t="s">
        <v>24</v>
      </c>
      <c r="I117" s="22" t="s">
        <v>65</v>
      </c>
      <c r="J117" s="22" t="s">
        <v>35</v>
      </c>
      <c r="K117" s="22" t="s">
        <v>24</v>
      </c>
      <c r="L117" s="22" t="s">
        <v>24</v>
      </c>
      <c r="M117" s="22" t="s">
        <v>24</v>
      </c>
      <c r="N117" s="22" t="s">
        <v>241</v>
      </c>
      <c r="O117" s="22" t="s">
        <v>615</v>
      </c>
      <c r="P117" s="26">
        <v>1</v>
      </c>
      <c r="Q117" s="22" t="s">
        <v>37</v>
      </c>
      <c r="R117" s="3" t="s">
        <v>616</v>
      </c>
      <c r="S117" s="22" t="s">
        <v>98</v>
      </c>
      <c r="T117" s="24">
        <v>900000000</v>
      </c>
      <c r="U117" s="25">
        <v>44562</v>
      </c>
      <c r="V117" s="25">
        <v>44926</v>
      </c>
      <c r="W117" s="22" t="s">
        <v>33</v>
      </c>
      <c r="X117" s="22" t="s">
        <v>98</v>
      </c>
      <c r="Y117" s="22" t="s">
        <v>32</v>
      </c>
      <c r="Z117" s="68">
        <v>1</v>
      </c>
      <c r="AA117" s="22" t="s">
        <v>617</v>
      </c>
      <c r="AB117" s="22" t="s">
        <v>618</v>
      </c>
      <c r="AC117" s="64">
        <v>803876094</v>
      </c>
      <c r="AD117" s="63">
        <v>0</v>
      </c>
    </row>
    <row r="118" spans="1:30" ht="105" x14ac:dyDescent="0.25">
      <c r="A118" s="67">
        <v>119</v>
      </c>
      <c r="B118" s="22" t="s">
        <v>209</v>
      </c>
      <c r="C118" s="22" t="s">
        <v>36</v>
      </c>
      <c r="D118" s="22" t="s">
        <v>210</v>
      </c>
      <c r="E118" s="22" t="s">
        <v>24</v>
      </c>
      <c r="F118" s="22" t="s">
        <v>42</v>
      </c>
      <c r="G118" s="22" t="s">
        <v>43</v>
      </c>
      <c r="H118" s="22" t="s">
        <v>24</v>
      </c>
      <c r="I118" s="22" t="s">
        <v>65</v>
      </c>
      <c r="J118" s="22" t="s">
        <v>35</v>
      </c>
      <c r="K118" s="22" t="s">
        <v>24</v>
      </c>
      <c r="L118" s="22" t="s">
        <v>24</v>
      </c>
      <c r="M118" s="22" t="s">
        <v>24</v>
      </c>
      <c r="N118" s="22" t="s">
        <v>241</v>
      </c>
      <c r="O118" s="22" t="s">
        <v>619</v>
      </c>
      <c r="P118" s="26">
        <v>1</v>
      </c>
      <c r="Q118" s="22" t="s">
        <v>37</v>
      </c>
      <c r="R118" s="3" t="s">
        <v>620</v>
      </c>
      <c r="S118" s="22" t="s">
        <v>98</v>
      </c>
      <c r="T118" s="24">
        <v>763000000</v>
      </c>
      <c r="U118" s="25">
        <v>44562</v>
      </c>
      <c r="V118" s="25">
        <v>44926</v>
      </c>
      <c r="W118" s="22" t="s">
        <v>33</v>
      </c>
      <c r="X118" s="22" t="s">
        <v>98</v>
      </c>
      <c r="Y118" s="22" t="s">
        <v>32</v>
      </c>
      <c r="Z118" s="68">
        <v>1</v>
      </c>
      <c r="AA118" s="22" t="s">
        <v>621</v>
      </c>
      <c r="AB118" s="22" t="s">
        <v>622</v>
      </c>
      <c r="AC118" s="63">
        <v>583905360</v>
      </c>
      <c r="AD118" s="63">
        <v>0</v>
      </c>
    </row>
    <row r="119" spans="1:30" x14ac:dyDescent="0.25">
      <c r="T119" s="11"/>
    </row>
    <row r="120" spans="1:30" x14ac:dyDescent="0.25">
      <c r="T120" s="55"/>
    </row>
    <row r="121" spans="1:30" x14ac:dyDescent="0.25">
      <c r="T121" s="55"/>
    </row>
  </sheetData>
  <phoneticPr fontId="19" type="noConversion"/>
  <dataValidations disablePrompts="1" count="1">
    <dataValidation type="decimal" errorStyle="information" operator="greaterThan" allowBlank="1" showInputMessage="1" showErrorMessage="1" errorTitle="No incluir signos" error="No incluir signos, solo el número." promptTitle="No incluir signos" prompt="No incluir signos, solo el número." sqref="Z26:Z36 Z38" xr:uid="{AF721632-BC82-4BEA-90E7-AFC678B6A4A0}">
      <formula1>1</formula1>
    </dataValidation>
  </dataValidations>
  <hyperlinks>
    <hyperlink ref="AB60" r:id="rId1" xr:uid="{3C72FB4C-AC8A-4E27-97EC-C7BC8F5D2330}"/>
    <hyperlink ref="AB65" r:id="rId2" xr:uid="{A94ED848-4CCA-4B5C-A8CF-1014C10986F7}"/>
  </hyperlinks>
  <pageMargins left="0.7" right="0.7" top="0.75" bottom="0.75" header="0.3" footer="0.3"/>
  <pageSetup orientation="portrait" horizontalDpi="1200" verticalDpi="1200" r:id="rId3"/>
  <ignoredErrors>
    <ignoredError sqref="Z114:AB114 Z73:Z76 Z2:Z7 Z8:Z10 AC9 AC13 AC10 AC11 AC12 Z11:Z13 Z14:Z16 Z23:Z25 Z84:Z96 Z64:Z65 Z69 Z80:Z83" numberStoredAsText="1"/>
  </ignoredErrors>
  <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7F9EF4-648E-49C0-9CDE-47AE1DF14E9B}">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sharepoint/v3"/>
    <ds:schemaRef ds:uri="4afde810-2293-4670-bb5c-117753097ca5"/>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4DB0A5E-4762-432B-80D2-CD049C9AC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D59181-6145-4844-8EA5-BE77EC36EA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Marin Ruiz</dc:creator>
  <cp:lastModifiedBy>Cristian Javier Vargas del Campo</cp:lastModifiedBy>
  <dcterms:created xsi:type="dcterms:W3CDTF">2021-01-25T21:53:38Z</dcterms:created>
  <dcterms:modified xsi:type="dcterms:W3CDTF">2022-05-19T22:18:28Z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