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U:\03 INFORMES\130-31-13 INFORMES A ENTIDADES GUBERNAMENTALES\INFORMES 2020\PLAN DE MEJORAMIENTO\30-06-2020\"/>
    </mc:Choice>
  </mc:AlternateContent>
  <xr:revisionPtr revIDLastSave="0" documentId="8_{00B62BFC-21D2-4DF4-8400-3B23E9501916}" xr6:coauthVersionLast="44" xr6:coauthVersionMax="44" xr10:uidLastSave="{00000000-0000-0000-0000-000000000000}"/>
  <bookViews>
    <workbookView xWindow="2205" yWindow="2205" windowWidth="16065" windowHeight="10575" xr2:uid="{00000000-000D-0000-FFFF-FFFF00000000}"/>
  </bookViews>
  <sheets>
    <sheet name="F14.1  PLANES DE MEJORAMIENT..." sheetId="1" r:id="rId1"/>
  </sheets>
  <definedNames>
    <definedName name="_xlnm._FilterDatabase" localSheetId="0" hidden="1">'F14.1  PLANES DE MEJORAMIENT...'!$F$10:$IV$93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91" i="1" l="1"/>
  <c r="O13" i="1" l="1"/>
  <c r="O14" i="1"/>
  <c r="O15" i="1"/>
  <c r="O16" i="1"/>
  <c r="O17" i="1"/>
  <c r="O18" i="1"/>
  <c r="O19" i="1"/>
  <c r="O20" i="1"/>
  <c r="O21" i="1"/>
  <c r="O22" i="1"/>
  <c r="O23" i="1"/>
  <c r="O24" i="1"/>
  <c r="O25" i="1"/>
  <c r="O26" i="1"/>
  <c r="O27" i="1"/>
  <c r="O28" i="1"/>
  <c r="O30" i="1"/>
  <c r="O31" i="1"/>
  <c r="O33" i="1"/>
  <c r="O34" i="1"/>
  <c r="O35" i="1"/>
  <c r="O36" i="1"/>
  <c r="O38" i="1"/>
  <c r="O39" i="1"/>
  <c r="O40" i="1"/>
  <c r="O41" i="1"/>
  <c r="O43" i="1"/>
  <c r="O45" i="1"/>
  <c r="O46" i="1"/>
  <c r="O47" i="1"/>
  <c r="O48" i="1"/>
  <c r="O49" i="1"/>
  <c r="O50" i="1"/>
  <c r="O51" i="1"/>
  <c r="O52" i="1"/>
  <c r="O53" i="1"/>
  <c r="O54" i="1"/>
  <c r="O55" i="1"/>
  <c r="O56" i="1"/>
  <c r="O57" i="1"/>
  <c r="O58" i="1"/>
  <c r="O59" i="1"/>
  <c r="O60" i="1"/>
  <c r="O61" i="1"/>
  <c r="O62" i="1"/>
  <c r="O63" i="1"/>
  <c r="O64" i="1"/>
  <c r="O65" i="1"/>
  <c r="O66" i="1"/>
  <c r="O67" i="1"/>
  <c r="O68" i="1"/>
  <c r="O69" i="1"/>
  <c r="O70" i="1"/>
  <c r="O71" i="1"/>
  <c r="O72" i="1"/>
  <c r="O73" i="1"/>
  <c r="O74" i="1"/>
  <c r="O75" i="1"/>
  <c r="O76" i="1"/>
  <c r="O77" i="1"/>
  <c r="O78" i="1"/>
  <c r="O79" i="1"/>
  <c r="O80" i="1"/>
  <c r="O81" i="1"/>
  <c r="O82" i="1"/>
  <c r="O83" i="1"/>
  <c r="O84" i="1"/>
  <c r="O85" i="1"/>
  <c r="O86" i="1"/>
  <c r="O87" i="1"/>
  <c r="O88" i="1"/>
  <c r="O89" i="1"/>
  <c r="O90" i="1"/>
  <c r="O92" i="1"/>
  <c r="O93" i="1"/>
  <c r="O11" i="1"/>
  <c r="M20" i="1"/>
  <c r="M93" i="1"/>
  <c r="M92" i="1"/>
  <c r="M91" i="1"/>
  <c r="M90" i="1"/>
  <c r="M89" i="1"/>
  <c r="M88" i="1"/>
  <c r="M87" i="1"/>
  <c r="M86" i="1"/>
  <c r="M85" i="1"/>
  <c r="M84" i="1"/>
  <c r="M83" i="1"/>
  <c r="M82" i="1"/>
  <c r="M81" i="1"/>
  <c r="M80" i="1"/>
  <c r="M79" i="1"/>
  <c r="M78" i="1"/>
  <c r="M77" i="1"/>
  <c r="M76" i="1"/>
  <c r="M75" i="1"/>
  <c r="M74" i="1"/>
  <c r="M73" i="1"/>
  <c r="M72" i="1"/>
  <c r="M71" i="1"/>
  <c r="M70" i="1"/>
  <c r="M69" i="1"/>
  <c r="M68" i="1"/>
  <c r="M67" i="1"/>
  <c r="M66" i="1"/>
  <c r="M65" i="1"/>
  <c r="M64" i="1"/>
  <c r="M63" i="1"/>
  <c r="M62" i="1"/>
  <c r="M61" i="1"/>
  <c r="M60" i="1"/>
  <c r="M59" i="1"/>
  <c r="M58" i="1"/>
  <c r="M57" i="1"/>
  <c r="M56" i="1"/>
  <c r="M55" i="1"/>
  <c r="M54" i="1"/>
  <c r="M53" i="1"/>
  <c r="M52" i="1"/>
  <c r="M51" i="1"/>
  <c r="M50" i="1"/>
  <c r="M49" i="1"/>
  <c r="M48" i="1"/>
  <c r="M47" i="1"/>
  <c r="M46" i="1"/>
  <c r="M45" i="1"/>
  <c r="M44" i="1"/>
  <c r="M43" i="1"/>
  <c r="M42" i="1"/>
  <c r="M41" i="1"/>
  <c r="M40" i="1"/>
  <c r="M39" i="1"/>
  <c r="M38" i="1"/>
  <c r="M37" i="1"/>
  <c r="M36" i="1"/>
  <c r="M35" i="1"/>
  <c r="M34" i="1"/>
  <c r="M33" i="1"/>
  <c r="M32" i="1"/>
  <c r="M31" i="1"/>
  <c r="M30" i="1"/>
  <c r="M19" i="1" l="1"/>
  <c r="M18" i="1"/>
  <c r="M17" i="1"/>
  <c r="M16" i="1"/>
  <c r="M15" i="1"/>
  <c r="M14" i="1"/>
  <c r="M13" i="1"/>
  <c r="M12" i="1"/>
  <c r="M1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tc={C947F04D-5397-4FB8-B0E1-DA69C3545638}</author>
    <author>tc={E76D80F1-40DB-4D1A-907B-5749F25D1C9B}</author>
    <author>tc={B0C268E7-7132-4310-9E7E-0A2EB9143C07}</author>
    <author>tc={E65A28D8-5A94-493D-8BD1-A6D326012EA7}</author>
  </authors>
  <commentList>
    <comment ref="D17" authorId="0" shapeId="0" xr:uid="{C947F04D-5397-4FB8-B0E1-DA69C3545638}">
      <text>
        <t>[Comentario encadenado]
Su versión de Excel le permite leer este comentario encadenado; sin embargo, las ediciones que se apliquen se quitarán si el archivo se abre en una versión más reciente de Excel. Más información: https://go.microsoft.com/fwlink/?linkid=870924
Comentario:
    Pendiente evidencia</t>
      </text>
    </comment>
    <comment ref="L30" authorId="1" shapeId="0" xr:uid="{E76D80F1-40DB-4D1A-907B-5749F25D1C9B}">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Se realiza modificacion de fecha de acurdo con lo solicitado a la OCI
</t>
      </text>
    </comment>
    <comment ref="L38" authorId="2" shapeId="0" xr:uid="{B0C268E7-7132-4310-9E7E-0A2EB9143C07}">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Se actuliza fecha de acuerdo con lo solicitado a la OCI
</t>
      </text>
    </comment>
    <comment ref="P38" authorId="3" shapeId="0" xr:uid="{E65A28D8-5A94-493D-8BD1-A6D326012EA7}">
      <text>
        <t>[Comentario encadenado]
Su versión de Excel le permite leer este comentario encadenado; sin embargo, las ediciones que se apliquen se quitarán si el archivo se abre en una versión más reciente de Excel. Más información: https://go.microsoft.com/fwlink/?linkid=870924
Comentario:
    hay plazo para resolver sancionatorio hasta junio del 2021
Respuesta:
    13/05/2020 Se envio a la OCI el formato de modificacion de la actividad para 30/08/2020 (evidencia hallazgo 3)
Respuesta:
    El 21 de mayo se envio proyecto de acto administrativoa revisión y firma de FDP legal abogados
Respuesta:
    24/06/2020 Avance proceso sancionatorio
Respuesta:
    soporte fila 9 hallazgo 3</t>
      </text>
    </comment>
  </commentList>
</comments>
</file>

<file path=xl/sharedStrings.xml><?xml version="1.0" encoding="utf-8"?>
<sst xmlns="http://schemas.openxmlformats.org/spreadsheetml/2006/main" count="765" uniqueCount="542">
  <si>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</si>
  <si>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</si>
  <si>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</si>
  <si>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</si>
  <si>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</si>
  <si>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</si>
  <si>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</si>
  <si>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</si>
  <si>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</si>
  <si>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</si>
  <si>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</si>
  <si>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</si>
  <si>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</si>
  <si>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</si>
  <si>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</si>
  <si>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</si>
  <si>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</si>
  <si>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</si>
  <si>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</si>
  <si>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</si>
  <si>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</si>
  <si>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</si>
  <si>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</si>
  <si>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</si>
  <si>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1 SUSCRIPCIÓN DEL PLAN DE MEJORAMIENTO</t>
  </si>
  <si>
    <t>2 AVANCE ó SEGUIMIENTO DEL PLAN DE MEJORAMIENTO</t>
  </si>
  <si>
    <t>FILA_04</t>
  </si>
  <si>
    <t>FILA_21</t>
  </si>
  <si>
    <t>Caso Pozos La Tigra. La ANH recibió las áreas en donde se ubican los pozos y no hizo salvedad alguna en las actas de recibo. Dichas áreas fueron adjudicadas a Fénix sin establecer excepciones u observaciones de exclusión alguna para su explotación, por lo tanto la ANH es responsable por los daños ambientales ocasionados por la emanación de crudo de los mencionados pozos.</t>
  </si>
  <si>
    <t>No identifica la CGR en su informe, pero determina que esto ocasiona que a la fecha haya un daño ambiental en el suelo por escorrentía y contaminación del caño siete, contraviniendo lo establecido en la ley 09 de 1979, la ley 99 de 1993 y en el decreto ley 2811 de 1974 y el Decreto 3930 de 2010</t>
  </si>
  <si>
    <t>Gestionar con Ecopetrol para que incluya los pozos la Tigra 5, 6, 7 y 10 en el Programa de Abandono de 2017</t>
  </si>
  <si>
    <t>Documentos de abandono</t>
  </si>
  <si>
    <t>Elaborar inventario de estado de abandono de pozos  para gestionar su incorporación en los Programas de Abandono</t>
  </si>
  <si>
    <t>Elaborar inventario de abandono de pozos</t>
  </si>
  <si>
    <t xml:space="preserve">Documento con Inventario </t>
  </si>
  <si>
    <t>Saldos pendientes Convenio de Administración y Acuerdo Internacional. Respecto del Convenio 247 de 2012 y del Acuerdo 242 de 2013, suscritos con FONADE y el PNUD respectivamente, la CGR observa que existen saldos pendientes de liquidar que se deben reintegrar a la entidad, junto con sus rendimientos financieros.</t>
  </si>
  <si>
    <t>Comprobante de ingreso</t>
  </si>
  <si>
    <t>FILA_25</t>
  </si>
  <si>
    <t>Deficiencias en los procesos de seguimiento y control de los convenios suscritos que   permiten   que   el   saldo   de   los   Recursos   Entregados en Administración no refleje objetivamente la situación financiera y económica de estos recursos a diciembre 31 de 2015 y con el riesgo de que dichos recursos continúen generando rendimientos que podrían no ser reconocidos para la entidad.</t>
  </si>
  <si>
    <t>Gestionar la devolución del saldo de rendimientos financieros e intereses del convenio 247 de 2012 con FONADE</t>
  </si>
  <si>
    <t xml:space="preserve">Suspensión Pozo Lisama 158 -  Deficiencias de la ANH, en su labor de fiscalización e inspección y seguimiento (Convenio Lisama-Nutria Cláusula 16,1), durante el periodo de dos años permaneció en suspensión, como quiera que hubo falencias en la verificación de la información reportada por Ecopetrol e igualmente, el seguimiento y control a los compromisos adquiridos en las prórrogas otorgadas por la ANH durante los años 2015-2017, previos a la intervención del pozo para decidir sobre su abandono o reactivación. </t>
  </si>
  <si>
    <t xml:space="preserve">Debilidades en el marco normativo de la función de fiscalización y en la planeación, coordinación y  ejecución de acciones para el seguimiento y control de pozos abandonados o suspendidos. </t>
  </si>
  <si>
    <t>Elaborar un plan de trabajo para determinar las condiciones y estados anormales o atípicos en los pozos inactivos y suspendidos para generar alertas tempranas sobre eventos no deseados.</t>
  </si>
  <si>
    <t xml:space="preserve">Definir programa y cronograma, ejecutar  conforme a priorización visitas a pozos para realizar aplicación del listado de chequeo. En caso de detectar situaciones de riesgo, informar a instancia competente. </t>
  </si>
  <si>
    <t>Informe semestral de ejecución de visitas planeadas y priorizadas a  fiscalización</t>
  </si>
  <si>
    <t>Solicitar a la operadora el cronograma de intervención de los pozos, para planificar la revisión y priorizar la aprobación de las Formas Ministeriales.</t>
  </si>
  <si>
    <t>Realizar la revisión y aprobación de las Formas Ministeriales, y llevar un registro de control.</t>
  </si>
  <si>
    <t>Informe seguimiento trimestral</t>
  </si>
  <si>
    <t>Inversiones ANH Bloques Col1- Col 2. Los convenios celebrados entre la ANH y el Invemar, se encuentran orientados específicamente a realizar estudios sobre bloques en evaluación técnica que ha sido adjudicados a inversionistas privados quienes dentro de las cláusulas pactadas en los distintos contratos, tienen el compromiso de realizar la respectiva inversión ambiental.</t>
  </si>
  <si>
    <t>Falta de claridad respecto a alcance y competencias de las estudios ambientales de las zonas Off Shore</t>
  </si>
  <si>
    <t xml:space="preserve">Diseñar y socializar instrumentos que den claridad sobre el alcance de los estudios a desarrollar, especificando que el objeto de los estudios financiados por la ANH a través del INVEMAR, se da con ocasión del conocimiento de la zona a explorar y  los trámites de licenciamiento ambiental y a una escala diferente a la desarrollada por las empresas en su labor de exploración. </t>
  </si>
  <si>
    <t xml:space="preserve">1. En convenio con Invemar, elaborar y socializar una guía respecto al objeto y alcance de los estudios de línea base ambiental preliminar financiados por la ANH. 2.En convenios 2019 se dejará claro el alcance de los estudios a desarrollar. 3.Divulgación de los resultados  proyectos Off Shore con entes de control, compañías operadoras, autoridades y academia. </t>
  </si>
  <si>
    <t xml:space="preserve">1Guia. 
2.Estudios Previos
3.Activades de Socialización </t>
  </si>
  <si>
    <t xml:space="preserve">La ANH no ha adelantado los trámites necesarios para definir la destinación definitiva de los bienes y equipos adquiridos. </t>
  </si>
  <si>
    <t>Adelantar las acciones administrativas para la formalización de la tenencia de los bienes, a través de la suscripción de contratos de Comodato.</t>
  </si>
  <si>
    <t>Suscripción de los contratos de comodato entre la ANH y el INVEMAR</t>
  </si>
  <si>
    <t xml:space="preserve">Soportes castigo de cartera. Los comprobantes contables con sus soportes del castigo de cartera registrado durante el año 2015 a 2015, correspondientes a Ecopetrol Grantierra Energy Colombia, Petrominerales Colobia, YPF Colombia SAS, no son suficientes ni idóneos para el castigo de cartera, de acuerdo a los requisitos internos de la ANH y externos de la Contaduría General de la Nación. </t>
  </si>
  <si>
    <t>Contravención al cumplimiento regulatorio y genera incertidumbre acerca de los fundamentos técnicos del castigo de cartera</t>
  </si>
  <si>
    <t>Elaborar  y  normalizar el procedimiento de castigo de cartera en el SIGECO (Sistema de gestión integrado y control de la ANH)</t>
  </si>
  <si>
    <t xml:space="preserve">Entrega de Información incompleta a la Litoteca Nacional. La ANH celebro contratos E&amp;P y TEA, se pudo establecer que la ANH acredito el cumplimiento y la entrega de información relacionada con Piston Core, encontrando que el valor total pactado de los compromisos no atendidos asciende a la suma de USD1,8 millones, los productos no fueron entregados en su totalidad a la Litoteca. </t>
  </si>
  <si>
    <t>Deficiencias en las labores de supervisión, del seguimiento al programa exploratorio mínimo.</t>
  </si>
  <si>
    <t>Coordinar con el Servicios Geológico Colombiano, la forma y contenido de la información requerida por seguimiento a obligaciones de entrega de información de las operadoras  en el EPIS.</t>
  </si>
  <si>
    <t>1.Celebrar mesas de trabajo con el SGC donde se establezcan acuerdos de niveles de servicio
2. Elaborar  documento  que contenga los acuerdos y parámetros de niveles de servicio entre la ANH  y el SGC.</t>
  </si>
  <si>
    <t xml:space="preserve">1. Mesas de trabajo ANH - SGC
2. Documento que contenga los acuerdos y parámetros de niveles de servicio entre la ANH  y el SGC. </t>
  </si>
  <si>
    <t>Determinación y reconocimiento del deterioro en cuentas por cobrar. Se observa en la cuenta 1386 Deterioro de cartera un valor de $690.971, que corresponde al cálculo realizado sobre un cargo a Ecopetrol como operador del cto E&amp;E Caño Sur, por intereses de mora por Derechos Económicos por uso del subsuelo por $ 73.241.151,7; registrado en el Informe ESFA 01 de enero 2018 emitido por BDO</t>
  </si>
  <si>
    <t>La entidad no está aplicando el procedimiento de acuerdo con lo definido en la Política Contable de Cuentas por Cobrar; denotando deficiencias en los controles para el cálculo de las estimaciones del deterioro de la cartera.</t>
  </si>
  <si>
    <t xml:space="preserve">Actualización de Resolución 972 de 2016, particularmente en el capítulo de la incorporación del procedimiento de la política contable para el cálculo del  deterioro de cuentas por cobrar </t>
  </si>
  <si>
    <t>Resolución y procedimiento actualizados en mesa de trabajo (VAF - OAJ-  GRDE)</t>
  </si>
  <si>
    <t>Resolución de reglamento de cartera actualizada y aprobada, y  procedimiento aprobado</t>
  </si>
  <si>
    <t>Recaudo a favor de terceros.
La subcuenta 240720 Recaudos por clasificar a 01 de enero de 2018 presenta un saldo de $57.222.730.137 y a 31 de diciembre de 2018 $197.102.475.659, valor que presento un marcado aumento durante la vigencia 2018, correspondiente a
partidas pendientes de identificar y clasificar de las vigencias 2017 y 2018.</t>
  </si>
  <si>
    <t>Debilidades en la gestión administrativa tendientes a identificar adecuadamente el tercero y prevenir el incremento de los saldos.</t>
  </si>
  <si>
    <t>Aplicación y registro de al menos el 90% de los recaudos a favor de terceros a 31 de diciembre de 2018 (COP $197.102.475.659)</t>
  </si>
  <si>
    <t>Aplicación y registro de recaudos a 31/12/2018</t>
  </si>
  <si>
    <t>Porcentaje mensual de disminución del saldo contable por aplicar.  (Valor aplicado/ $197.102.475.659)</t>
  </si>
  <si>
    <t>Deficiencias en el registro y control de los bienes y elementos adquiridos en el marco de los convenios suscritos por la ANH, asimismo falta de conciliación permanente entre las áreas responsables de dichos registros, reflejando deficiencias en el control interno contable y que genera
afectación en la razonabilidad del saldo de la cuenta en el balance.</t>
  </si>
  <si>
    <t>Formato Único de Cierre y certificado de Inventario Final de Activos entregados a un terceros (Responsable Vicepresidencia a cargo del Proyecto de Inversión)</t>
  </si>
  <si>
    <t>Certificados de Inventario Final / Proyectos de Inversión con compra de activos entregados a terceros</t>
  </si>
  <si>
    <t>Contratos de Comodatos proyectados y suscritos</t>
  </si>
  <si>
    <t>Análisis de viabilidad jurídica de los contratos de Comodatos en cuanto a los términos con cada entidad, firma y legalización (OAJ)</t>
  </si>
  <si>
    <t>Contratos de Comodatos Firmados / Contratos de Comodatos Proyectados</t>
  </si>
  <si>
    <t>Se evidencia debilidades en la administración, seguimiento y control de los bienes de propiedad de la ANH adquiridos en el marco de los convenios suscritos, lo que genera un riesgo de pérdida e impide ejercer un efectivo control a los bienes entregados a terceros.</t>
  </si>
  <si>
    <t>Sobreestimación de cuenta avances para viáticos y gastos de viaje, por no registro contable de legalización
Inobservancia de normatividad, en particular del numeral 1.1.1 del Instructivo 001 de 18/12/2018 de la CGN respecto a la confiabilidad de la información contable, y artículo 7 Decreto 2768 de 2012 por la no legalización de los gastos realizados por viáticos y costos de viaje</t>
  </si>
  <si>
    <t>Debilidades en la aplicación del reglamento de legalización de comisiones de viáticos y gastos de viaje, y falta de seguimiento y control por parte de la VAF para el saneamiento permanente de la cuenta.</t>
  </si>
  <si>
    <t xml:space="preserve">Dar traslado a la Oficina de Control interno disciplinario, sobre aquellos funcionarios cuya mora en la legalización  de la comisión exceda de un mes. </t>
  </si>
  <si>
    <t>Elaborar mensualmente un informe dirigido a la Oficina de Control Interno Disciplinario en el que se relacionen los funcionarios que tienen comisiones de servicios sin legalizar,  con antigüedad superior a un mes.</t>
  </si>
  <si>
    <t>Informe dirigido a Control Interno Disciplinario</t>
  </si>
  <si>
    <t>Procedimiento</t>
  </si>
  <si>
    <t>Ejecución y supervisión convenio 730 de 2016 ANH-COLCIENCIAS
Atraso en presentación de productos por los ejecutores y aprobación de COLCIENCIAS. Cto 494/2017 avance de 76% en entrega de información y 1% aprobado por Colciencias; Cto 454/2017 avance de 4% y 2% aprobado. Cto 157/2018 sin iniciar ejecución porque no hay aprobación de Plan Operativo y Colciencias no ha desembolsado recursos</t>
  </si>
  <si>
    <t>Ausencia de colaboración interinstitucional entre las entidades involucradas en la ejecución del Convenio, ha conllevado a desconocer por parte de Colciencias la supervisión que la ANH debe ejercer como ordenador del gasto, y quien tiene la responsabilidad de verificar y exigir la adecuada ejecución del convenio, coadyuvado por un inadecuado seguimiento y supervisión de los compromisos</t>
  </si>
  <si>
    <t xml:space="preserve">Rendición de Cuentas de la ejecución del convenio </t>
  </si>
  <si>
    <t xml:space="preserve">Solicitar por parte del Comité Técnico y Administrativo del Convenio por parte de la ANH, la presentación de los Informes de gestión trimestrales, así como de los Informes Financieros. </t>
  </si>
  <si>
    <t xml:space="preserve">Reportes de Gestión Trimestral y financieros. </t>
  </si>
  <si>
    <t>Austeridad del gasto Contrato 300 de 2017, derivado del convenio 730 de 2016 Colciencias.
En la supervisión y ejecución de los recursos, Colciencias no esta teniendo en cuenta la racionalidad y austeridad que debe caracterizar el gasto público, generando incumplimiento en el uso de los recursos públicos, sin que exista un pronunciamiento por parte de la ANH frente a este tema.</t>
  </si>
  <si>
    <t>Desde la concepción del Convenio no fueron especificados claramente los rubros a ejecutarse, lo anterior quedando a la discreción de Colciencias la elaboración de los memorandos para los contratos. Se evidencia una falta de control y seguimiento por parte de la ANH, puesto que como ordenador del gasto no ejerció las funciones de control y seguimiento a que está obligado.</t>
  </si>
  <si>
    <t>Ejecución y supervisión del Convenio 696 de 2016 ANH-COLCIENCIAS.
Después de mas de 2 años de suscripción, el Convenio 696/2016 presenta un retraso en su ejecución, corroborado con la evaluación integral realizada por Colciencias a los contratos derivados, donde se observa el avance general de lo presentado por las universidades de 14,2% al igual que lo aprobado por Colciencias del 12,6%</t>
  </si>
  <si>
    <t>Falta de seguimiento y monitoreo por parte de la ANH, que generan las fallas en la supervisión, derivando incumplimientos en lo pactado, desplazamiento de los cronogramas y afectación del cumplimiento de los objetivos del convenio.</t>
  </si>
  <si>
    <t>Realizar el comité coordinador y operativo cada dos meses, en el ejercicio de las funciones del Comité reforzar medidas de control y seguimiento al cumplimiento de los objetivos del Convenio.</t>
  </si>
  <si>
    <t xml:space="preserve">Sesión de comité </t>
  </si>
  <si>
    <t>Actas de los comités realizados</t>
  </si>
  <si>
    <t>Contrato No. 479/2017 Imprenta Nacional.
El plan de pagos del contrato interadministrativo 479 tuvo un rezago presupuestal de 46,3% al 31/12/2018, impactando significativamente en la ejecución de recursos previstos en cuantía de $9.254 millones. Se evidencia el incumplimiento de actividades y compromisos contractuales por parte de la Imprenta Nacional de Colombia</t>
  </si>
  <si>
    <t>Ineficiente monitoreo y seguimiento de la ANH sobre las actividades realizadas por la Imprenta Nacional y este a su vez sobre CONTROL ON LlNE en la ejecución del contrato, así como  desorganización y falta de conocimiento acerca del desarrollo del contrato, evidenciando que la Imprenta  desconocía los avances reales de los compromisos contractuales que fueron desarrollados</t>
  </si>
  <si>
    <t>Exigir el cumplimiento de compromisos y actividades del contrato.</t>
  </si>
  <si>
    <t>Adelantar las acciones jurídicas y administrativas pertinentes, para la terminación del contrato y exigencia del cumplimiento del mismo.</t>
  </si>
  <si>
    <t>En Convenio INVEMAR 399/19, se definió el estudio previo y  el análisis de la línea base generada desde 2006 y se incluyó como uno de los productos a entregar la Guía o cartilla que divulgará el alcance y resultados del análisis de línea base ambiental preliminar generados a través de los Convenios ANH - INVEMAR incluidos los estudios generados en los bloques COL-1 y COL-2. VCH.</t>
  </si>
  <si>
    <t>FILA_02</t>
  </si>
  <si>
    <t>FILA_03</t>
  </si>
  <si>
    <t>FILA_05</t>
  </si>
  <si>
    <t>FILA_06</t>
  </si>
  <si>
    <t>FILA_07</t>
  </si>
  <si>
    <t>FILA_08</t>
  </si>
  <si>
    <t>FILA_09</t>
  </si>
  <si>
    <t>FILA_10</t>
  </si>
  <si>
    <t>FILA_11</t>
  </si>
  <si>
    <t>FILA_12</t>
  </si>
  <si>
    <t>FILA_14</t>
  </si>
  <si>
    <t>FILA_18</t>
  </si>
  <si>
    <t>FILA_28</t>
  </si>
  <si>
    <t>FILA_31</t>
  </si>
  <si>
    <t>FILA_32</t>
  </si>
  <si>
    <t>FILA_33</t>
  </si>
  <si>
    <t>FILA_35</t>
  </si>
  <si>
    <t>Deficiencias en el proceso de planeación, como la ausencia en los Estudios Previos del análisis para determinar las condiciones técnicas y económicas del contratista que garantizaran razonablemente la apropiada ejecución del contrato</t>
  </si>
  <si>
    <t>Realizar ajustes en el proceso de Gestion Contractual  que fortalezca la adecuada gestión ante las partes interesadas  para que los procesos de selección cumplan con los procedimientos definidos</t>
  </si>
  <si>
    <t>Documento</t>
  </si>
  <si>
    <t>Realizar ajustes en el proceso de Gestion Contractual  que fortalezca la adecuada gestión ante las partes
 interesadas   para que los procesos de selección  cumplan con los procedimientos definidos</t>
  </si>
  <si>
    <t>Incluir la modificaciones que sean necesarias y revisar con la alta dirección el estado del la modificación del manual de contratación</t>
  </si>
  <si>
    <t xml:space="preserve">Realizar reuniones de seguimiento a todos los abogados de la ANH para revisar y socializar casos especiales de lecciones aprendidas y buenas practicas </t>
  </si>
  <si>
    <t>Actas de reunión</t>
  </si>
  <si>
    <t>Establecer directrices , procedimientos y lineamientos en materia de requisitos para la habilitación y selección de la oferta mas favorable para la entidad en procesos de contratación directa.</t>
  </si>
  <si>
    <t>Verificación del Procedimiento contenido en la Resolución 017 de 17 de enero de 2017, generando un documento con la Propuesta.</t>
  </si>
  <si>
    <t>Deficiencias en el proceso de planeación en
la etapa precontractual y en el seguimiento a la ejecución, dando lugar a presunta inobservancia del principio de responsabilidad</t>
  </si>
  <si>
    <t xml:space="preserve">Realizar capacitación a los supervisores de los contratos de la VORP, haciendo énfasis en las debilidades encontradas en el proceso auditor, en las normatividad sobre contratación estatal y en los manuales de contratación y supervisión de la ANH. </t>
  </si>
  <si>
    <t xml:space="preserve">Capacitaciones en Contratación Estatal. </t>
  </si>
  <si>
    <t xml:space="preserve">Capacitación </t>
  </si>
  <si>
    <t>OAJ:Se solicito a Talento Humano, se incluyera en el Plan Institucional de Capacitación.</t>
  </si>
  <si>
    <t>Realizar reuniones de seguimiento a todos los abogados de la ANH para revisar y socializar casos especiales de lecciones aprendidas y buenas practicas según la necesidad.</t>
  </si>
  <si>
    <t>Reuniones de seguimiento</t>
  </si>
  <si>
    <t xml:space="preserve">Actas de reunión </t>
  </si>
  <si>
    <t>Deficiencias en la planeación por parte de la ANH, y que la INC demostró no contar con la experiencia en servicios, soluciones integrales TIC y actividades de Gestión Documental, objeto adicionado a los Estatutos de la INC 9 meses antes de la contratación, además de la insuficiente capacidad para desarrollar y ejecutar idóneamente las actividades para las que fue contratada,</t>
  </si>
  <si>
    <t>Solicitar capacitación a talento humano para los estructuradores de procesos de contratación de la ANH sobre planeación contractual, haciendo énfasis en las debilidades encontradas en el proceso auditoria.</t>
  </si>
  <si>
    <t>Capacitación sobre planeación contractual</t>
  </si>
  <si>
    <t>Capacitación</t>
  </si>
  <si>
    <t>Adelantar las etapas del proceso de incumplimiento contra la Imprenta Nacional de Colombia</t>
  </si>
  <si>
    <t xml:space="preserve">Actuaciones proceso de incumplimiento </t>
  </si>
  <si>
    <t>Acto administrativo con decisión de fondo</t>
  </si>
  <si>
    <t xml:space="preserve">Contrato 479 de 2017. Cerca de 7 meses después de realizado el primer pago, se modificó sin una justificación fáctica la "Forma de Pago" literal a) en donde se establecía que el primer pago involucraba la entrega del ítem 8 y 9 establecidos en la oferta económica, retirándolos. </t>
  </si>
  <si>
    <t>No especificada en el informe.</t>
  </si>
  <si>
    <t>Presentar documento con análisis del Procedimiento de Modificaciones Contractuales.</t>
  </si>
  <si>
    <t>Deficiencias tanto en los estudios previos como en supervisión, al no considerar los antecedentes normativos que daban cuenta de la no viabilidad de este tipo de tecnologías para medición volumétrica así como la experiencia de la industria petrolera a nivel mundial y nacional con este tipo de tecnologías, y al haber recibido a satisfacción por parte de la supervisión sin evidencia del cumplimiento de la totalidad de las actividades en los 10 sitios.</t>
  </si>
  <si>
    <t>Revisión por parte de la Oficina de Tecnologías de la Información, de los estudios previos de proyectos que contengan componente tecnológicos.</t>
  </si>
  <si>
    <t>Revisión por parte de la Oficina de Tecnologías de la Información, de los estudios previos de proyectos que contengan componente tecnológicos,  para que se ajusten a lo proyectado en el PETIC.</t>
  </si>
  <si>
    <t>Estudios previos revisados con visto bueno del Jefe de la oficina de Tecnología (Porcentaje)</t>
  </si>
  <si>
    <t>Se divulgó nuevamente la circular interna No. 23 de 2015 y adicionalmente se ha dado visto bueno a tres proyectos a la fecha. 
Esta tarea seguirá continuamente.</t>
  </si>
  <si>
    <t>Inadecuada planeación de la entidad respecto a la ejecución de los recursos asignados, generando una disminución en la asignación para el siguiente bienio. Imposibilidad de establecer procedimientos técnicos para el desarrollo de la función delegada que impide hacer seguimiento oportuno y adquirir las herramientas técnicas requeridas para su ejercicio.</t>
  </si>
  <si>
    <t xml:space="preserve">Elaborar un plan de acción de la función de fiscalización que incluya tiempos y recursos para el bienio 2021-2022, articulado con el plan de adquisiciones, el presupuesto general de regalías y la planeación institucional de la ANH. </t>
  </si>
  <si>
    <t>Reuniones de planeación que permitan establecer los objetivos del bienio 2021 - 2022 en términos del alcance tiempo y costo.</t>
  </si>
  <si>
    <t>Registrar el plan de acción  para establecer una línea de base para el bienio 2021 - 2022</t>
  </si>
  <si>
    <t>Plan de trabajo</t>
  </si>
  <si>
    <t xml:space="preserve">Realizar seguimiento trimestral a la ejecución del plan de acción y presupuesto de la función de fiscalización. </t>
  </si>
  <si>
    <t xml:space="preserve">Informe de Seguimiento </t>
  </si>
  <si>
    <t>Se adjunta Informe de Ejecución presupuestal primer trimestre de 2020 (a 31 de marzo)</t>
  </si>
  <si>
    <t>Debilidades en los procedimientos presupuestales y financieros generando interpretaciones erróneas en los usuarios de la información y una transmisión incorrecta de los datos de la ANH.</t>
  </si>
  <si>
    <t>Capacitar en SIIF y SPGR, al equipo de presupuesto, que permita realizar una adecuada verificación  de la consistencia de la información de los reportes e informes presupuestales del Sistema General de Regalías, previo al envío de dichos informes a quienes lo solicitan.</t>
  </si>
  <si>
    <t>Capacitación en SIIF y SPGR en el Ministerio de Hacienda</t>
  </si>
  <si>
    <t>Capacitaciones en SIIF y SPGR</t>
  </si>
  <si>
    <t>Incluido en el plan de capacitación 2020 y con presupuesto, suspendida por COVID 19, se programaran en la medidad que el Ministerio de Hacienda asi lo disponga</t>
  </si>
  <si>
    <t>Inadecuado seguimiento y control por parte del equipo jurídico al no identificar estas inconsistencias, lo que generó un riesgo para la ANH en caso de presentarse un incumplimiento por parte del Contratista y que podría impedir el hecho de acudir a la garantía para hacer cumplir lo pactado en las cláusulas del contrato.</t>
  </si>
  <si>
    <t>Solicitar al área de talento humano  capacitar a los abogados de la OAJ sobre el tema de seguros y pólizas de cumplimiento de contrato estatal</t>
  </si>
  <si>
    <t>Capacitaciones y actualizar a los abogados de la Oficina de Asesoría Jurídica en tema de Pólizas de Contratación Estatal</t>
  </si>
  <si>
    <t>Capacitaciones</t>
  </si>
  <si>
    <t>OAJ:Se solicito a Talento Humano, se incluyera en el Plan Institucional de Capacitación.
29/05/2020 Se realizaron 3 capacitaciones en temas de riegos y polizas los dias 27 y 30 de abril gestionada por planeacion de la ANH; 12 de mayo 2020 gestionada por el corredor seguros (evidencia hallazgo 9) Esto fue gestionado por la OAJ, no recibimos respuesta de TH</t>
  </si>
  <si>
    <t>Deficiencias en la planeación respecto a la a la ejecución presupuestal teniendo en cuenta que estas actividades delegadas de fiscalización contaron con recursos asignados del SGR los cuales no fueron ejecutados y aprovechados.</t>
  </si>
  <si>
    <t xml:space="preserve">Diseñar y ejecutar un plan de trabajo que implica la optimización y disponibilidad de recurso humano de fiscalización, elaborar plan de visitas de fiscalización  y hacer seguimiento a su cumplimiento. </t>
  </si>
  <si>
    <t>Reuniones con los lideres del proceso y ordenador del gasto para establecer estrategias que permitan mejorar la disponibilidad del recurso humano.</t>
  </si>
  <si>
    <t xml:space="preserve">Diseñar y ejecutar un plan de trabajo que implica la optimización y disponibilidad de recurso humano, elaborar plan de visitas de fiscalización  y hacer seguimiento a su cumplimiento. </t>
  </si>
  <si>
    <t>Socialización del Plan de trabajo con el equipo de producción, mediante reunión, videoconferencia o correo electrónico.</t>
  </si>
  <si>
    <t>Acta de Reunión y/o Correo Electrónico</t>
  </si>
  <si>
    <t>Ejecutar las visitas planeadas</t>
  </si>
  <si>
    <t>Informe bimensual de seguimiento función delegada de fiscalización</t>
  </si>
  <si>
    <t>Elaborar plan de trabajo con el recurso humano disponible que permita lograr mayor cobertura, teniendo como meta al menos una visita por Campo por año.</t>
  </si>
  <si>
    <t>Plan de Trabajo</t>
  </si>
  <si>
    <t xml:space="preserve">No se aplica en debida forma el instructivo para otorgamiento de RIE´s ANH-COV-IN-01 para dar cumplimiento al Artículo 37 de la Resolución MME 181495 de 2009. </t>
  </si>
  <si>
    <t>Hacer un diagnostico de cargas laborales, para ver necesidades de aumentar el grupo de Fiscalización con el fin de tener celeridad, eficiencia y eficacia en los procesos de seguimiento control y aprobación.</t>
  </si>
  <si>
    <t>Realizar Diagnostico de Cargas laborales</t>
  </si>
  <si>
    <t xml:space="preserve">Seguimiento a los tramites pendientes de resoluciones de inicio de explotación </t>
  </si>
  <si>
    <t>Realizar reuniones trimestrales con los ingenieros de Producción,  y Geólogos de Fiscalización para verificar el avance de los tramites pendientes de Resoluciones de Inicio de explotación.</t>
  </si>
  <si>
    <t>Reuniones</t>
  </si>
  <si>
    <t xml:space="preserve">No se aplican adecuadamente la normativa y buenas practicas en la industria del petróleo referente al proceso de medición: API Y MPMS para garantizar la confiabilidad y fidelidad de los datos en el momento de la toma de mediciones. </t>
  </si>
  <si>
    <t>Realizar proceso para Contratar Auditorias externas para la determinación del desempeño de los sistemas de Medición de Cantidad y Calidad de Hidrocarburos y la verificación de las buenas practicas de Medición aplicadas en las Facilidades de Producción del País.</t>
  </si>
  <si>
    <t xml:space="preserve">Proceso contractual de Auditorias de medición. </t>
  </si>
  <si>
    <t>Contrato celebrado</t>
  </si>
  <si>
    <t>Verificación del alcance y lecciones aprendidas, para ajuste del ESET- Para entrar proximamente a sondeo de Mercado</t>
  </si>
  <si>
    <t>Seguimiento a cumplimiento de la Circular que especifica requerimientos de los Artículos 27 y 28 de la  Resolución 41251 de diciembre de 2016.</t>
  </si>
  <si>
    <t>Reuniones con el grupo de Producción</t>
  </si>
  <si>
    <t xml:space="preserve">Controlar y realizar seguimiento a  la ejecución del contrato de auditoria de medición. </t>
  </si>
  <si>
    <t>Informe de supervisión a la ejecución del contrato auditorias de medición</t>
  </si>
  <si>
    <t xml:space="preserve">Informes de supervisión </t>
  </si>
  <si>
    <t>No se ha suscrito Contrato</t>
  </si>
  <si>
    <t>No se ejerce control adecuado a los planes metrológicos.</t>
  </si>
  <si>
    <t>Se está actualizando ESET para llevar a OAJ.
Se están revisando Anexos Técnicos.</t>
  </si>
  <si>
    <t>Capacitación y socialización de normatividad, procedimientos, manuales y guías de operación al equipo de fiscalización de la ANH, principalmente lo relacionado con mantener los equipos e instrumentos requeridos para la medición del volumen en cumplimiento de un plan de aseguramiento metrológico y Calibración de los equipos de medición.</t>
  </si>
  <si>
    <t>Programación de entrenamiento sobre procesos y normas de la ANH a  los ingenieros de zona en medición de hidrocarburos y en verificación de cumplimiento integral de la Resolución 41251 de 2016.</t>
  </si>
  <si>
    <t>Capacitación/Lista de asistencia</t>
  </si>
  <si>
    <t>Son 5 temas (Medición Estática, Medición Dinámica, Balances y Conciliaciones, pruebas de Laboratorios , Capacitaciones y Sistemas de Gestión de Calidad), de los cuales falta medición Dinamica y pruebas de Laboratorios.</t>
  </si>
  <si>
    <t xml:space="preserve">Falta de administración adecuada de las facilidades de producción por parte de las empresas operadoras. Falta de presencia institucional de la ANH en las áreas de operación para ejercer la función delegada de fiscalización. </t>
  </si>
  <si>
    <t>Realizar visitas de verificación a los Campos: Torcaz, Andalucía, Loma Larga, Palermo, Yenac, Mantis, Flami, Ambrocía y Totare, para verificar el cumplimiento a lo establecido en el Artículo 18 de la Resolución 18 1495 de 2009, Articulo7 de la Resolución 4 0048 de 2015 y Artículo 4 de la Resolución 4 1251 de 2016.</t>
  </si>
  <si>
    <t>Visitas de verificación de Facilidades de Producción por campo.</t>
  </si>
  <si>
    <t>Visitas/Acta de visita</t>
  </si>
  <si>
    <t>Falta de unificación de criterios operativos por parte de la ANH respecto a la aprobación y otorgamiento de RIE´s para campos nuevos o modificaciones de procesos.</t>
  </si>
  <si>
    <t>Realizar visitas de verificación del cumplimiento del Articulo 10 "Utilización de facilidades compartidas para el tratamiento de Hidrocarburos" de la Resolución 4 1251 de 2016 para los Campos: Sentauro Sur, Campo Rico,  Yenac, Mantis,  Saimirí, Bastidas, Mana y Rio Opia.</t>
  </si>
  <si>
    <t xml:space="preserve">Visitas de verificación de Facilidades de Producción por campo.
</t>
  </si>
  <si>
    <t xml:space="preserve">Debilidad en las gestiones que realizó la ANH frente a los Operadores para efectos de que el crudo sea entregado al comprador en la oportunidad y en la forma acordada entre el Comprador y el Operador. </t>
  </si>
  <si>
    <t xml:space="preserve">Requerir trimestralmente a Ecopetrol informe de cumplimiento y novedades respecto de  la entrega del Crudo por parte de los Operadores que pagan las regalías en especie.  </t>
  </si>
  <si>
    <t xml:space="preserve">Realizar solicitud a Ecopetrol </t>
  </si>
  <si>
    <t xml:space="preserve">Oficio de solicitud </t>
  </si>
  <si>
    <t>Se envió primer oficio pactado con ID 492241</t>
  </si>
  <si>
    <t>Emitir anualmente, circular a las compañías operadores respecto de la obligación de entregas de crudo como regalías pagadas en especie a la compañía definida por la ANH.</t>
  </si>
  <si>
    <t>Elaboración y  publicación de Circular a operadoras reiterando la obligación de entrega de las regalías pagadas en especie.</t>
  </si>
  <si>
    <t>Circular emitida</t>
  </si>
  <si>
    <t>Se han hecho reunionoes con operadoras para abordar este tema.</t>
  </si>
  <si>
    <t>Adelantar reuniones de seguimiento al contrato con Ecopetrol.</t>
  </si>
  <si>
    <t>Realizar bimestralmente  reunión de seguimiento a la ejecución del contrato de Compraventa de crudo con Ecopetrol.</t>
  </si>
  <si>
    <t>Primera reunion pactada para 24 de febrero, Ecopetrol solicta aplazamiento y se está reprogramando, para 31 de Marzo.</t>
  </si>
  <si>
    <t>Debilidades en los procesos de fiscalización, baja cobertura y debilidades en procesos sistematizados y sistemas de alertas sobre la información que reportan los operadores. Se presenta un riesgo en los pozos inactivos, por desconocimiento sobre el aseguramiento técnico de los pozos, la suspensión o su taponamiento.</t>
  </si>
  <si>
    <t>Seguir verificando la información que llegó sobre la Circular 5 y enviar comunicaciones a las Operadoras que no entregaron la información completa.</t>
  </si>
  <si>
    <t>Enviar  comunicaciones solicitando nuevamente la información, con la circular 5 y el archivo en Excel para diligenciar adjuntos</t>
  </si>
  <si>
    <t>Comunicaciones</t>
  </si>
  <si>
    <t>Verificación información de circular 5
Clasificar pozos
1. &gt; 6 meses de inactividad
2.  Inactividad entre 6 y 30 meses
3.  Inactividad &gt; 30 meses
Acciones: 
1.  Seguimiento  
2. Comunicado para que oficialicen suspensión temporal, reactivación o abandono
3. Comunicado para reactivación o abandono</t>
  </si>
  <si>
    <t>Verificar los  Campos auditados por la CGR y continuar enviando comunicaciones según el grupo de seguimiento.</t>
  </si>
  <si>
    <t>2 comunicados enviados aprobacione de suspenciones. Y si es el caso solicitud de reactivación o abandono.</t>
  </si>
  <si>
    <t xml:space="preserve">Seguir realizando visitas a pozos inactivos y abandonados,  manejando un formato estándar que permita verificar Presiones, condiciones físicas en superficie y riesgos potenciales. </t>
  </si>
  <si>
    <t>Visitas  aplicando formato estándar y solicitando aseguramiento en superficie, en el caso de los que no lo estaban haciendo</t>
  </si>
  <si>
    <t>Visitas</t>
  </si>
  <si>
    <t>Formular proyecto para realizar visitas de auditoria a todos los pozos inactivos y abandonados</t>
  </si>
  <si>
    <t>Presentar proyecto ante los directivos de la ANH  y el MME para que sea evaluado.</t>
  </si>
  <si>
    <t>Documento del proyecto</t>
  </si>
  <si>
    <t>Se encuentra el proyecto en fase de sondeo de mercado.</t>
  </si>
  <si>
    <t>Debilidad en el proceso de planeación y articulación entre la OTI y el área de Fiscalización para el desarrollo del proyecto.</t>
  </si>
  <si>
    <t>Fortalecer canales de comunicación entre Fiscalización la Oficina de Tecnología-OTI</t>
  </si>
  <si>
    <t xml:space="preserve">Realizar reuniones con la OTI para fortalecer los canales de comunicación,  con el fin de lograr aplicar de manera efectiva las directrices establecidas por la ANH en relación con sistemas de información </t>
  </si>
  <si>
    <t>Actas de reunión.</t>
  </si>
  <si>
    <t>Se han  realizado a la fecha 4 reuniones con la OTI (personal de planta y contratistas de la misma oficina),  para cordinar temas espcíficos del sistema de Información SOLAR (Entrega de fuentes en un ambiente de desarrollo completamente configurado, Recepción de docuemntación técnica y de usuario final, Transferencia de concoimeinto en virtud del contrato 239 de 2019)</t>
  </si>
  <si>
    <t>Dar continuidad a la contratación de los perfiles especializados  para apoyar los proyectos relacionados con tecnologías de la in formación en la VOPR, que sirvan de enlace con la OTI de la ANH</t>
  </si>
  <si>
    <t>Realizar los nuevos Contratos u Otrosí al personal involucrado en los procesos de Tecnología de la Información de la VORP.</t>
  </si>
  <si>
    <t>Contratos de prestación de Servicios</t>
  </si>
  <si>
    <t>Cumplido. A la fecha están ejecución los contratos de los dos profesionales de la VORP, contrados para el apoyo en temas de sistemas de información en la VORP, Jhon Peña y Sandra García</t>
  </si>
  <si>
    <t>Seguir realizando el levantamiento de requerimientos para ajustar las Formas que se encuentran desarrolladas en el sistema.</t>
  </si>
  <si>
    <t>Realizar reuniones periódicas, con personal de Fiscalización y de las Operadoras para ajustar los requerimientos en virtud de mantenimiento evolutivo, con el fin de hacer más eficiente y automático el proceso de elaboración y trámite de las formas Ministeriales.</t>
  </si>
  <si>
    <t>Documentos de ajuste a los requerimientos funcionales</t>
  </si>
  <si>
    <t>A la fecha se construyeron 8 documentos de Requierimientos relacionados con las formas ministeriales dentro del sistema SOLAR.</t>
  </si>
  <si>
    <t>Desarrollar los ajustes solicitados al GOP y GOC dentro del SOLAR.</t>
  </si>
  <si>
    <t>Desarrollar de manera efectiva las etapas del mantenimiento evolutivo del GOP y GOC, incluyendo las funcionalidades y ajustes sugeridos por el grupo de fiscalización y las empresas operadoras, al igual que el desarrollo de servicios web que permitan interoperabilidad con los sistema de información como por ejemplo el Gestor documental de la ANH.</t>
  </si>
  <si>
    <t>Acta y/o  informe de resultados del mantenimiento evolutivo.</t>
  </si>
  <si>
    <t xml:space="preserve">Se elaborará al finalizar el ciclo de mantenimeinto evolutivo, sin embargo desde el inicio del proyecto de ajustes al GOP, se optó por utilizar una metodología agil (SCRUM) para lo cual se tienen tableros de seguimeinto al desarrollo (TRELLO) </t>
  </si>
  <si>
    <t>Probar los desarrollos realizados sobre GOP y GOC dentro del SOLAR.</t>
  </si>
  <si>
    <t>Realizar las pruebas y aseguramiento de calidad de las nuevas funcionalidades del GOP y GOC.</t>
  </si>
  <si>
    <t>Acta de aceptación de ejecución del plan de pruebas en ambiente Solar-Test</t>
  </si>
  <si>
    <t>Se elaborará al finalizar las pruebas de los módulos, sin embargo existen tableros de seguimiento (TRELLO) donde se puede evidenciar el seguimiento y el resultado de las pruebas que se realizan sobre cada funcionalidad recibida</t>
  </si>
  <si>
    <t>Socializar y capacitar las nuevas funcionalidades del GOP y GOC  con los usuarios y personas que intervienen el proceso.</t>
  </si>
  <si>
    <t>Realizar reuniones y sesiones de capacitación sobre las nuevas funcionalidades.</t>
  </si>
  <si>
    <t>Reuniones/listas de asistencia</t>
  </si>
  <si>
    <t>A la fecha se cuenta con un acta de pruebas de Usuario Final, realzada en conjunto con el grupo de perforación de la VORP y el equipo de desarrollo de SOLAR, donde se evidencian las pruebas satisfactorias realizadas por los usuarios, sobre 3 funcionalidades del GOP.
Se realizo reuniónes en el mes de Abril con ususario final de grupo de perforaciòn.</t>
  </si>
  <si>
    <t>Falta de control por parte de la ANH-Grupo de Fiscalización en cuanto al seguimiento realizado por los Ingenieros de Zona  con el fin de estandarizar las actividades de fiscalización, especialmente en la medición volumétrica de hidrocarburos.</t>
  </si>
  <si>
    <t>Ajustar la configuración de las redes operativas en AVM de acuerdo a la realidad operativa, para los campos mencionados en el informe de auditoría.</t>
  </si>
  <si>
    <t>Realizar configuración en AVM.</t>
  </si>
  <si>
    <t xml:space="preserve">Informe final de las modificaciones realizadas a las redes de las Facilidades de Producción de los Campos auditados. </t>
  </si>
  <si>
    <t>No existen los suficientes controles a los flujos de información  que permitan garantizar la determinación efectiva de los volúmenes de producción de HC´s en los campos y pozos productores del país; por debilidades en el proceso de captura, almacenamiento, archivo y gestión de los archivos que soportan los reportes de producción.</t>
  </si>
  <si>
    <t>Elaborar procedimiento interno para asegurar los controles necesarios para garantizar la determinación de los volúmenes de producción por campo.</t>
  </si>
  <si>
    <t>Elaborar y socializar procedimiento interno, con el fin de parametrizar el cierre de producción.</t>
  </si>
  <si>
    <t>Borrador del procedimiento, pendiente aprobación.</t>
  </si>
  <si>
    <t>Validar cierre de producción por Campo para los campos auditados según informe de CGR con la implementación del Procedimiento, para los campos que no dependan de la actualización de Software AVM.</t>
  </si>
  <si>
    <t>Realizar cruce de información entre AVM y Formas de Producción hasta garantizar la determinación de los volúmenes por campo.</t>
  </si>
  <si>
    <t>Correo Electrónico</t>
  </si>
  <si>
    <t xml:space="preserve">Terminar proceso Contractual del Contrato de: "El proceso de alineación de la jerarquía de las compañías, Contratos, Campos, Facilidades y Medidores de volúmenes de producción sobre el modelo estándar de información (PPDM) que actualmente se encuentra en etapa de implementación en la ANH". </t>
  </si>
  <si>
    <t>Suscripción del Contrato de migración de AVM</t>
  </si>
  <si>
    <t>Contrato</t>
  </si>
  <si>
    <t>Eset elaborado para iniciar sondeo de mercado</t>
  </si>
  <si>
    <t xml:space="preserve">Actualización de la versión de software AVM según Contrato de: "El proceso de alineación de la jerarquía de las compañías, Contratos, Campos, Facilidades y Medidores de volúmenes de producción sobre el modelo estándar de información (PPDM) que actualmente se encuentra en etapa de implementación en la ANH". </t>
  </si>
  <si>
    <t xml:space="preserve"> Actualizar la versión del software Avocet volumes management-AVM.</t>
  </si>
  <si>
    <t>Software Instalado Vers 2017 / Pantalla de Captura</t>
  </si>
  <si>
    <t>Validar que la información fue correctamente y corren los procesos para liquidar la producción por Campo.</t>
  </si>
  <si>
    <t>Validar la implementación de las actualizaciones tanto de software como de facilidades</t>
  </si>
  <si>
    <t>Informe Validación de Redes</t>
  </si>
  <si>
    <t>Sobrestimación de la cuenta 190801 Recursos entregados en administración se evidenció que hay incertidumbre en las cifras reflejadas en esta cuenta, pues se determinó una sobreestimación por valor de $ 69.415.384.236,33.</t>
  </si>
  <si>
    <t>Mayores valores registrados en la cuenta contable 190801 Recursos Entregados en Administración frente a lo reportado en los informes de supervisión como pendiente por ejecutar por $ 38.505.618.587,33  y  30.909.765.649 cifra que no fue posible verificar su consistencia toda vez que la ANH no allego informes de supervisión.</t>
  </si>
  <si>
    <t xml:space="preserve">1. Realizar la conciliación el 100% de la cuenta de recursos entregados en administración (convenios) </t>
  </si>
  <si>
    <t xml:space="preserve">1. Reunión con los Supervisores de cada convenio para mirar avances de ejecución financiera y conciliacion con registros contables                                </t>
  </si>
  <si>
    <t xml:space="preserve"> Conciliaciones 
</t>
  </si>
  <si>
    <t>2. Diseñar e implementar Formato (ANH-GFI-PR-17). Según clausula convenio</t>
  </si>
  <si>
    <t xml:space="preserve">2. Formato, de seguimiento a ejecución financiera del convenio.  </t>
  </si>
  <si>
    <t>Formato Implementado</t>
  </si>
  <si>
    <t>3. Elaborar, implementar y  socializar  procedimiento de seguimiento financiero a convenios</t>
  </si>
  <si>
    <t xml:space="preserve">3. Implementar  procedimiento </t>
  </si>
  <si>
    <t xml:space="preserve">Procedimiento implementado </t>
  </si>
  <si>
    <t>Sobrestimación de la Cuenta 190603 Avances para viáticos y gastos de viaje, sin registro contable de legalización. Se evidencia que corresponde a viáticos y gastos de viaje que no han sido legalizados y que fueron causados en las vigencias 2017, 2018 y 2019.</t>
  </si>
  <si>
    <t>La ANH no ha  adelantado gestiones y acciones administrativas atinentes a la legalización de  viaticos y gastos de viaje pendientes de legalizar.</t>
  </si>
  <si>
    <t xml:space="preserve">Legalizar los viáticos y gastos de viaje pendientes a la fecha; adelantar las acciones administrativas y disciplinarias a lugar. </t>
  </si>
  <si>
    <t xml:space="preserve">1. Actas mensuales de conciliación entre Área contable y Talento Humano.                                                   </t>
  </si>
  <si>
    <t xml:space="preserve">3. Remisión Comunicación a control Interno disciplinario una vez surtido todo el proceso y no se haya tomado el correctivo correspondiente.                                    </t>
  </si>
  <si>
    <t xml:space="preserve">3. Comunicaciones a Control Interno Disciplinario cuando haya lugar.                   </t>
  </si>
  <si>
    <t>4.  Implementación módulo gestión de viáticos de SIIf.</t>
  </si>
  <si>
    <t>4. Módulo implementado.</t>
  </si>
  <si>
    <t xml:space="preserve"> Propiedad de los equipos adquiridos en el marco de convenios de cooperación. Se evidenció que los equipos adquiridos en la ejecución del Convenio 257 de 2013, celebrado entre  COLCIENCIAS y la ANH  a la fecha se desconoce en cabeza de quien está la titularidad de los mismos. </t>
  </si>
  <si>
    <t>El contrato suscrito no cuenta con cláusula de propiedad de los equipos, , a la fecha de esta auditoria solo un otrosí (Contrato 647-2015) se encontraba legalizado y firmado por las partes</t>
  </si>
  <si>
    <t>Legalizar  titularidad de los bienes del Convenio 257/720 de 2013.</t>
  </si>
  <si>
    <t>Reunión Colciencias para solicitud Otrosíes determinando la propiedad de los bienes del  Convenio 257/720 de 2013.</t>
  </si>
  <si>
    <t xml:space="preserve">Otro sies legalizados de los contratos derivados del Convenio </t>
  </si>
  <si>
    <t xml:space="preserve">Saldos Pendientes por Identificar y aplicar . Recaudos por clasificar Cuentas por Cobrar, se presentan saldos pendientes por identificar y aplicar desde el año 2013 a 31 de diciembre 2019 por valor por $2.230.8 millones, cuyas partidas presentan antigüedad superior a los 6 años. </t>
  </si>
  <si>
    <t>Al cierre de la vigencia, no se han reconocido adecuadamente los ingresos de Derechos Económicos, debido a que los saldos reales de los operadores no se encuentran depurados ni son fidedignos</t>
  </si>
  <si>
    <t xml:space="preserve">Identificar  los saldos de esta cuenta pendientes de reconocer y aplicar  a la fecha y mantener actualizada la información conforme a la actualización. </t>
  </si>
  <si>
    <t xml:space="preserve">1.  Reuniones trimestales de conciliación y avance entre la VORP y la VAF de acuerdo a su responsabilidad.                                    2. Informes semanales para el reconocimiento de los ingresos y posterior aplicación.    </t>
  </si>
  <si>
    <t xml:space="preserve">1.  Actas de reuniones trimestrales                   2. Informes semanales </t>
  </si>
  <si>
    <t xml:space="preserve">Sistema de control interno contable -Fiscalización Sistemas de información Debilidades y riesgos que se generan en la información financiera,lo cual afecta  la oportunidad y efectividad en el recaudo y reporte de información de calidad al proceso de Gestión Financiera de manera oportuna y certera. </t>
  </si>
  <si>
    <t xml:space="preserve">No existencia de procedimientos actualizados ya que los que se aplican en la actualidad corresponden al año 2006, establecidos por el MME. existe una alta contratación de personal  los sistemas y reportes de información  continúan en hojas de EXCEL. </t>
  </si>
  <si>
    <t>Actualizar      procedimientos interno para validar el dato de hidrocarburos de  los respectivos campos.</t>
  </si>
  <si>
    <t>Ajustar procedimiento interno de validación de volúmenes de hidrocarburos, teniendo en cuenta las herramientas tecnológicas y Formas de Producción</t>
  </si>
  <si>
    <t>Documento (procedimiento)</t>
  </si>
  <si>
    <t>Sistema de control interno contable -Fiscalización Sistemas de información Debilidades y riesgos que se generan en la información financiera,lo cual afecta  la oportunidad y efectividad en el recaudo y reporte de información de calidad al proceso de Gestión Financiera de manera oportuna y certera</t>
  </si>
  <si>
    <t>Presentar proyecto de Planta Temporal de Fiscalización</t>
  </si>
  <si>
    <t>Definir con el Ministerio de Minas y Energía, el  Manual de Funciones para la Planta Temporal, de conformidad con lo señalado en el marco del Convenio Interadministrativo  238 de 2019.</t>
  </si>
  <si>
    <t xml:space="preserve">Acta de reunión o Comunicación - Proyecto Planta temporal fiscalización. </t>
  </si>
  <si>
    <t xml:space="preserve">Ejecución convenio ANH-FONADE No 474 de 2017 Observa la CGR que, al día de hoy, transcurridos veintinueve (29) meses desde la suscripción del Acta de Inicio (30/11/17) del Convenio (No.474/17) la ANH, habiendo desembolsado a FONADE recursos por valor de $62.836.970.855,81 no ha obtenido ningún beneficio concreto del referido Convenio. </t>
  </si>
  <si>
    <t xml:space="preserve">No se cumple de manera oportuna con la programación de la Vicepresidencia Técnica-Grupo Gestión de Conocimiento de la ANH frente a Proyectos que se debieron ejecutar en los años 2017-2018 y que ocasionaron el desembolso de cuantiosos recursos sin que la Entidad (ANH) al día de hoy, reciba un beneficio.  </t>
  </si>
  <si>
    <t>Realizar el acompañamiento y seguimiento meticuloso al Contrato Interadministrativo 474 de 2017, reforzando el equipo profesional de la Vicepresidencia Técnica para este fin.</t>
  </si>
  <si>
    <t xml:space="preserve">a- Mantener y consolidar el equipo de profesionales expertos en los temas de hidrocarburos en ANH, para realizar el seguimiento y guía del contrato y proyecto.
</t>
  </si>
  <si>
    <t xml:space="preserve">a- Comunicación donde se constituye oficialmente el grupo multidisciplinario (Contratos de Prestación de servicios)
</t>
  </si>
  <si>
    <t>b- Realizar reuniones operativas y de seguimiento permanente con el equipo de ENTerritorio.</t>
  </si>
  <si>
    <t>b- Reuniones mensuales (actas de reunión).</t>
  </si>
  <si>
    <t xml:space="preserve">c- Elaboración, revisión de documentos y traslado oportuno de las aprobaciones o informes sobre incumplientos a obligaciones pactadas. 
</t>
  </si>
  <si>
    <t>c- Informes de supervisión trimestrales.
 Documentos técnicos y contractuales.</t>
  </si>
  <si>
    <t xml:space="preserve">Cuota Gerencia Convenio ANH-FONADE No 474 de 2017 Mediante Otrosí No.3 (18/12/19) se prorroga el plazo hasta el 31/12/20 y se adiciona el valor del Convenio No.474/17 en la suma de $11.051.843.758,81, de los cuales, $1.420.967.787 corresponden a la Cuota de Gerencia, la cual asciende en su valor a la suma de $3.538.771.246. 
</t>
  </si>
  <si>
    <t>Por lo antes expuesto, se evidencia que, aunque se aumentó el valor de la Cuota de Gerencia, para ejecutar menos recursos ($62.836.970.855) por un (1) solo Proyecto, la ANH no ha recibido beneficio alguno frente a lo contratado, a pesar de haber transcurrido más de dos (2) años y cinco (5) meses desde el inicio del Convenio No.474/17</t>
  </si>
  <si>
    <t>Realizar  seguimiento de las actividades realizadas por la gerencia integral de ENTerritorio, lo que está ligado estrechamente a la cuota de gerencia.</t>
  </si>
  <si>
    <t>1. Realizar reuniones operativas y de seguimiento permanente con el equipo de ENTerritorio.</t>
  </si>
  <si>
    <t xml:space="preserve">Reuniones mensuales (actas de reunión).
</t>
  </si>
  <si>
    <t>Por lo antes expuesto, se evidencia que, aunque se aumentó el valor de la Cuota de Gerencia, para ejecutar menos recursos ($62.836.970.855) por un (1) solo Proyecto, la ANH no ha recibido beneficio alguno frente a lo contratado, a pesar de haber transcurrido más de dos (2) años y cinco (5) meses desde el inicio del Convenio No.474/17.</t>
  </si>
  <si>
    <t xml:space="preserve">
2. Vincular la totalidad de la cuota de gerencia al cumplimiento de hitos concretos de gestión y productos contractuales; verifcar el cumplimiento del Otrosí No. 3 (18-dic-2019).</t>
  </si>
  <si>
    <t xml:space="preserve">
Informe trimestral  de supervisión con seguimiento a Hitos y aplicación de cuota de gerencia.</t>
  </si>
  <si>
    <t xml:space="preserve">Contrato E&amp;P ANH-Petrominerales Colombia Ltda Sucursal Colombia – Bloque Casanare Este.  El Contratante (Petrominerlaes) delegó en un tercero (Gold Oil) actividades de Operación del campo, el cual lo asume con los riesgos y por sus propios medios. </t>
  </si>
  <si>
    <t>Falta de Supervisión, inspección y vigilancia por parte de la ANH al cumplimiento de las Cláusulas contractuales; en este caso, el no autorizar la designación (subcontratación) de un tercero para adelantar las labores de Operación y no exigir al CONTRATISTA el pago de las obras y servicios subcontratadas a su nombre, a cargo de un tercero.</t>
  </si>
  <si>
    <t xml:space="preserve">Diseñar e implemementar un procedimiento o politica de operación para atender situaciones de incumplimiento o quejas frente a contratos de exploración o explotación  por no pago a  proveedores, subcontratistas o terceros; en la que participen las áreas competentes dentro de la ANH, para el seguimiento, tramite  e investigación, o traslado. </t>
  </si>
  <si>
    <t xml:space="preserve">Elaborar un Procedimiento o Politica de operación, para atención de  incumplimientos con terceros en contratos de exploración o explotación. </t>
  </si>
  <si>
    <t xml:space="preserve">Un procedimiento </t>
  </si>
  <si>
    <t>2-2019 AF</t>
  </si>
  <si>
    <t>3-2019 AF</t>
  </si>
  <si>
    <t>6-2019 AF</t>
  </si>
  <si>
    <t>7-2019 AF</t>
  </si>
  <si>
    <t>9-2019 AF</t>
  </si>
  <si>
    <t>10-2019 AF</t>
  </si>
  <si>
    <t>11-2019-AF</t>
  </si>
  <si>
    <t>12-2019 AF</t>
  </si>
  <si>
    <t>16-2019 AF</t>
  </si>
  <si>
    <t>FILA_37</t>
  </si>
  <si>
    <t>FILA_38</t>
  </si>
  <si>
    <t>FILA_39</t>
  </si>
  <si>
    <t>FILA_40</t>
  </si>
  <si>
    <t>FILA_41</t>
  </si>
  <si>
    <t>FILA_42</t>
  </si>
  <si>
    <t>FILA_43</t>
  </si>
  <si>
    <t>FILA_45</t>
  </si>
  <si>
    <t>FILA_46</t>
  </si>
  <si>
    <t>FILA_47</t>
  </si>
  <si>
    <t>FILA_48</t>
  </si>
  <si>
    <t>FILA_49</t>
  </si>
  <si>
    <t>FILA_50</t>
  </si>
  <si>
    <t>FILA_51</t>
  </si>
  <si>
    <t>FILA_52</t>
  </si>
  <si>
    <t>FILA_55</t>
  </si>
  <si>
    <t>FILA_56</t>
  </si>
  <si>
    <t>FILA_57</t>
  </si>
  <si>
    <t>FILA_58</t>
  </si>
  <si>
    <t>FILA_59</t>
  </si>
  <si>
    <t>FILA_62</t>
  </si>
  <si>
    <t>FILA_63</t>
  </si>
  <si>
    <t>FILA_65</t>
  </si>
  <si>
    <t>FILA_67</t>
  </si>
  <si>
    <t>FILA_68</t>
  </si>
  <si>
    <t>FILA_70</t>
  </si>
  <si>
    <t>FILA_71</t>
  </si>
  <si>
    <t>FILA_76</t>
  </si>
  <si>
    <t>FILA_77</t>
  </si>
  <si>
    <t>FILA_78</t>
  </si>
  <si>
    <t>FILA_79</t>
  </si>
  <si>
    <t>FILA_80</t>
  </si>
  <si>
    <t>FILA_81</t>
  </si>
  <si>
    <t>FILA_82</t>
  </si>
  <si>
    <t>1- AF 2020</t>
  </si>
  <si>
    <t>1- AF2020</t>
  </si>
  <si>
    <t>1-AF2020</t>
  </si>
  <si>
    <t>2-AF2020</t>
  </si>
  <si>
    <t>3-AF2020</t>
  </si>
  <si>
    <t>4-AF2020</t>
  </si>
  <si>
    <t>5-AF2020</t>
  </si>
  <si>
    <t>6-AF 2020</t>
  </si>
  <si>
    <t>6-AF2020</t>
  </si>
  <si>
    <t>7-AF2020</t>
  </si>
  <si>
    <t>7-AF 2020</t>
  </si>
  <si>
    <t>8-AF 2020</t>
  </si>
  <si>
    <r>
      <rPr>
        <b/>
        <sz val="10"/>
        <color theme="1"/>
        <rFont val="Arial"/>
        <family val="2"/>
      </rPr>
      <t>Proceso de selección Contrato 479 de 2017</t>
    </r>
    <r>
      <rPr>
        <sz val="10"/>
        <color theme="1"/>
        <rFont val="Arial"/>
        <family val="2"/>
      </rPr>
      <t xml:space="preserve">. No se encontró evidencia de la realización del análisis económico citado en los estudios previos, así como tampoco de la acreditación de experiencia del proponente, no se evidencian los análisis y criterios técnicos y económicos que llevaron a la ANH a seleccionar a la INC y no a otra empresa. </t>
    </r>
  </si>
  <si>
    <r>
      <rPr>
        <b/>
        <sz val="10"/>
        <color theme="1"/>
        <rFont val="Arial"/>
        <family val="2"/>
      </rPr>
      <t>Contrato 479 de 2017</t>
    </r>
    <r>
      <rPr>
        <sz val="10"/>
        <color theme="1"/>
        <rFont val="Arial"/>
        <family val="2"/>
      </rPr>
      <t>. La imprenta subcontrató las actividades para el cumplimiento del objeto, mediante la suscripción del contrato No. 243 del 29/12/2017, con la empresa Control Online, por valor de $6.989 millones y  plazo de ejecución de 4 meses, contraviniendo lo establecido en la cláusula específica sobre Cesión y Subcontratos.</t>
    </r>
  </si>
  <si>
    <r>
      <rPr>
        <b/>
        <sz val="10"/>
        <color theme="1"/>
        <rFont val="Arial"/>
        <family val="2"/>
      </rPr>
      <t>Cto 479 de 2017.</t>
    </r>
    <r>
      <rPr>
        <sz val="10"/>
        <color theme="1"/>
        <rFont val="Arial"/>
        <family val="2"/>
      </rPr>
      <t xml:space="preserve"> La INC no entregó la totalidad de productos definidos en lo relacionado con la organización física y técnica de los archivos, prestación de los servicios de digitalización en OCR, prestación de los servicios de indización por tipología documental y descripción de metadatos por expediente, ni cargue y control de calidad de documentos al SGDFH.</t>
    </r>
  </si>
  <si>
    <r>
      <rPr>
        <b/>
        <sz val="10"/>
        <color theme="1"/>
        <rFont val="Arial"/>
        <family val="2"/>
      </rPr>
      <t>Cto 249 de 2016.</t>
    </r>
    <r>
      <rPr>
        <sz val="10"/>
        <color theme="1"/>
        <rFont val="Arial"/>
        <family val="2"/>
      </rPr>
      <t xml:space="preserve"> Las actividades ejecutadas no desarrollaron el objeto contractual, "un proyecto de innovación, con el fin de establecer el marco de referencia de loT y M2M para la industria de hidrocarburos, para promover el uso de tecnologías nuevas, que impulsen una integración y convergencia de la información", proyecto que dependía de la instalación y funcionamiento de equipos.</t>
    </r>
  </si>
  <si>
    <r>
      <rPr>
        <b/>
        <sz val="10"/>
        <color theme="1"/>
        <rFont val="Arial"/>
        <family val="2"/>
      </rPr>
      <t>Planeación y ejecución presupuestal recursos SGR - fiscalización.</t>
    </r>
    <r>
      <rPr>
        <sz val="10"/>
        <color theme="1"/>
        <rFont val="Arial"/>
        <family val="2"/>
      </rPr>
      <t xml:space="preserve"> La ANH presenta una baja ejecución presupuestal, respecto a los recursos asignados del Sistema General de Regalías mediante la delegación realizada a la entidad.</t>
    </r>
  </si>
  <si>
    <r>
      <rPr>
        <b/>
        <sz val="10"/>
        <color theme="1"/>
        <rFont val="Arial"/>
        <family val="2"/>
      </rPr>
      <t>Presupuesto 2016-2017.</t>
    </r>
    <r>
      <rPr>
        <sz val="10"/>
        <color theme="1"/>
        <rFont val="Arial"/>
        <family val="2"/>
      </rPr>
      <t xml:space="preserve"> La ANH presenta una ejecución presupuestal en el bienio 2015-2016, respecto a los recursos asignados del SGR, evidenciando una diferencia por $2.000.000.000.   </t>
    </r>
  </si>
  <si>
    <r>
      <rPr>
        <b/>
        <sz val="10"/>
        <color theme="1"/>
        <rFont val="Arial"/>
        <family val="2"/>
      </rPr>
      <t>Contrato 341 de 2017.</t>
    </r>
    <r>
      <rPr>
        <sz val="10"/>
        <color theme="1"/>
        <rFont val="Arial"/>
        <family val="2"/>
      </rPr>
      <t xml:space="preserve"> La vigencia de las pólizas está hasta el día 10/03/2018, lo que va en contravía de lo pactado en la cláusula 12, pues la fecha de finalización del contrato es el día 31/12/2018. Sin embargo, tal y como consta en el documento de aprobación de pólizas del 30/08/2017, la ANH aceptó las pólizas con vigencia hasta el 10/03/2018.</t>
    </r>
  </si>
  <si>
    <r>
      <rPr>
        <b/>
        <sz val="10"/>
        <color theme="1"/>
        <rFont val="Arial"/>
        <family val="2"/>
      </rPr>
      <t>Visitas de Fiscalización.</t>
    </r>
    <r>
      <rPr>
        <sz val="10"/>
        <color theme="1"/>
        <rFont val="Arial"/>
        <family val="2"/>
      </rPr>
      <t xml:space="preserve">   En los Bienios 2015-2016 y 2017-2018 se puede evidenciar bajos niveles de cobertura lo que no garantiza la presencia permanente o continua en lo que se refiere a control y seguimiento de las actividades de fiscalización.  </t>
    </r>
  </si>
  <si>
    <r>
      <rPr>
        <b/>
        <sz val="10"/>
        <color theme="1"/>
        <rFont val="Arial"/>
        <family val="2"/>
      </rPr>
      <t>Resoluciones de inicio de explotación para PMO.</t>
    </r>
    <r>
      <rPr>
        <sz val="10"/>
        <color theme="1"/>
        <rFont val="Arial"/>
        <family val="2"/>
      </rPr>
      <t xml:space="preserve"> Se identificó que existen 175 campos de producción sin RIE que obedece al 40% de los 463 campos activos a la fecha. </t>
    </r>
  </si>
  <si>
    <r>
      <rPr>
        <b/>
        <sz val="10"/>
        <color theme="1"/>
        <rFont val="Arial"/>
        <family val="2"/>
      </rPr>
      <t>Bitácora de actividades diarias de medición.</t>
    </r>
    <r>
      <rPr>
        <sz val="10"/>
        <color theme="1"/>
        <rFont val="Arial"/>
        <family val="2"/>
      </rPr>
      <t xml:space="preserve"> En una muestra seleccionada de 84 campos se evidenció que aproximadamente un 90% presenta una situación de incertidumbre en los datos de volúmenes ya que no se diligencia adecuadamente los documentos de registro de información (tally´s-bitácora de medición).   </t>
    </r>
  </si>
  <si>
    <r>
      <rPr>
        <b/>
        <sz val="10"/>
        <color theme="1"/>
        <rFont val="Arial"/>
        <family val="2"/>
      </rPr>
      <t>Aseguramiento metrológico y proceso de Medición en los campos.</t>
    </r>
    <r>
      <rPr>
        <sz val="10"/>
        <color theme="1"/>
        <rFont val="Arial"/>
        <family val="2"/>
      </rPr>
      <t xml:space="preserve"> Se evidencio en algunos de los campos el incumplimiento en los planes metrológicos particularmente en la inexistencia y/o vencimiento de los certificados de calibración de los equipos de medición y tablas de aforo.</t>
    </r>
  </si>
  <si>
    <r>
      <rPr>
        <b/>
        <sz val="10"/>
        <color theme="1"/>
        <rFont val="Arial"/>
        <family val="2"/>
      </rPr>
      <t>Requerimientos necesarios para la producción en Facilidades.</t>
    </r>
    <r>
      <rPr>
        <sz val="10"/>
        <color theme="1"/>
        <rFont val="Arial"/>
        <family val="2"/>
      </rPr>
      <t xml:space="preserve"> Algunas facilidades no cumplen con las especificaciones técnicas de operación con respecto a la norma y a las buenas prácticas de la industria. Los procesos y sistemas de medición no tienen un desempeño óptimo afectando la medida volumétrica y calidad de HC´s. </t>
    </r>
  </si>
  <si>
    <r>
      <rPr>
        <b/>
        <sz val="10"/>
        <color theme="1"/>
        <rFont val="Arial"/>
        <family val="2"/>
      </rPr>
      <t>Utilización de facilidades compartidas para el tratamiento de hidrocarburos.</t>
    </r>
    <r>
      <rPr>
        <sz val="10"/>
        <color theme="1"/>
        <rFont val="Arial"/>
        <family val="2"/>
      </rPr>
      <t xml:space="preserve"> En la muestra seleccionada de campos se verificó que no se usan trenes independientes de medición como lo indica la Resolución 41251 de 2016, evidenciando facilidades compartidas para tratamiento de crudo.</t>
    </r>
  </si>
  <si>
    <r>
      <rPr>
        <b/>
        <sz val="10"/>
        <color theme="1"/>
        <rFont val="Arial"/>
        <family val="2"/>
      </rPr>
      <t>Supervisión del recaudo de regalías en especie; frente a las obligación señalada en Obligaciones de la ANH del contrato de compraventa.</t>
    </r>
    <r>
      <rPr>
        <sz val="10"/>
        <color theme="1"/>
        <rFont val="Arial"/>
        <family val="2"/>
      </rPr>
      <t xml:space="preserve"> En el proceso de liquidación del contrato mediante acta de balance económico, ECP realiza reclamación a la ANH por falta de recaudo de crudo en los campos Nashira, Alepe, Alva Sur, Flami , Morichito y Rio Zulia.  </t>
    </r>
  </si>
  <si>
    <r>
      <t xml:space="preserve">Gestión fiscalizadora en pozos inactivos. </t>
    </r>
    <r>
      <rPr>
        <sz val="10"/>
        <color theme="1"/>
        <rFont val="Arial"/>
        <family val="2"/>
      </rPr>
      <t>La ANH no está dando cumplimiento a lo definido en el convenio en relación con la información presentada por las empresas petroleras de conformidad con lo señalado en la normatividad vigente, en especial a lo referido en el Artículo 5 y 6 de la Resolución 40048 de 16/01/2015. Existen pozos inactivos entre 1 y 14 años y sin soporte de acciones</t>
    </r>
  </si>
  <si>
    <r>
      <rPr>
        <b/>
        <sz val="10"/>
        <color theme="1"/>
        <rFont val="Arial"/>
        <family val="2"/>
      </rPr>
      <t>Implementación módulos GOC - GOP, Fiscalización.</t>
    </r>
    <r>
      <rPr>
        <sz val="10"/>
        <color theme="1"/>
        <rFont val="Arial"/>
        <family val="2"/>
      </rPr>
      <t xml:space="preserve"> En la funcionalidad y aplicabilidad de los módulos GOP y GOC, la CGR evidenció factores  que han influido para que a la fecha no se haya alcanzado el desarrollo completo de estos sistemas, el porcentaje de avance en la implementación es mínimo, los resultados no fueron los esperados.</t>
    </r>
  </si>
  <si>
    <r>
      <rPr>
        <b/>
        <sz val="10"/>
        <color theme="1"/>
        <rFont val="Arial"/>
        <family val="2"/>
      </rPr>
      <t>Configuración red AVM vs Situación real en facilidades campos.</t>
    </r>
    <r>
      <rPr>
        <sz val="10"/>
        <color theme="1"/>
        <rFont val="Arial"/>
        <family val="2"/>
      </rPr>
      <t xml:space="preserve"> Se identifican inconsistencias en cuanto al esquema real de facilidades de unos campos que no coincide con lo reportado en el aplicativo, específicamente en la configuración de redes de tanques en las facilidades de producción  </t>
    </r>
  </si>
  <si>
    <r>
      <rPr>
        <b/>
        <sz val="10"/>
        <color theme="1"/>
        <rFont val="Arial"/>
        <family val="2"/>
      </rPr>
      <t>Gestión de la información de producción de crudo a través de los sistemas de información de la ANH.</t>
    </r>
    <r>
      <rPr>
        <sz val="10"/>
        <color theme="1"/>
        <rFont val="Arial"/>
        <family val="2"/>
      </rPr>
      <t xml:space="preserve"> Diferencias en la conciliación volumétrica entre el cuadro 4 físico , SOLAR y AVM que consolida los reportes del IDP.</t>
    </r>
  </si>
  <si>
    <t>5  2018 AF</t>
  </si>
  <si>
    <t>5  2018 AFISC</t>
  </si>
  <si>
    <t>25 2015- AF</t>
  </si>
  <si>
    <t>24  2014 AC</t>
  </si>
  <si>
    <t>1 FIS2019</t>
  </si>
  <si>
    <t>1FIS2019</t>
  </si>
  <si>
    <t>1FS2019</t>
  </si>
  <si>
    <t>2FIS2019</t>
  </si>
  <si>
    <t>3FIS2019</t>
  </si>
  <si>
    <t>4FIS2019</t>
  </si>
  <si>
    <t>5FIS2019</t>
  </si>
  <si>
    <t>6FIS2019</t>
  </si>
  <si>
    <t>6FISC2019</t>
  </si>
  <si>
    <t>7FISC2019</t>
  </si>
  <si>
    <t>9FIS2019</t>
  </si>
  <si>
    <t>10FIS2019</t>
  </si>
  <si>
    <t>12FIS2019</t>
  </si>
  <si>
    <t>13FIS2019</t>
  </si>
  <si>
    <t>14FIS2019</t>
  </si>
  <si>
    <t>17FIS2019</t>
  </si>
  <si>
    <t>18FIS2019</t>
  </si>
  <si>
    <t>19FIS2019</t>
  </si>
  <si>
    <t>20FIS2019</t>
  </si>
  <si>
    <t>21FIS2019</t>
  </si>
  <si>
    <t>22FIS2019</t>
  </si>
  <si>
    <t>23FIS2019</t>
  </si>
  <si>
    <t>Cierre y Certificado de inventario de Activos. Registro Contable relación de bienes</t>
  </si>
  <si>
    <t xml:space="preserve">Se suscribieron los contratos de comodato: Se proyectó contrato N° 656 de 2019 contrato de comodato entre la ANH y la ICANH, se proyectó contrato N° 451 de 2019 contrato de comodato entre la ANH y la Gobernacion del Meta  al ICANH, de los bienes, elementos y herramientas de propiedad de la ANH. </t>
  </si>
  <si>
    <t>1 -2018 AF</t>
  </si>
  <si>
    <t>2- 2018 AF</t>
  </si>
  <si>
    <t>4 - 2018 AF</t>
  </si>
  <si>
    <t>A la fecha no se reporta avance, se solicita plazo de 1 mes para reportar avances; El 18/06/2020 según la responsable del tema, informa que proyecto de actualización de la resolucion 972 de 2016, se envió a William Mariño de VAF para ajuste de politica contable (sop. carpeta TEAMS- HALLAZGO 4 2018)</t>
  </si>
  <si>
    <t xml:space="preserve"> 1. Elaborar procedimiento. 2. Constituir o reformar  instancia institucional para la aprobación de castigo de cartera (comité de cartera). </t>
  </si>
  <si>
    <r>
      <t>Registro propiedad, planta y equipo vs información de inventarios.
se evidencio que los bienes que fueron entregados por</t>
    </r>
    <r>
      <rPr>
        <b/>
        <sz val="10"/>
        <color theme="1"/>
        <rFont val="Arial"/>
        <family val="2"/>
      </rPr>
      <t xml:space="preserve"> FUPAD a las Corporaciones en mención no se encuentran r</t>
    </r>
    <r>
      <rPr>
        <sz val="10"/>
        <color theme="1"/>
        <rFont val="Arial"/>
        <family val="2"/>
      </rPr>
      <t>egistrados contablemente en el grupo de Propiedad, Pianta y Equipo de la ANH, a pesar de encontrarse dichos bienes y elementos plaqueteados por la Agencia y que fueron entregados en la vigencia 2018.</t>
    </r>
  </si>
  <si>
    <r>
      <t xml:space="preserve">Registro propiedad, planta y equipo vs información de inventarios.
se evidencio que los bienes que fueron entregados por </t>
    </r>
    <r>
      <rPr>
        <b/>
        <sz val="10"/>
        <color theme="1"/>
        <rFont val="Arial"/>
        <family val="2"/>
      </rPr>
      <t>FUPAD a las Corporacione</t>
    </r>
    <r>
      <rPr>
        <sz val="10"/>
        <color theme="1"/>
        <rFont val="Arial"/>
        <family val="2"/>
      </rPr>
      <t>s en mención no se encuentran registrados contablemente en el grupo de Propiedad, Pianta y Equipo de la ANH, a pesar de encontrarse dichos bienes y elementos plaqueteados por la Agencia y que fueron entregados en la vigencia 2018.</t>
    </r>
  </si>
  <si>
    <r>
      <t xml:space="preserve">Suscripción de comodatos para bienes entregados a terceros.
Los bienes adquiridos en el convenio de asociación 001 de 2018 </t>
    </r>
    <r>
      <rPr>
        <b/>
        <sz val="10"/>
        <color theme="1"/>
        <rFont val="Arial"/>
        <family val="2"/>
      </rPr>
      <t>(ANH - FUPAD), fueron entregados por FUPAD a CARSUCRE, CAR de los Valles del Sinú y San Jorge - CVS y CORPONOR</t>
    </r>
    <r>
      <rPr>
        <sz val="10"/>
        <color theme="1"/>
        <rFont val="Arial"/>
        <family val="2"/>
      </rPr>
      <t xml:space="preserve"> sin que la ANH dueña de los recursos realizara la entrega de los mismos a las Corporaciones a través de comodato o a título de préstamo de uso.</t>
    </r>
  </si>
  <si>
    <t xml:space="preserve">Del total de Recuados pendientes por aplicar a 30 de Junio, se encuentran pendientes por depurar $833,329,981, que corresponde al 0,53% del valor pendiente a 31 diciembre de 2018. </t>
  </si>
  <si>
    <r>
      <rPr>
        <b/>
        <sz val="10"/>
        <rFont val="Arial"/>
        <family val="2"/>
      </rPr>
      <t>Bienes adquiridos en los convenios Invemar.</t>
    </r>
    <r>
      <rPr>
        <sz val="10"/>
        <rFont val="Arial"/>
        <family val="2"/>
      </rPr>
      <t xml:space="preserve"> Se suscribieron convenios entre la ANH y </t>
    </r>
    <r>
      <rPr>
        <b/>
        <sz val="10"/>
        <rFont val="Arial"/>
        <family val="2"/>
      </rPr>
      <t>Invemar</t>
    </r>
    <r>
      <rPr>
        <sz val="10"/>
        <rFont val="Arial"/>
        <family val="2"/>
      </rPr>
      <t xml:space="preserve"> y entre los compromisos la agencia con sus recursos adquirió bienes y equipos que fueron entregados al instituto, para su uso,   aún se encuentran registrados en la contabilidad de la ANH en la cuenta contable Propiedad Planta y Equipo sin que medie contrato alguno para tal fin. </t>
    </r>
  </si>
  <si>
    <t xml:space="preserve">Se encuentran actas que incluyen compromisos de gestión, pero no corresponde a conciliación de saldos. </t>
  </si>
  <si>
    <t xml:space="preserve">1. Actas mensuales de conciliación        </t>
  </si>
  <si>
    <t xml:space="preserve">Se han realizado conciliación de viaticos pendientes por legalizar, se encuntran las actas de enero-febrero-marzo- abril y mayo, En el acta de mayo se informa que se encuentran pendientes por legalizar $61,798,140, entre funcionarios y contratistas. </t>
  </si>
  <si>
    <t xml:space="preserve">Se realizó la solicitud a Colciencias del Otro SI. </t>
  </si>
  <si>
    <t xml:space="preserve">Acta de reunion VORP-VAF </t>
  </si>
  <si>
    <t xml:space="preserve">Durante la vigencia 2019 se realizarón 5 reuniones de verificación y conciliación de viaticos y gastos de viaje; Se remitio correo de la Contadora de la ANH al Vicepresidente Administrativo y Financiero y los funcionarios responsables de control interno disciplinario, respecto a funcionarios y contratistas pendientes de legalizar los viaticos y gastos de viaje. Persisten viaticos pendientes de legalizar, que requieren gestion administrativa y disciplinaria. Se recomienda revisar la acción de mejora, gestionar el cobro a través de la oficina asesora juridica, sin perjuicio de las acciones disciplinarias.  </t>
  </si>
  <si>
    <t xml:space="preserve">ComodatosSuscritos </t>
  </si>
  <si>
    <r>
      <t xml:space="preserve">Procedimiento normalizado 
Acto administrativo modificación de la </t>
    </r>
    <r>
      <rPr>
        <b/>
        <sz val="10"/>
        <color theme="1"/>
        <rFont val="Arial"/>
        <family val="2"/>
      </rPr>
      <t>resolucion No 972 de 2016</t>
    </r>
  </si>
  <si>
    <r>
      <t xml:space="preserve">Hacer un análisis del estado del proceso (revisión y ajuste de la </t>
    </r>
    <r>
      <rPr>
        <b/>
        <sz val="10"/>
        <color theme="1"/>
        <rFont val="Arial"/>
        <family val="2"/>
      </rPr>
      <t>caracterización del proceso</t>
    </r>
    <r>
      <rPr>
        <sz val="10"/>
        <color theme="1"/>
        <rFont val="Arial"/>
        <family val="2"/>
      </rPr>
      <t>)</t>
    </r>
  </si>
  <si>
    <t xml:space="preserve">Documento Caracterización del proceso. </t>
  </si>
  <si>
    <t xml:space="preserve">Documento Moficación del manual de contratación. (acto administrativo). </t>
  </si>
  <si>
    <t>Documento- Instructivo dentro de SIGECO</t>
  </si>
  <si>
    <t xml:space="preserve">Documento- Resolución actualización comité de contratación. </t>
  </si>
  <si>
    <t xml:space="preserve">Revisión y ajuste de procedimiento de modificaciones contractuales. </t>
  </si>
  <si>
    <t xml:space="preserve">Procedimiento modificaciones contractuales actualizados </t>
  </si>
  <si>
    <t>Se suscribieron los contratos de comodato:contrato N° 656 de 2019 contrato de comodato entre la ANH y la ICANH, se  contrato N° 451 de 2019 contrato de comodato entre la ANH y la Gobernacion del Meta  al ICANH, de los bienes, elementos y herramientas de propiedad de la ANH. Se han radicaron los eset para la suscripcion de los contratos de comodato:  comodato entre la 1.-  ANH y la ICANH, ; 2.-  ANH y la  Gobernacion del Meta  .- 3.-ESET Radicado 20194010058913 Id: 37751- Convenio 171 de 2012. Se ha solicitado el avance de de los tramites solicitados a la OAJ; 5- 3.- Id: 377514 y  Id: 377511. La VCH y GSYMA deben gestionar la suscripción de comodatos para los 10 convenios restantes. 11/06/2020 Se realizaron observaciones a los ESET los cuales se encuentran en proyeccion de ajustes por SCYMA (Sop. carpeta hallazgo 6 fila 20)</t>
  </si>
  <si>
    <t xml:space="preserve">Se suscribieron los contratos de comodato: Se proyectó contrato N° 656 de 2019 contrato de comodato entre la ANH y la ICANH, se proyectó contrato N° 451 de 2019 contrato de comodato entre la ANH y la Gobernacion del Meta  al ICANH, de los bienes, elementos y herramientas de propiedad de la ANH. 11/06/2020 Se realizarón observaciones a los ESET los cuales se encuentran en proyeccion de ajustes por SCYMA. </t>
  </si>
  <si>
    <t>Informes  de avance del proceso de terminación del contrato</t>
  </si>
  <si>
    <t xml:space="preserve">Las áreas responsables han adelando acciones jurídicas y administrativas como remitir comunicaciones a la Imprenta solicitud de audiencia en el marco del procedimiento de imposición de multas, sancionatorias y/o declaratoria de incumplimiento. El 21 de mayo se envio proyecto de acto administrativoa revisión y firma de FDP legal abogados.24/06/2020 Avance proceso sancionatorio (soporte fila 9 hallazgo 3)
</t>
  </si>
  <si>
    <t>24/04/2020: Se solicita al MME presente consulta ante el Consejo de Estado, sobre excepciones regimen contractual. Proyecto de Manual de Contratación, para presentar al Presidente. 18/06/2020 (sop. carpeta teams hallazgo 1-  fila 2)</t>
  </si>
  <si>
    <t>17/06/2020  Se realizo reunion con el grupo de gestión contractual y se trato el tema de Revisión de ESET. (sop. carpeta teams hallazgo 1 fila 3)</t>
  </si>
  <si>
    <t xml:space="preserve"> 01/06/2020 Proyecto documento haciendo referencia eventos en que procede la contratacion directa. (Sop. Carpeta teams Hallazgo 1 Fila 4)</t>
  </si>
  <si>
    <t xml:space="preserve">01/06/2020 Proyecto resolución de la OAJ para presentacion de la propuesta al Presidente.  </t>
  </si>
  <si>
    <t>17/06/2020  Se realizó reunion para hablar de algunos temas,soportes hallazgo 2 fila 7</t>
  </si>
  <si>
    <t>El grupo de gestion contractual realizó propuesta sobre la caracterización del proceso.(adjunto evidencia carpeta teams  hallazgo 1-  fila 1)</t>
  </si>
  <si>
    <t xml:space="preserve">Con ID497318 se solicito a supervisores tasacion de perjuicios- Id: 520096 conforme lo dispuesto en el artículo 86 de la Ley 1474 de 2011, por lo cual la ANH en cumplimiento de lo previsto en dicha norma, está habilitada para continuar la audiencia convocada para el próximo 13 de julio de 2020 en los términos que fue citada en la comunicación con radicado No. 20201400147041 ID: 518911
</t>
  </si>
  <si>
    <t xml:space="preserve">
24/04/2020: Se establecio responsable para trabajar el tema, se presentan avances en el documento,  (Adjunto evidencia hallazgo 4)</t>
  </si>
  <si>
    <t xml:space="preserve">OAJ:Se solicito a Talento Humano, se incluyera en el Plan Institucional de Capacitación. </t>
  </si>
  <si>
    <t xml:space="preserve">
Aprobación de la Forma 10ACR de la Tigra 7, en caso de algún tipo de evento (ambiental, social, técnico, etc.), Ecopetrol será autónomo y responsable de realizar las reparaciones necesarias.  Frente a La Tigra 5 y 6, se requiere una articulación institucional e interinstitucional, para atender los temas de pasivos ambientales - pozos huérfanos.</t>
  </si>
  <si>
    <t xml:space="preserve">Se presenta seguimiento al presupuesto a marzo de 2020.  (Revisar si es necesario ajuste de la acción de mejora, teniendo en cuenta la fecha de vencimiento) Planeación de la vigencia 2020 y Planeación  2021-2022  </t>
  </si>
  <si>
    <t xml:space="preserve">Se elaboró el Planificador de Proyectos bienio 2021-2022; revisar accion de mejora frente a la causa del hallazgo y acciones vigencia 2020. </t>
  </si>
  <si>
    <t>2 actas de reunion avance de RIE's en el mes de Mayo incluyendo otras areas</t>
  </si>
  <si>
    <t>Reunión 24 de Abril - Ingenieros de producciòn.</t>
  </si>
  <si>
    <t xml:space="preserve">Inicia actividad el 01/08/2020. ( Revisar pertinencia de las fechas). </t>
  </si>
  <si>
    <t>Ya se tiene el software con la versión 2017, sin embargo no se ha podido implemar y/o usar, debido a que esta pendiente el contrato de migración de redes.</t>
  </si>
  <si>
    <t xml:space="preserve">Inicia tarea el 21/04/2021. Revisar si se requeire ajuste de la fecha. </t>
  </si>
  <si>
    <t xml:space="preserve">La Vicepresidencia de Operaciones, Regalías y Participaciones revisó, depuró y actualizo la base de datos de los pozos inactivos en el país, registrando un total de 3.910.  Se requiere articular acciones de los hallazgos 5-2018; 20-2019, finalizar el inventarios, definir politica o procedimiento para su actualización permanente. </t>
  </si>
  <si>
    <t>Acción por cumplir.Res.075/18,FONADE debía reintegrar a ANH $3.754.329.655 incluidos $472.433.200 del Conv. 277/12 ANLA. El 30/04/2018 FONADE consignó $3.268.821.170 recursos no ejecutados.Res.498/18,(Proceso Coactivo a Fonade), no tiene en cuenta consignación de abril. Pendiente reintegro $472,433,200. Acuerdo 242/13 PNUD.  Se adjuntan soportes  ID. 506088 del 13/05/2020 se requiere a FONADE para que pague el valor  de  $472,433,200</t>
  </si>
  <si>
    <t xml:space="preserve">Para el segundo semestre de 2018 se planeo visitar 2.237 pozos inactivos/suspendidos, que correspondía al 58% del inventario total de pozos identificados a 31/05/2018 (3,910 pozos).  A 31/12/2018, los ingenieros de zona reportaron 2.236 visitas a pozos inactivos (99,9% de la meta). Dentro del Convenio Lisama-Nutria, entre noviembre y diciembre de 2018 se visitaron 35 pozos inactivos. Pendiente definir acciones o ajuste de la acción de mejora, teniendo en cuenta las medidas de emergencia sanitaria.  </t>
  </si>
  <si>
    <r>
      <t>Entre octubre 2018 y mayo 2019 se recibieron 9 solicitudes de permiso para trabajos posteriores a la terminación oficial (Formas 7CR) dentro del Convenio Lisama-Nutria,  atendidas rápidamente (Pozos Lisama 59, 79, 160, 171 y 175, Peroles 4 y 6, y Nutria 14 y 66).  El volumen de operaciones ha sido bajo y no ha requerido de cronogramas especiales para priorizar la atención de trámites.</t>
    </r>
    <r>
      <rPr>
        <b/>
        <sz val="10"/>
        <rFont val="Arial"/>
        <family val="2"/>
      </rPr>
      <t xml:space="preserve">No se presentarón avances en el primer semestre de 2020.  </t>
    </r>
  </si>
  <si>
    <t>Reuniónes efectuadas por lider de fiscalización. Se debe revisar el ajuste de la actividad teniendo en cuenta las medidas de emergencia sanitaria.</t>
  </si>
  <si>
    <t xml:space="preserve">No se ha podido socializar el plan de trabajo, teniendo en cuenta que, por la emergencia sanitaria impartida por el Gobierno Nacional, no es posible el movimiento del personal de producción a los campos del país por las circunstancias que se está viviendo.Se debe revisar el ajuste de la actividad teniendo en cuenta las medidas de emergencia sanitaria. </t>
  </si>
  <si>
    <t xml:space="preserve">Suspendido por Eemergencia Sanitaria. Se debe revisar el ajuste de la actividad teniendo en cuenta las medidas de emergencia sanitaria. </t>
  </si>
  <si>
    <t xml:space="preserve">Se finalizó elaboración.Aporbado por Lider de Fiscalización;Se debe revisar el ajuste de la actividad teniendo en cuenta las medidas de emergencia sanitaria.  </t>
  </si>
  <si>
    <t xml:space="preserve">Recopilación de información y defición de la estrategia. Se debe revisar ajuste de la actividad. </t>
  </si>
  <si>
    <t xml:space="preserve">1 Visita relizada con acta; Se debe revisar el ajuste de la actividad teniendo en cuenta las medidas de emergencia sanitaria.  </t>
  </si>
  <si>
    <t xml:space="preserve">No se han realizado visitas por CIOVID-19.Se debe revisar el ajuste de la actividad teniendo en cuenta las medidas de emergencia sanitaria.  </t>
  </si>
  <si>
    <t>Se ha realizado 52 visitas a pozos inactivos. Visitas suspendidas por emergencia sanitaria COVID  19. Se debe revisar la pertinencia del ajuste de la acción de mejora</t>
  </si>
  <si>
    <t>FILA_01</t>
  </si>
  <si>
    <t>FILA_13</t>
  </si>
  <si>
    <t>FILA_15</t>
  </si>
  <si>
    <t>FILA_16</t>
  </si>
  <si>
    <t>FILA_17</t>
  </si>
  <si>
    <t>FILA_19</t>
  </si>
  <si>
    <t>FILA_20</t>
  </si>
  <si>
    <t>FILA_22</t>
  </si>
  <si>
    <t>FILA_23</t>
  </si>
  <si>
    <t>FILA_24</t>
  </si>
  <si>
    <t>FILA_26</t>
  </si>
  <si>
    <t>FILA_27</t>
  </si>
  <si>
    <t>FILA_29</t>
  </si>
  <si>
    <t>FILA_30</t>
  </si>
  <si>
    <t>FILA_34</t>
  </si>
  <si>
    <t>FILA_36</t>
  </si>
  <si>
    <t>FILA_44</t>
  </si>
  <si>
    <t>FILA_53</t>
  </si>
  <si>
    <t>FILA_54</t>
  </si>
  <si>
    <t>FILA_60</t>
  </si>
  <si>
    <t>FILA_61</t>
  </si>
  <si>
    <t>FILA_64</t>
  </si>
  <si>
    <t>FILA_66</t>
  </si>
  <si>
    <t>FILA_69</t>
  </si>
  <si>
    <t>FILA_72</t>
  </si>
  <si>
    <t>FILA_73</t>
  </si>
  <si>
    <t>FILA_74</t>
  </si>
  <si>
    <t>FILA_75</t>
  </si>
  <si>
    <t>FILA_83</t>
  </si>
  <si>
    <t xml:space="preserve">El ANS se suscribió entre la VT y el SGC. Mediante Id: 414349 de julio de 2019 la VCH emitió concepto a la VT y OAJ recomendó no suscribir el ANS con SGC hasta  que se efectué la Reforma al Manual de Entrega de información Técnica conforme a las competencias de cada Entidad. El 18 de octubre de 2019, se realizó reunión con el SGC para reforma al Manual de Entrega de Información Técnica.
</t>
  </si>
  <si>
    <t>Este compromiso es para el año completo.  En caso de reforzar el equipo de trabajo, esta novedad se presentará en el informe de supervisión.</t>
  </si>
  <si>
    <t>El acta del Comité Operativo No. 26 del 30 junio de 2020 se encuentra en trámite de elaboración y firmas.</t>
  </si>
  <si>
    <t>ENTERRITORIO presenta el informe de gestión trimestre vencido, y según la minuta, el plazo para esta entrega es los primeros quince días calendario después de vencido el trimestre.  Con este informe, la supervisión de la ANH realiza su informe.  A la fecha, la ANH está a la espera de dicho informe de gestión .</t>
  </si>
  <si>
    <t>ENTERRITORIO presenta el informe de gestión trimestre vencido, y según la minuta, el plazo para esta entrega es los primeros quince días calendario después de vencido el trimestre.  Con este informe, la supervisión de la ANH realiza su informe.  A la fecha, la ANH está a la espera de dicho informe de gestión. En este aparte se incluye el rad. 20202210123361 Id: 511617 Folios: 4 Fecha: 2020-06-05 (pendiente de respuesta por ENTERRITORIO), donde se informa a ENTerritorio sobre los hallazgos realizados por la CGR.</t>
  </si>
  <si>
    <t>El acta del Comité Operativo No. 26 del 30 junio de 2020 se encuentra en trámite de elaboración y firmas. Adicionalmente, se adjuntan los siguientes oficios que hacen referencia directa a las cuotas de administración: - rad. 20202210110891 Id: 508524 Folios: 3 Fecha: 2020-05-23 - rad. 20202010158982 Id: 518324 Folios: 2 Fecha: 06/07/2020 (respuesta de ENTERRITORIO al Id 508524) - rad. 20202210123361 Id: 511617 Folios: 4 Fecha: 2020-06-05 (pendiente de respuesta por ENTERRITORIO)</t>
  </si>
  <si>
    <t>El 13/03/ 2019 se envió al INVEMAR y a la VCH solicitud de viabilidad jurídica para la suscripción de los contratos de comodato con INVEMAR. El 15/03/2019  la OAJ remitió  las minutas para sus respectivas observaciones. El  4/04/2019 se  solicita a la VCH dar  repuesta a la solicitud de Vo. Bo. y  observaciones. No han llegado las minutas con las observaciones de INVEMAR. Se revisó el 23/06/2020 los Eset mediante tareas # 404698 convenio 171 de 2013, 404734 convenio 188 de 2014 y 404760 convenio 290 de 2015, enviados a SCYMA para radicar.</t>
  </si>
  <si>
    <t xml:space="preserve">Se elaboró procedimiento Estimación Deterioro Cuentas por Cobrar ANH-GFI-PR-14 / Formatos Matriz Cálculo del Deterioro / Matriz de Indicios de Deterioro.  Se han realizado 2 Reuniones OAJ-VAF-VORP para la actualización de la resolución 972 de 216; pendiente version final y aprobación de resolución.  El 18/06/2020 según la responsable del tema, informa que proyecto de actualización de la resolucion 972 de 2016, se encuentra en la VAF para revisión del Dr William Mariño de VAF para ajuste de politica contable </t>
  </si>
  <si>
    <t>Se reanudaron los comités técnicos en los cuales se revisaron los hallazgos encontrados y se tomaron acciones frente a los mismos, igualmente en los mismos comités se está revisando la ejecución financiera del convenio y de los contratos que se han formado con ocasión de la ejecución del convenio. Se adjuntan actas de seguimiento del comité operativo, así como informes de ejecución financiera e informe de supervisión</t>
  </si>
  <si>
    <t>Se reanudaron los comités técnicos en los cuales se revisaron los hallazgos encontrados y se tomaron acciones frente a los mismos, igualmente en los mismos comités se está revisando la ejecución financiera del convenio y de los contratos que se han formado con ocasión de la ejecución del convenio. Se adjuntan actas de seguimiento del comité operativo, así como informes de ejecución financiera</t>
  </si>
  <si>
    <t>Se realizó la decima reunión del comité para dar cumplimiento a las actividades de seguimiento administrativo, técnico y financiero del convenio 696-2016 y de los proyectos financiados a través de la Convocatoria 773-2017.  Adcionalmente, se ha ejecutado otras actividades con el fin de fortalecer el monitoreo y seguiminto al Convenio 696/2016, tales como: 1. Los supervisores del Convenio emitieron informe de supervisión de fecha 5-jul-2019, el cual abarca el periodo comprendido entre el 27-dic-2018 y el 30-jun-2019. 2. El supervisor de la ANH realizo informe de supervisión con corte a agosto de 2019 donde realizo sus respectivas observaciones y conclusiones respecto al desarrollo de los contratos del convenio 696 de2016. 3. Con base en el informe de supervisión anteriormente mencionado, el supervisor de la ANH realizo un requerimiento a los integrantes del comité coordinador y operativo. 4. El comité coordinador y operativo analizó el requerimietno remtido por el  supervisior de la ANH y poryectó respuesta en sesión de julio de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</si>
</sst>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yyyy/mm/dd"/>
    <numFmt numFmtId="165" formatCode="0.0"/>
    <numFmt numFmtId="166" formatCode="yyyy\-mm\-dd;@"/>
  </numFmts>
  <fonts count="23" x14ac:knownFonts="1">
    <font>
      <sz val="11"/>
      <color indexed="8"/>
      <name val="Calibri"/>
      <family val="2"/>
      <scheme val="minor"/>
    </font>
    <font>
      <sz val="11"/>
      <color theme="1"/>
      <name val="Calibri"/>
      <family val="2"/>
      <scheme val="minor"/>
    </font>
    <font>
      <b/>
      <sz val="11"/>
      <color indexed="9"/>
      <name val="Calibri"/>
      <family val="2"/>
    </font>
    <font>
      <b/>
      <sz val="11"/>
      <color indexed="8"/>
      <name val="Calibri"/>
      <family val="2"/>
    </font>
    <font>
      <sz val="11"/>
      <color indexed="8"/>
      <name val="Calibri"/>
      <family val="2"/>
      <scheme val="minor"/>
    </font>
    <font>
      <sz val="10"/>
      <name val="Arial"/>
      <family val="2"/>
    </font>
    <font>
      <sz val="10"/>
      <color theme="1"/>
      <name val="Arial Narrow"/>
      <family val="2"/>
    </font>
    <font>
      <b/>
      <sz val="10"/>
      <color indexed="9"/>
      <name val="Calibri"/>
      <family val="2"/>
    </font>
    <font>
      <sz val="10"/>
      <color indexed="8"/>
      <name val="Calibri"/>
      <family val="2"/>
      <scheme val="minor"/>
    </font>
    <font>
      <sz val="10"/>
      <color theme="1"/>
      <name val="Arial"/>
      <family val="2"/>
    </font>
    <font>
      <sz val="11"/>
      <color rgb="FFFF0000"/>
      <name val="Calibri"/>
      <family val="2"/>
      <scheme val="minor"/>
    </font>
    <font>
      <sz val="9"/>
      <color theme="1"/>
      <name val="Arial Narrow"/>
      <family val="2"/>
    </font>
    <font>
      <sz val="8"/>
      <name val="Calibri"/>
      <family val="2"/>
      <scheme val="minor"/>
    </font>
    <font>
      <b/>
      <sz val="10"/>
      <color theme="1"/>
      <name val="Arial"/>
      <family val="2"/>
    </font>
    <font>
      <sz val="10"/>
      <color indexed="8"/>
      <name val="Arial"/>
      <family val="2"/>
    </font>
    <font>
      <sz val="10"/>
      <color rgb="FFFF0000"/>
      <name val="Arial"/>
      <family val="2"/>
    </font>
    <font>
      <b/>
      <sz val="11"/>
      <name val="Calibri"/>
      <family val="2"/>
      <scheme val="minor"/>
    </font>
    <font>
      <sz val="11"/>
      <name val="Calibri"/>
      <family val="2"/>
      <scheme val="minor"/>
    </font>
    <font>
      <b/>
      <sz val="10"/>
      <name val="Arial"/>
      <family val="2"/>
    </font>
    <font>
      <sz val="8"/>
      <color indexed="8"/>
      <name val="Calibri"/>
      <family val="2"/>
      <scheme val="minor"/>
    </font>
    <font>
      <b/>
      <sz val="10"/>
      <name val="Calibri"/>
      <family val="2"/>
    </font>
    <font>
      <sz val="9"/>
      <name val="Arial"/>
      <family val="2"/>
    </font>
    <font>
      <b/>
      <sz val="10"/>
      <color theme="1"/>
      <name val="Arial Narrow"/>
      <family val="2"/>
    </font>
  </fonts>
  <fills count="6">
    <fill>
      <patternFill patternType="none"/>
    </fill>
    <fill>
      <patternFill patternType="gray125"/>
    </fill>
    <fill>
      <patternFill patternType="solid">
        <fgColor indexed="54"/>
      </patternFill>
    </fill>
    <fill>
      <patternFill patternType="solid">
        <fgColor indexed="9"/>
      </patternFill>
    </fill>
    <fill>
      <patternFill patternType="solid">
        <fgColor theme="0"/>
        <bgColor indexed="64"/>
      </patternFill>
    </fill>
    <fill>
      <patternFill patternType="solid">
        <fgColor theme="9"/>
        <bgColor indexed="64"/>
      </patternFill>
    </fill>
  </fills>
  <borders count="16">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auto="1"/>
      </left>
      <right style="thin">
        <color auto="1"/>
      </right>
      <top style="thin">
        <color auto="1"/>
      </top>
      <bottom/>
      <diagonal/>
    </border>
    <border>
      <left style="thin">
        <color indexed="64"/>
      </left>
      <right style="thin">
        <color indexed="64"/>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s>
  <cellStyleXfs count="6">
    <xf numFmtId="0" fontId="0" fillId="0" borderId="0"/>
    <xf numFmtId="0" fontId="4" fillId="0" borderId="0"/>
    <xf numFmtId="0" fontId="5" fillId="0" borderId="0"/>
    <xf numFmtId="9" fontId="4" fillId="0" borderId="0" applyFont="0" applyFill="0" applyBorder="0" applyAlignment="0" applyProtection="0"/>
    <xf numFmtId="0" fontId="1" fillId="0" borderId="0"/>
    <xf numFmtId="9" fontId="1" fillId="0" borderId="0" applyFont="0" applyFill="0" applyBorder="0" applyAlignment="0" applyProtection="0"/>
  </cellStyleXfs>
  <cellXfs count="150">
    <xf numFmtId="0" fontId="0" fillId="0" borderId="0" xfId="0"/>
    <xf numFmtId="0" fontId="7" fillId="2" borderId="1" xfId="0" applyFont="1" applyFill="1" applyBorder="1" applyAlignment="1">
      <alignment horizontal="center" vertical="center"/>
    </xf>
    <xf numFmtId="0" fontId="8" fillId="0" borderId="0" xfId="0" applyFont="1"/>
    <xf numFmtId="1" fontId="9" fillId="0" borderId="6" xfId="0" applyNumberFormat="1" applyFont="1" applyBorder="1" applyAlignment="1" applyProtection="1">
      <alignment horizontal="center" vertical="center"/>
      <protection locked="0"/>
    </xf>
    <xf numFmtId="0" fontId="9" fillId="0" borderId="2" xfId="0" applyFont="1" applyFill="1" applyBorder="1" applyAlignment="1" applyProtection="1">
      <alignment vertical="center" wrapText="1"/>
      <protection locked="0"/>
    </xf>
    <xf numFmtId="0" fontId="9" fillId="0" borderId="2" xfId="0" applyFont="1" applyFill="1" applyBorder="1" applyAlignment="1">
      <alignment horizontal="center" vertical="center"/>
    </xf>
    <xf numFmtId="0" fontId="9" fillId="0" borderId="2" xfId="0" applyFont="1" applyFill="1" applyBorder="1" applyAlignment="1">
      <alignment vertical="center" wrapText="1"/>
    </xf>
    <xf numFmtId="0" fontId="5" fillId="0" borderId="2" xfId="0" applyFont="1" applyFill="1" applyBorder="1" applyAlignment="1" applyProtection="1">
      <alignment vertical="center" wrapText="1"/>
      <protection locked="0"/>
    </xf>
    <xf numFmtId="0" fontId="5" fillId="0" borderId="2" xfId="0" applyFont="1" applyFill="1" applyBorder="1" applyAlignment="1">
      <alignment horizontal="center" vertical="center" wrapText="1"/>
    </xf>
    <xf numFmtId="164" fontId="5" fillId="0" borderId="2" xfId="0" applyNumberFormat="1" applyFont="1" applyFill="1" applyBorder="1" applyAlignment="1" applyProtection="1">
      <alignment horizontal="center" vertical="center" wrapText="1"/>
      <protection locked="0"/>
    </xf>
    <xf numFmtId="1" fontId="9" fillId="0" borderId="3" xfId="0" applyNumberFormat="1" applyFont="1" applyFill="1" applyBorder="1" applyAlignment="1" applyProtection="1">
      <alignment horizontal="center" vertical="center"/>
      <protection locked="0"/>
    </xf>
    <xf numFmtId="164" fontId="9" fillId="0" borderId="4" xfId="0" applyNumberFormat="1" applyFont="1" applyFill="1" applyBorder="1" applyAlignment="1" applyProtection="1">
      <alignment vertical="center"/>
      <protection locked="0"/>
    </xf>
    <xf numFmtId="164" fontId="5" fillId="3" borderId="2" xfId="0" applyNumberFormat="1" applyFont="1" applyFill="1" applyBorder="1" applyAlignment="1" applyProtection="1">
      <alignment vertical="center"/>
      <protection locked="0"/>
    </xf>
    <xf numFmtId="0" fontId="9" fillId="0" borderId="2" xfId="0" applyFont="1" applyFill="1" applyBorder="1" applyAlignment="1" applyProtection="1">
      <alignment horizontal="left" vertical="center" wrapText="1"/>
      <protection locked="0"/>
    </xf>
    <xf numFmtId="0" fontId="9" fillId="0" borderId="2" xfId="0" applyFont="1" applyFill="1" applyBorder="1" applyAlignment="1">
      <alignment horizontal="center" vertical="center" wrapText="1"/>
    </xf>
    <xf numFmtId="0" fontId="9" fillId="4" borderId="6" xfId="0" applyFont="1" applyFill="1" applyBorder="1" applyAlignment="1" applyProtection="1">
      <alignment horizontal="center" vertical="center"/>
      <protection locked="0"/>
    </xf>
    <xf numFmtId="0" fontId="9" fillId="4" borderId="6" xfId="0" applyFont="1" applyFill="1" applyBorder="1" applyAlignment="1" applyProtection="1">
      <alignment vertical="center" wrapText="1"/>
      <protection locked="0"/>
    </xf>
    <xf numFmtId="0" fontId="9" fillId="4" borderId="6" xfId="0" applyFont="1" applyFill="1" applyBorder="1" applyAlignment="1" applyProtection="1">
      <alignment horizontal="left" vertical="center" wrapText="1"/>
      <protection locked="0"/>
    </xf>
    <xf numFmtId="14" fontId="9" fillId="4" borderId="6" xfId="0" applyNumberFormat="1" applyFont="1" applyFill="1" applyBorder="1" applyAlignment="1">
      <alignment horizontal="center" vertical="center"/>
    </xf>
    <xf numFmtId="9" fontId="5" fillId="4" borderId="6" xfId="0" applyNumberFormat="1" applyFont="1" applyFill="1" applyBorder="1" applyAlignment="1" applyProtection="1">
      <alignment horizontal="center" vertical="center"/>
      <protection locked="0"/>
    </xf>
    <xf numFmtId="9" fontId="9" fillId="4" borderId="6" xfId="0" applyNumberFormat="1" applyFont="1" applyFill="1" applyBorder="1" applyAlignment="1" applyProtection="1">
      <alignment horizontal="center" vertical="center"/>
      <protection locked="0"/>
    </xf>
    <xf numFmtId="0" fontId="9" fillId="4" borderId="6" xfId="0" applyFont="1" applyFill="1" applyBorder="1" applyAlignment="1">
      <alignment horizontal="left" vertical="center" wrapText="1"/>
    </xf>
    <xf numFmtId="0" fontId="9" fillId="4" borderId="6" xfId="0" applyFont="1" applyFill="1" applyBorder="1" applyAlignment="1">
      <alignment horizontal="center" vertical="center"/>
    </xf>
    <xf numFmtId="0" fontId="9" fillId="4" borderId="6" xfId="0" applyFont="1" applyFill="1" applyBorder="1" applyAlignment="1" applyProtection="1">
      <alignment vertical="center"/>
      <protection locked="0"/>
    </xf>
    <xf numFmtId="0" fontId="9" fillId="4" borderId="6" xfId="0" applyFont="1" applyFill="1" applyBorder="1" applyAlignment="1">
      <alignment vertical="top" wrapText="1"/>
    </xf>
    <xf numFmtId="0" fontId="9" fillId="4" borderId="6" xfId="0" applyFont="1" applyFill="1" applyBorder="1" applyAlignment="1">
      <alignment vertical="center" wrapText="1"/>
    </xf>
    <xf numFmtId="14" fontId="9" fillId="4" borderId="6" xfId="0" applyNumberFormat="1" applyFont="1" applyFill="1" applyBorder="1" applyAlignment="1">
      <alignment vertical="center"/>
    </xf>
    <xf numFmtId="0" fontId="9" fillId="4" borderId="6" xfId="0" applyFont="1" applyFill="1" applyBorder="1" applyAlignment="1">
      <alignment horizontal="justify" vertical="center" wrapText="1"/>
    </xf>
    <xf numFmtId="0" fontId="9" fillId="4" borderId="6" xfId="0" applyFont="1" applyFill="1" applyBorder="1" applyAlignment="1">
      <alignment horizontal="center" vertical="center" wrapText="1"/>
    </xf>
    <xf numFmtId="14" fontId="9" fillId="4" borderId="6" xfId="0" applyNumberFormat="1" applyFont="1" applyFill="1" applyBorder="1" applyAlignment="1">
      <alignment horizontal="center" vertical="center" wrapText="1"/>
    </xf>
    <xf numFmtId="0" fontId="15" fillId="4" borderId="6" xfId="0" applyFont="1" applyFill="1" applyBorder="1" applyAlignment="1">
      <alignment horizontal="center" vertical="center"/>
    </xf>
    <xf numFmtId="49" fontId="14" fillId="4" borderId="6" xfId="0" applyNumberFormat="1" applyFont="1" applyFill="1" applyBorder="1" applyAlignment="1" applyProtection="1">
      <alignment vertical="center"/>
      <protection locked="0"/>
    </xf>
    <xf numFmtId="0" fontId="14" fillId="4" borderId="6" xfId="0" applyFont="1" applyFill="1" applyBorder="1" applyAlignment="1" applyProtection="1">
      <alignment vertical="center" wrapText="1"/>
      <protection locked="0"/>
    </xf>
    <xf numFmtId="0" fontId="5" fillId="4" borderId="6" xfId="0" applyFont="1" applyFill="1" applyBorder="1" applyAlignment="1" applyProtection="1">
      <alignment horizontal="center" vertical="center" wrapText="1"/>
      <protection locked="0"/>
    </xf>
    <xf numFmtId="0" fontId="14" fillId="4" borderId="6" xfId="0" applyFont="1" applyFill="1" applyBorder="1" applyAlignment="1" applyProtection="1">
      <alignment horizontal="center" vertical="center" wrapText="1"/>
      <protection locked="0"/>
    </xf>
    <xf numFmtId="0" fontId="14" fillId="4" borderId="6" xfId="0" applyFont="1" applyFill="1" applyBorder="1" applyAlignment="1" applyProtection="1">
      <alignment horizontal="center" vertical="center"/>
      <protection locked="0"/>
    </xf>
    <xf numFmtId="166" fontId="14" fillId="4" borderId="6" xfId="0" applyNumberFormat="1" applyFont="1" applyFill="1" applyBorder="1" applyAlignment="1" applyProtection="1">
      <alignment horizontal="center" vertical="center"/>
      <protection locked="0"/>
    </xf>
    <xf numFmtId="0" fontId="14" fillId="3" borderId="6" xfId="0" applyFont="1" applyFill="1" applyBorder="1" applyAlignment="1" applyProtection="1">
      <alignment vertical="center" wrapText="1"/>
      <protection locked="0"/>
    </xf>
    <xf numFmtId="0" fontId="14" fillId="4" borderId="6" xfId="0" applyFont="1" applyFill="1" applyBorder="1" applyAlignment="1">
      <alignment horizontal="center" vertical="center" wrapText="1"/>
    </xf>
    <xf numFmtId="0" fontId="14" fillId="4" borderId="6" xfId="0" applyFont="1" applyFill="1" applyBorder="1"/>
    <xf numFmtId="0" fontId="14" fillId="4" borderId="6" xfId="0" quotePrefix="1" applyFont="1" applyFill="1" applyBorder="1" applyAlignment="1" applyProtection="1">
      <alignment vertical="top" wrapText="1"/>
      <protection locked="0"/>
    </xf>
    <xf numFmtId="166" fontId="14" fillId="4" borderId="6" xfId="0" applyNumberFormat="1" applyFont="1" applyFill="1" applyBorder="1" applyAlignment="1" applyProtection="1">
      <alignment horizontal="center" vertical="center" wrapText="1"/>
      <protection locked="0"/>
    </xf>
    <xf numFmtId="166" fontId="14" fillId="4" borderId="7" xfId="0" applyNumberFormat="1" applyFont="1" applyFill="1" applyBorder="1" applyAlignment="1" applyProtection="1">
      <alignment horizontal="center" vertical="center" wrapText="1"/>
      <protection locked="0"/>
    </xf>
    <xf numFmtId="0" fontId="14" fillId="4" borderId="8" xfId="0" applyFont="1" applyFill="1" applyBorder="1"/>
    <xf numFmtId="0" fontId="14" fillId="4" borderId="6" xfId="0" quotePrefix="1" applyFont="1" applyFill="1" applyBorder="1" applyAlignment="1" applyProtection="1">
      <alignment vertical="center" wrapText="1"/>
      <protection locked="0"/>
    </xf>
    <xf numFmtId="0" fontId="14" fillId="4" borderId="6" xfId="0" quotePrefix="1" applyFont="1" applyFill="1" applyBorder="1" applyAlignment="1" applyProtection="1">
      <alignment horizontal="justify" vertical="center" wrapText="1"/>
      <protection locked="0"/>
    </xf>
    <xf numFmtId="0" fontId="14" fillId="4" borderId="6" xfId="0" applyFont="1" applyFill="1" applyBorder="1" applyAlignment="1" applyProtection="1">
      <alignment vertical="center"/>
      <protection locked="0"/>
    </xf>
    <xf numFmtId="0" fontId="9" fillId="0" borderId="6" xfId="0" applyFont="1" applyBorder="1" applyAlignment="1">
      <alignment horizontal="left" vertical="center" wrapText="1"/>
    </xf>
    <xf numFmtId="9" fontId="9" fillId="0" borderId="6" xfId="0" applyNumberFormat="1" applyFont="1" applyBorder="1" applyAlignment="1">
      <alignment horizontal="center" vertical="center"/>
    </xf>
    <xf numFmtId="9" fontId="9" fillId="4" borderId="2" xfId="0" applyNumberFormat="1" applyFont="1" applyFill="1" applyBorder="1" applyAlignment="1">
      <alignment horizontal="center" vertical="center"/>
    </xf>
    <xf numFmtId="0" fontId="9" fillId="4" borderId="2" xfId="0" applyFont="1" applyFill="1" applyBorder="1" applyAlignment="1">
      <alignment horizontal="justify" vertical="center" wrapText="1"/>
    </xf>
    <xf numFmtId="0" fontId="9" fillId="4" borderId="2" xfId="0" applyFont="1" applyFill="1" applyBorder="1" applyAlignment="1" applyProtection="1">
      <alignment horizontal="center" vertical="center"/>
      <protection locked="0"/>
    </xf>
    <xf numFmtId="0" fontId="11" fillId="4" borderId="6" xfId="0" applyFont="1" applyFill="1" applyBorder="1" applyAlignment="1">
      <alignment horizontal="center" vertical="center"/>
    </xf>
    <xf numFmtId="9" fontId="0" fillId="0" borderId="0" xfId="0" applyNumberFormat="1"/>
    <xf numFmtId="0" fontId="17" fillId="0" borderId="0" xfId="0" applyFont="1" applyAlignment="1">
      <alignment horizontal="justify"/>
    </xf>
    <xf numFmtId="14" fontId="5" fillId="0" borderId="2" xfId="0" applyNumberFormat="1" applyFont="1" applyFill="1" applyBorder="1" applyAlignment="1" applyProtection="1">
      <alignment vertical="center" wrapText="1"/>
      <protection locked="0"/>
    </xf>
    <xf numFmtId="0" fontId="9" fillId="4" borderId="2" xfId="0" applyFont="1" applyFill="1" applyBorder="1" applyAlignment="1">
      <alignment horizontal="center" vertical="center"/>
    </xf>
    <xf numFmtId="0" fontId="14" fillId="4" borderId="2" xfId="1" applyFont="1" applyFill="1" applyBorder="1" applyAlignment="1" applyProtection="1">
      <alignment vertical="center"/>
      <protection locked="0"/>
    </xf>
    <xf numFmtId="0" fontId="10" fillId="0" borderId="0" xfId="0" applyFont="1"/>
    <xf numFmtId="0" fontId="17" fillId="0" borderId="0" xfId="0" applyFont="1" applyAlignment="1">
      <alignment horizontal="justify" vertical="center"/>
    </xf>
    <xf numFmtId="9" fontId="9" fillId="4" borderId="9" xfId="3" applyFont="1" applyFill="1" applyBorder="1" applyAlignment="1">
      <alignment horizontal="center" vertical="center"/>
    </xf>
    <xf numFmtId="0" fontId="0" fillId="4" borderId="0" xfId="0" applyFill="1"/>
    <xf numFmtId="0" fontId="7" fillId="2" borderId="11" xfId="0" applyFont="1" applyFill="1" applyBorder="1" applyAlignment="1">
      <alignment horizontal="center" vertical="center"/>
    </xf>
    <xf numFmtId="0" fontId="9" fillId="4" borderId="12" xfId="0" applyFont="1" applyFill="1" applyBorder="1" applyAlignment="1">
      <alignment horizontal="center" vertical="center"/>
    </xf>
    <xf numFmtId="0" fontId="9" fillId="0" borderId="12" xfId="0" applyFont="1" applyFill="1" applyBorder="1" applyAlignment="1">
      <alignment vertical="center" wrapText="1"/>
    </xf>
    <xf numFmtId="0" fontId="9" fillId="0" borderId="12" xfId="0" applyFont="1" applyFill="1" applyBorder="1" applyAlignment="1">
      <alignment horizontal="center" vertical="center"/>
    </xf>
    <xf numFmtId="14" fontId="9" fillId="0" borderId="12" xfId="0" applyNumberFormat="1" applyFont="1" applyFill="1" applyBorder="1" applyAlignment="1">
      <alignment horizontal="center" vertical="center"/>
    </xf>
    <xf numFmtId="1" fontId="9" fillId="0" borderId="12" xfId="0" applyNumberFormat="1" applyFont="1" applyFill="1" applyBorder="1" applyAlignment="1" applyProtection="1">
      <alignment horizontal="center" vertical="center"/>
      <protection locked="0"/>
    </xf>
    <xf numFmtId="9" fontId="9" fillId="4" borderId="12" xfId="3" applyFont="1" applyFill="1" applyBorder="1" applyAlignment="1">
      <alignment horizontal="center" vertical="center"/>
    </xf>
    <xf numFmtId="0" fontId="9" fillId="4" borderId="12" xfId="0" applyFont="1" applyFill="1" applyBorder="1" applyAlignment="1" applyProtection="1">
      <alignment horizontal="center" vertical="center"/>
      <protection locked="0"/>
    </xf>
    <xf numFmtId="0" fontId="9" fillId="4" borderId="12" xfId="0" applyFont="1" applyFill="1" applyBorder="1" applyAlignment="1" applyProtection="1">
      <alignment vertical="center" wrapText="1"/>
      <protection locked="0"/>
    </xf>
    <xf numFmtId="0" fontId="9" fillId="4" borderId="12" xfId="0" applyFont="1" applyFill="1" applyBorder="1" applyAlignment="1" applyProtection="1">
      <alignment horizontal="left" vertical="center" wrapText="1"/>
      <protection locked="0"/>
    </xf>
    <xf numFmtId="0" fontId="9" fillId="4" borderId="12" xfId="0" applyFont="1" applyFill="1" applyBorder="1" applyAlignment="1">
      <alignment horizontal="left" vertical="center" wrapText="1"/>
    </xf>
    <xf numFmtId="0" fontId="9" fillId="4" borderId="12" xfId="0" applyFont="1" applyFill="1" applyBorder="1" applyAlignment="1">
      <alignment horizontal="center" vertical="center" wrapText="1"/>
    </xf>
    <xf numFmtId="14" fontId="9" fillId="4" borderId="12" xfId="0" applyNumberFormat="1" applyFont="1" applyFill="1" applyBorder="1" applyAlignment="1">
      <alignment horizontal="center" vertical="center"/>
    </xf>
    <xf numFmtId="1" fontId="14" fillId="4" borderId="12" xfId="3" applyNumberFormat="1" applyFont="1" applyFill="1" applyBorder="1" applyAlignment="1">
      <alignment horizontal="center" vertical="center"/>
    </xf>
    <xf numFmtId="0" fontId="9" fillId="4" borderId="12" xfId="0" applyFont="1" applyFill="1" applyBorder="1" applyAlignment="1">
      <alignment horizontal="justify" vertical="center" wrapText="1"/>
    </xf>
    <xf numFmtId="0" fontId="9" fillId="4" borderId="12" xfId="0" applyFont="1" applyFill="1" applyBorder="1" applyAlignment="1">
      <alignment horizontal="left" vertical="center"/>
    </xf>
    <xf numFmtId="0" fontId="9" fillId="4" borderId="12" xfId="0" applyFont="1" applyFill="1" applyBorder="1" applyAlignment="1">
      <alignment vertical="center" wrapText="1"/>
    </xf>
    <xf numFmtId="14" fontId="9" fillId="4" borderId="12" xfId="0" applyNumberFormat="1" applyFont="1" applyFill="1" applyBorder="1" applyAlignment="1">
      <alignment horizontal="center" vertical="center" wrapText="1"/>
    </xf>
    <xf numFmtId="0" fontId="14" fillId="4" borderId="12" xfId="0" applyFont="1" applyFill="1" applyBorder="1" applyAlignment="1" applyProtection="1">
      <alignment vertical="center" wrapText="1"/>
      <protection locked="0"/>
    </xf>
    <xf numFmtId="0" fontId="14" fillId="4" borderId="12" xfId="0" applyFont="1" applyFill="1" applyBorder="1" applyAlignment="1" applyProtection="1">
      <alignment horizontal="center" vertical="center" wrapText="1"/>
      <protection locked="0"/>
    </xf>
    <xf numFmtId="0" fontId="14" fillId="4" borderId="12" xfId="0" applyFont="1" applyFill="1" applyBorder="1" applyAlignment="1" applyProtection="1">
      <alignment horizontal="center" vertical="center"/>
      <protection locked="0"/>
    </xf>
    <xf numFmtId="166" fontId="14" fillId="4" borderId="12" xfId="0" applyNumberFormat="1" applyFont="1" applyFill="1" applyBorder="1" applyAlignment="1" applyProtection="1">
      <alignment horizontal="center" vertical="center"/>
      <protection locked="0"/>
    </xf>
    <xf numFmtId="1" fontId="9" fillId="0" borderId="12" xfId="0" applyNumberFormat="1" applyFont="1" applyBorder="1" applyAlignment="1" applyProtection="1">
      <alignment horizontal="center" vertical="center"/>
      <protection locked="0"/>
    </xf>
    <xf numFmtId="0" fontId="9" fillId="0" borderId="10" xfId="0" applyFont="1" applyFill="1" applyBorder="1" applyAlignment="1">
      <alignment horizontal="center" vertical="center"/>
    </xf>
    <xf numFmtId="0" fontId="9" fillId="0" borderId="10" xfId="0" applyFont="1" applyFill="1" applyBorder="1" applyAlignment="1">
      <alignment vertical="center" wrapText="1"/>
    </xf>
    <xf numFmtId="14" fontId="9" fillId="0" borderId="10" xfId="0" applyNumberFormat="1" applyFont="1" applyFill="1" applyBorder="1" applyAlignment="1">
      <alignment horizontal="center" vertical="center"/>
    </xf>
    <xf numFmtId="1" fontId="9" fillId="0" borderId="10" xfId="0" applyNumberFormat="1" applyFont="1" applyFill="1" applyBorder="1" applyAlignment="1" applyProtection="1">
      <alignment horizontal="center" vertical="center"/>
      <protection locked="0"/>
    </xf>
    <xf numFmtId="9" fontId="9" fillId="4" borderId="10" xfId="3" applyFont="1" applyFill="1" applyBorder="1" applyAlignment="1">
      <alignment horizontal="center" vertical="center"/>
    </xf>
    <xf numFmtId="0" fontId="5" fillId="0" borderId="10" xfId="0" applyFont="1" applyFill="1" applyBorder="1" applyAlignment="1" applyProtection="1">
      <alignment vertical="center" wrapText="1"/>
      <protection locked="0"/>
    </xf>
    <xf numFmtId="0" fontId="5" fillId="4" borderId="10" xfId="0" applyFont="1" applyFill="1" applyBorder="1" applyAlignment="1" applyProtection="1">
      <alignment vertical="center" wrapText="1"/>
      <protection locked="0"/>
    </xf>
    <xf numFmtId="0" fontId="5" fillId="0" borderId="10" xfId="0" applyFont="1" applyFill="1" applyBorder="1" applyAlignment="1">
      <alignment horizontal="center" vertical="center" wrapText="1"/>
    </xf>
    <xf numFmtId="164" fontId="5" fillId="0" borderId="10" xfId="0" applyNumberFormat="1" applyFont="1" applyFill="1" applyBorder="1" applyAlignment="1" applyProtection="1">
      <alignment horizontal="center" vertical="center" wrapText="1"/>
      <protection locked="0"/>
    </xf>
    <xf numFmtId="0" fontId="5" fillId="0" borderId="10" xfId="0" applyFont="1" applyFill="1" applyBorder="1" applyAlignment="1">
      <alignment horizontal="left" vertical="center" wrapText="1"/>
    </xf>
    <xf numFmtId="0" fontId="9" fillId="4" borderId="10" xfId="0" applyFont="1" applyFill="1" applyBorder="1" applyAlignment="1" applyProtection="1">
      <alignment horizontal="center" vertical="center"/>
      <protection locked="0"/>
    </xf>
    <xf numFmtId="0" fontId="9" fillId="4" borderId="10" xfId="0" applyFont="1" applyFill="1" applyBorder="1" applyAlignment="1" applyProtection="1">
      <alignment vertical="center" wrapText="1"/>
      <protection locked="0"/>
    </xf>
    <xf numFmtId="0" fontId="9" fillId="4" borderId="10" xfId="0" applyFont="1" applyFill="1" applyBorder="1" applyAlignment="1" applyProtection="1">
      <alignment horizontal="left" vertical="center" wrapText="1"/>
      <protection locked="0"/>
    </xf>
    <xf numFmtId="0" fontId="9" fillId="4" borderId="10" xfId="0" applyFont="1" applyFill="1" applyBorder="1" applyAlignment="1">
      <alignment horizontal="left" vertical="center" wrapText="1"/>
    </xf>
    <xf numFmtId="0" fontId="9" fillId="4" borderId="10" xfId="0" applyFont="1" applyFill="1" applyBorder="1" applyAlignment="1">
      <alignment horizontal="center" vertical="center"/>
    </xf>
    <xf numFmtId="14" fontId="9" fillId="4" borderId="10" xfId="0" applyNumberFormat="1" applyFont="1" applyFill="1" applyBorder="1" applyAlignment="1">
      <alignment horizontal="center" vertical="center"/>
    </xf>
    <xf numFmtId="0" fontId="9" fillId="4" borderId="10" xfId="0" applyFont="1" applyFill="1" applyBorder="1" applyAlignment="1">
      <alignment horizontal="center" vertical="center" wrapText="1"/>
    </xf>
    <xf numFmtId="0" fontId="13" fillId="4" borderId="10" xfId="0" applyFont="1" applyFill="1" applyBorder="1" applyAlignment="1" applyProtection="1">
      <alignment vertical="center" wrapText="1"/>
      <protection locked="0"/>
    </xf>
    <xf numFmtId="0" fontId="9" fillId="4" borderId="10" xfId="0" applyFont="1" applyFill="1" applyBorder="1" applyAlignment="1">
      <alignment horizontal="justify" vertical="center" wrapText="1"/>
    </xf>
    <xf numFmtId="14" fontId="9" fillId="4" borderId="10" xfId="0" applyNumberFormat="1" applyFont="1" applyFill="1" applyBorder="1" applyAlignment="1">
      <alignment horizontal="center" vertical="center" wrapText="1"/>
    </xf>
    <xf numFmtId="14" fontId="9" fillId="4" borderId="10" xfId="0" applyNumberFormat="1" applyFont="1" applyFill="1" applyBorder="1" applyAlignment="1">
      <alignment vertical="center"/>
    </xf>
    <xf numFmtId="49" fontId="14" fillId="4" borderId="10" xfId="0" applyNumberFormat="1" applyFont="1" applyFill="1" applyBorder="1" applyAlignment="1" applyProtection="1">
      <alignment vertical="center"/>
      <protection locked="0"/>
    </xf>
    <xf numFmtId="0" fontId="14" fillId="4" borderId="10" xfId="0" applyFont="1" applyFill="1" applyBorder="1" applyAlignment="1" applyProtection="1">
      <alignment vertical="center" wrapText="1"/>
      <protection locked="0"/>
    </xf>
    <xf numFmtId="0" fontId="14" fillId="4" borderId="10" xfId="0" applyFont="1" applyFill="1" applyBorder="1" applyAlignment="1">
      <alignment vertical="center" wrapText="1"/>
    </xf>
    <xf numFmtId="0" fontId="14" fillId="4" borderId="10" xfId="0" applyFont="1" applyFill="1" applyBorder="1" applyAlignment="1" applyProtection="1">
      <alignment horizontal="center" vertical="center"/>
      <protection locked="0"/>
    </xf>
    <xf numFmtId="166" fontId="14" fillId="4" borderId="10" xfId="0" applyNumberFormat="1" applyFont="1" applyFill="1" applyBorder="1" applyAlignment="1" applyProtection="1">
      <alignment horizontal="center" vertical="center"/>
      <protection locked="0"/>
    </xf>
    <xf numFmtId="1" fontId="9" fillId="0" borderId="10" xfId="0" applyNumberFormat="1" applyFont="1" applyBorder="1" applyAlignment="1" applyProtection="1">
      <alignment horizontal="center" vertical="center"/>
      <protection locked="0"/>
    </xf>
    <xf numFmtId="0" fontId="0" fillId="4" borderId="0" xfId="0" applyFill="1" applyAlignment="1">
      <alignment horizontal="center"/>
    </xf>
    <xf numFmtId="0" fontId="14" fillId="4" borderId="2" xfId="1" applyFont="1" applyFill="1" applyBorder="1" applyAlignment="1" applyProtection="1">
      <alignment horizontal="center" vertical="center"/>
      <protection locked="0"/>
    </xf>
    <xf numFmtId="49" fontId="14" fillId="4" borderId="6" xfId="0" applyNumberFormat="1" applyFont="1" applyFill="1" applyBorder="1" applyAlignment="1" applyProtection="1">
      <alignment horizontal="center" vertical="center"/>
      <protection locked="0"/>
    </xf>
    <xf numFmtId="49" fontId="14" fillId="4" borderId="12" xfId="0" applyNumberFormat="1" applyFont="1" applyFill="1" applyBorder="1" applyAlignment="1" applyProtection="1">
      <alignment horizontal="center" vertical="center"/>
      <protection locked="0"/>
    </xf>
    <xf numFmtId="0" fontId="17" fillId="4" borderId="0" xfId="0" applyFont="1" applyFill="1" applyAlignment="1">
      <alignment horizontal="center"/>
    </xf>
    <xf numFmtId="0" fontId="19" fillId="0" borderId="0" xfId="0" applyFont="1"/>
    <xf numFmtId="0" fontId="2" fillId="2" borderId="14" xfId="0" applyFont="1" applyFill="1" applyBorder="1" applyAlignment="1">
      <alignment horizontal="center" vertical="center"/>
    </xf>
    <xf numFmtId="164" fontId="3" fillId="3" borderId="15" xfId="0" applyNumberFormat="1" applyFont="1" applyFill="1" applyBorder="1" applyAlignment="1">
      <alignment horizontal="center" vertical="center"/>
    </xf>
    <xf numFmtId="0" fontId="7" fillId="2" borderId="14" xfId="0" applyFont="1" applyFill="1" applyBorder="1" applyAlignment="1">
      <alignment horizontal="center" vertical="center"/>
    </xf>
    <xf numFmtId="0" fontId="5" fillId="4" borderId="2" xfId="0" applyFont="1" applyFill="1" applyBorder="1" applyAlignment="1" applyProtection="1">
      <alignment vertical="center" wrapText="1"/>
      <protection locked="0"/>
    </xf>
    <xf numFmtId="0" fontId="17" fillId="0" borderId="0" xfId="0" applyFont="1"/>
    <xf numFmtId="0" fontId="20" fillId="2" borderId="1" xfId="0" applyFont="1" applyFill="1" applyBorder="1" applyAlignment="1">
      <alignment horizontal="center" vertical="center"/>
    </xf>
    <xf numFmtId="0" fontId="20" fillId="2" borderId="11" xfId="0" applyFont="1" applyFill="1" applyBorder="1" applyAlignment="1">
      <alignment horizontal="center" vertical="center"/>
    </xf>
    <xf numFmtId="0" fontId="21" fillId="4" borderId="5" xfId="2" applyFont="1" applyFill="1" applyBorder="1" applyAlignment="1">
      <alignment horizontal="justify" vertical="center" wrapText="1"/>
    </xf>
    <xf numFmtId="0" fontId="16" fillId="0" borderId="0" xfId="0" applyFont="1"/>
    <xf numFmtId="0" fontId="9" fillId="4" borderId="10" xfId="2" applyFont="1" applyFill="1" applyBorder="1" applyAlignment="1">
      <alignment horizontal="justify" vertical="center" wrapText="1"/>
    </xf>
    <xf numFmtId="0" fontId="22" fillId="0" borderId="10" xfId="0" applyFont="1" applyBorder="1" applyAlignment="1">
      <alignment horizontal="center" vertical="center"/>
    </xf>
    <xf numFmtId="0" fontId="6" fillId="0" borderId="10" xfId="0" applyFont="1" applyBorder="1" applyAlignment="1">
      <alignment vertical="center"/>
    </xf>
    <xf numFmtId="0" fontId="6" fillId="0" borderId="10" xfId="0" applyFont="1" applyBorder="1" applyAlignment="1" applyProtection="1">
      <alignment vertical="center" wrapText="1"/>
      <protection locked="0"/>
    </xf>
    <xf numFmtId="0" fontId="5" fillId="4" borderId="10" xfId="2" applyFont="1" applyFill="1" applyBorder="1" applyAlignment="1">
      <alignment horizontal="justify" vertical="center" wrapText="1"/>
    </xf>
    <xf numFmtId="165" fontId="9" fillId="4" borderId="12" xfId="0" applyNumberFormat="1" applyFont="1" applyFill="1" applyBorder="1" applyAlignment="1">
      <alignment horizontal="center" vertical="center"/>
    </xf>
    <xf numFmtId="0" fontId="5" fillId="4" borderId="12" xfId="2" applyFont="1" applyFill="1" applyBorder="1" applyAlignment="1">
      <alignment horizontal="justify" vertical="center" wrapText="1"/>
    </xf>
    <xf numFmtId="0" fontId="5" fillId="4" borderId="10" xfId="0" applyFont="1" applyFill="1" applyBorder="1" applyAlignment="1">
      <alignment horizontal="center" vertical="center" wrapText="1"/>
    </xf>
    <xf numFmtId="0" fontId="5" fillId="4" borderId="5" xfId="2" applyFont="1" applyFill="1" applyBorder="1" applyAlignment="1">
      <alignment horizontal="justify" vertical="center" wrapText="1"/>
    </xf>
    <xf numFmtId="0" fontId="5" fillId="4" borderId="9" xfId="2" applyFont="1" applyFill="1" applyBorder="1" applyAlignment="1">
      <alignment horizontal="justify" vertical="center" wrapText="1"/>
    </xf>
    <xf numFmtId="165" fontId="9" fillId="4" borderId="2" xfId="0" applyNumberFormat="1" applyFont="1" applyFill="1" applyBorder="1" applyAlignment="1">
      <alignment horizontal="center" vertical="center"/>
    </xf>
    <xf numFmtId="0" fontId="5" fillId="4" borderId="13" xfId="2" applyFont="1" applyFill="1" applyBorder="1" applyAlignment="1">
      <alignment horizontal="justify" vertical="center" wrapText="1"/>
    </xf>
    <xf numFmtId="0" fontId="5" fillId="4" borderId="2" xfId="0" applyFont="1" applyFill="1" applyBorder="1" applyAlignment="1">
      <alignment horizontal="center" vertical="center" wrapText="1"/>
    </xf>
    <xf numFmtId="0" fontId="5" fillId="4" borderId="12" xfId="0" applyFont="1" applyFill="1" applyBorder="1" applyAlignment="1">
      <alignment horizontal="center" vertical="center" wrapText="1"/>
    </xf>
    <xf numFmtId="9" fontId="11" fillId="4" borderId="0" xfId="3" applyFont="1" applyFill="1" applyBorder="1" applyAlignment="1" applyProtection="1">
      <alignment horizontal="center" vertical="center"/>
      <protection locked="0"/>
    </xf>
    <xf numFmtId="0" fontId="11" fillId="4" borderId="0" xfId="0" applyFont="1" applyFill="1" applyBorder="1" applyAlignment="1">
      <alignment horizontal="left" vertical="center" wrapText="1"/>
    </xf>
    <xf numFmtId="0" fontId="0" fillId="4" borderId="0" xfId="0" applyFill="1" applyBorder="1"/>
    <xf numFmtId="0" fontId="5" fillId="4" borderId="10" xfId="0" applyFont="1" applyFill="1" applyBorder="1" applyAlignment="1">
      <alignment horizontal="center" vertical="center"/>
    </xf>
    <xf numFmtId="1" fontId="9" fillId="4" borderId="6" xfId="0" applyNumberFormat="1" applyFont="1" applyFill="1" applyBorder="1" applyAlignment="1" applyProtection="1">
      <alignment horizontal="center" vertical="center"/>
      <protection locked="0"/>
    </xf>
    <xf numFmtId="0" fontId="7" fillId="2" borderId="1" xfId="0" applyFont="1" applyFill="1" applyBorder="1" applyAlignment="1">
      <alignment horizontal="center" vertical="center"/>
    </xf>
    <xf numFmtId="0" fontId="8" fillId="0" borderId="0" xfId="0" applyFont="1"/>
    <xf numFmtId="0" fontId="8" fillId="5" borderId="0" xfId="0" applyFont="1" applyFill="1" applyAlignment="1">
      <alignment horizontal="center"/>
    </xf>
    <xf numFmtId="0" fontId="8" fillId="4" borderId="0" xfId="0" applyFont="1" applyFill="1"/>
  </cellXfs>
  <cellStyles count="6">
    <cellStyle name="Normal" xfId="0" builtinId="0"/>
    <cellStyle name="Normal 2" xfId="4" xr:uid="{6442B5AF-5BF1-457A-8E3F-B24C13D279B1}"/>
    <cellStyle name="Normal 4" xfId="2" xr:uid="{164F26DD-254B-460F-AEBF-56226A350BC0}"/>
    <cellStyle name="Normal 5" xfId="1" xr:uid="{69B835A3-65A5-4AFD-8C2A-4B7841F26253}"/>
    <cellStyle name="Porcentaje" xfId="3" builtinId="5"/>
    <cellStyle name="Porcentaje 2" xfId="5" xr:uid="{908072B6-B633-45ED-B620-6DB7621F973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editAs="oneCell">
    <xdr:from>
      <xdr:col>0</xdr:col>
      <xdr:colOff>0</xdr:colOff>
      <xdr:row>0</xdr:row>
      <xdr:rowOff>0</xdr:rowOff>
    </xdr:from>
    <xdr:to>
      <xdr:col>1</xdr:col>
      <xdr:colOff>109</xdr:colOff>
      <xdr:row>3</xdr:row>
      <xdr:rowOff>43</xdr:rowOff>
    </xdr:to>
    <xdr:pic>
      <xdr:nvPicPr>
        <xdr:cNvPr id="3" name="Picture 1" descr="Picture">
          <a:extLst>
            <a:ext uri="{FF2B5EF4-FFF2-40B4-BE49-F238E27FC236}">
              <a16:creationId xmlns:a16="http://schemas.microsoft.com/office/drawing/2014/main" id="{F102E4DD-A836-4C5B-9F64-A283A591C8AE}"/>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Maribel Rodriguez Moreno" id="{172BAF50-36A4-4FE2-9500-F9F339E5AACF}" userId="Maribel Rodriguez Moreno" providerId="None"/>
  <person displayName="Norma Lucia Avila Quintero" id="{A735AB94-0EC9-4E7B-865B-5F0FB0256145}" userId="S::norma.avila@anh.gov.co::d0306060-7f87-4879-9f17-97ddf75b0e88" providerId="AD"/>
  <person displayName="Maribel Rodriguez Moreno" id="{E329AE05-982C-4754-8A41-8782613CD151}" userId="S::maribel.rodriguez@anh.gov.co::f61e425b-0b8c-4cd2-9d03-ee45ff0e1887"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17" dT="2020-07-10T23:50:50.74" personId="{A735AB94-0EC9-4E7B-865B-5F0FB0256145}" id="{C947F04D-5397-4FB8-B0E1-DA69C3545638}">
    <text>Pendiente evidencia</text>
  </threadedComment>
  <threadedComment ref="L30" dT="2020-06-03T15:31:21.53" personId="{E329AE05-982C-4754-8A41-8782613CD151}" id="{E76D80F1-40DB-4D1A-907B-5749F25D1C9B}">
    <text xml:space="preserve">Se realiza modificacion de fecha de acurdo con lo solicitado a la OCI
</text>
  </threadedComment>
  <threadedComment ref="L38" dT="2020-06-03T15:30:26.73" personId="{E329AE05-982C-4754-8A41-8782613CD151}" id="{B0C268E7-7132-4310-9E7E-0A2EB9143C07}">
    <text xml:space="preserve">Se actuliza fecha de acuerdo con lo solicitado a la OCI
</text>
  </threadedComment>
  <threadedComment ref="P38" personId="{172BAF50-36A4-4FE2-9500-F9F339E5AACF}" id="{E65A28D8-5A94-493D-8BD1-A6D326012EA7}">
    <text>hay plazo para resolver sancionatorio hasta junio del 2021</text>
  </threadedComment>
  <threadedComment ref="P38" dT="2020-06-01T14:10:34.45" personId="{E329AE05-982C-4754-8A41-8782613CD151}" id="{E56EEB6D-FA71-4637-B22F-50E0322A1297}" parentId="{E65A28D8-5A94-493D-8BD1-A6D326012EA7}">
    <text xml:space="preserve">13/05/2020 Se envio a la OCI el formato de modificacion de la actividad para 30/08/2020 (evidencia hallazgo 3)
</text>
  </threadedComment>
  <threadedComment ref="P38" dT="2020-06-01T18:48:36.87" personId="{E329AE05-982C-4754-8A41-8782613CD151}" id="{166B3D47-E128-48EA-B5FD-8A242C2A383B}" parentId="{E65A28D8-5A94-493D-8BD1-A6D326012EA7}">
    <text xml:space="preserve">El 21 de mayo se envio proyecto de acto administrativoa revisión y firma de FDP legal abogados
</text>
  </threadedComment>
  <threadedComment ref="P38" dT="2020-06-24T20:53:47.31" personId="{E329AE05-982C-4754-8A41-8782613CD151}" id="{B8BA216B-FB7A-444E-8840-9ED9FB275004}" parentId="{E65A28D8-5A94-493D-8BD1-A6D326012EA7}">
    <text>24/06/2020 Avance proceso sancionatorio</text>
  </threadedComment>
  <threadedComment ref="P38" dT="2020-06-24T20:54:28.98" personId="{E329AE05-982C-4754-8A41-8782613CD151}" id="{AB70084C-69DF-49F5-AF46-62087CD80DD7}" parentId="{E65A28D8-5A94-493D-8BD1-A6D326012EA7}">
    <text>soporte fila 9 hallazgo 3</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X350706"/>
  <sheetViews>
    <sheetView tabSelected="1" zoomScale="70" zoomScaleNormal="70" workbookViewId="0">
      <selection activeCell="L18" sqref="L18"/>
    </sheetView>
  </sheetViews>
  <sheetFormatPr baseColWidth="10" defaultColWidth="9.140625" defaultRowHeight="15" x14ac:dyDescent="0.25"/>
  <cols>
    <col min="2" max="2" width="16" customWidth="1"/>
    <col min="3" max="3" width="24.28515625" customWidth="1"/>
    <col min="4" max="4" width="17" style="112" customWidth="1"/>
    <col min="5" max="5" width="44.5703125" customWidth="1"/>
    <col min="6" max="6" width="45.85546875" customWidth="1"/>
    <col min="7" max="7" width="29.7109375" customWidth="1"/>
    <col min="8" max="8" width="31" customWidth="1"/>
    <col min="9" max="9" width="22.140625" customWidth="1"/>
    <col min="10" max="10" width="16.42578125" customWidth="1"/>
    <col min="11" max="11" width="16.5703125" customWidth="1"/>
    <col min="12" max="12" width="17.42578125" customWidth="1"/>
    <col min="13" max="13" width="15.85546875" customWidth="1"/>
    <col min="14" max="14" width="17.140625" customWidth="1"/>
    <col min="15" max="15" width="17.140625" style="61" customWidth="1"/>
    <col min="16" max="16" width="82" style="122" customWidth="1"/>
    <col min="17" max="256" width="8" customWidth="1"/>
    <col min="257" max="257" width="42.5703125" customWidth="1"/>
  </cols>
  <sheetData>
    <row r="1" spans="1:257" x14ac:dyDescent="0.25">
      <c r="B1" s="118" t="s">
        <v>0</v>
      </c>
      <c r="C1" s="118">
        <v>53</v>
      </c>
      <c r="D1" s="118" t="s">
        <v>1</v>
      </c>
      <c r="E1" s="117"/>
      <c r="O1"/>
    </row>
    <row r="2" spans="1:257" x14ac:dyDescent="0.25">
      <c r="B2" s="118" t="s">
        <v>2</v>
      </c>
      <c r="C2" s="118">
        <v>400</v>
      </c>
      <c r="D2" s="118" t="s">
        <v>3</v>
      </c>
      <c r="E2" s="117"/>
      <c r="O2"/>
    </row>
    <row r="3" spans="1:257" x14ac:dyDescent="0.25">
      <c r="B3" s="118" t="s">
        <v>4</v>
      </c>
      <c r="C3" s="118">
        <v>1</v>
      </c>
      <c r="D3"/>
      <c r="E3" s="117"/>
      <c r="O3"/>
    </row>
    <row r="4" spans="1:257" x14ac:dyDescent="0.25">
      <c r="B4" s="118" t="s">
        <v>5</v>
      </c>
      <c r="C4" s="118">
        <v>530</v>
      </c>
      <c r="D4"/>
      <c r="E4" s="117"/>
      <c r="O4"/>
      <c r="Q4" s="61"/>
      <c r="R4" s="61"/>
      <c r="S4" s="61"/>
      <c r="T4" s="61"/>
      <c r="U4" s="61"/>
      <c r="V4" s="61"/>
      <c r="W4" s="61"/>
      <c r="X4" s="61"/>
      <c r="Y4" s="61"/>
      <c r="Z4" s="61"/>
      <c r="AA4" s="61"/>
      <c r="AB4" s="61"/>
    </row>
    <row r="5" spans="1:257" x14ac:dyDescent="0.25">
      <c r="B5" s="118" t="s">
        <v>6</v>
      </c>
      <c r="C5" s="119">
        <v>44012</v>
      </c>
      <c r="D5"/>
      <c r="E5" s="117"/>
      <c r="O5"/>
      <c r="Q5" s="61"/>
      <c r="R5" s="61"/>
      <c r="S5" s="61"/>
      <c r="T5" s="61"/>
      <c r="U5" s="61"/>
      <c r="V5" s="61"/>
      <c r="W5" s="61"/>
      <c r="X5" s="61"/>
      <c r="Y5" s="61"/>
      <c r="Z5" s="61"/>
      <c r="AA5" s="61"/>
      <c r="AB5" s="61"/>
    </row>
    <row r="6" spans="1:257" x14ac:dyDescent="0.25">
      <c r="B6" s="118" t="s">
        <v>7</v>
      </c>
      <c r="C6" s="118">
        <v>6</v>
      </c>
      <c r="D6" s="118" t="s">
        <v>8</v>
      </c>
      <c r="E6" s="117"/>
      <c r="O6"/>
      <c r="Q6" s="61"/>
      <c r="R6" s="61"/>
      <c r="S6" s="61"/>
      <c r="T6" s="61"/>
      <c r="U6" s="61"/>
      <c r="V6" s="61"/>
      <c r="W6" s="61"/>
      <c r="X6" s="61"/>
      <c r="Y6" s="61"/>
      <c r="Z6" s="61"/>
      <c r="AA6" s="61"/>
      <c r="AB6" s="61"/>
    </row>
    <row r="7" spans="1:257" x14ac:dyDescent="0.25">
      <c r="D7" s="116"/>
      <c r="O7"/>
      <c r="Q7" s="61"/>
      <c r="R7" s="61"/>
      <c r="S7" s="61"/>
      <c r="T7" s="61"/>
      <c r="U7" s="61"/>
      <c r="V7" s="61"/>
      <c r="W7" s="61"/>
      <c r="X7" s="61"/>
      <c r="Y7" s="61"/>
      <c r="Z7" s="61"/>
      <c r="AA7" s="61"/>
      <c r="AB7" s="61"/>
    </row>
    <row r="8" spans="1:257" x14ac:dyDescent="0.25">
      <c r="A8" s="1" t="s">
        <v>9</v>
      </c>
      <c r="B8" s="146" t="s">
        <v>10</v>
      </c>
      <c r="C8" s="147"/>
      <c r="D8" s="148"/>
      <c r="E8" s="147"/>
      <c r="F8" s="147"/>
      <c r="G8" s="147"/>
      <c r="H8" s="147"/>
      <c r="I8" s="147"/>
      <c r="J8" s="147"/>
      <c r="K8" s="147"/>
      <c r="L8" s="147"/>
      <c r="M8" s="147"/>
      <c r="N8" s="147"/>
      <c r="O8" s="149"/>
      <c r="P8" s="147"/>
      <c r="Q8" s="61"/>
      <c r="R8" s="61"/>
      <c r="S8" s="61"/>
      <c r="T8" s="61"/>
      <c r="U8" s="61"/>
      <c r="V8" s="61"/>
      <c r="W8" s="61"/>
      <c r="X8" s="61"/>
      <c r="Y8" s="61"/>
      <c r="Z8" s="61"/>
      <c r="AA8" s="61"/>
      <c r="AB8" s="61"/>
    </row>
    <row r="9" spans="1:257" x14ac:dyDescent="0.25">
      <c r="A9" s="2"/>
      <c r="B9" s="2"/>
      <c r="C9" s="120">
        <v>4</v>
      </c>
      <c r="D9" s="120">
        <v>8</v>
      </c>
      <c r="E9" s="120">
        <v>12</v>
      </c>
      <c r="F9" s="120">
        <v>16</v>
      </c>
      <c r="G9" s="120">
        <v>20</v>
      </c>
      <c r="H9" s="120">
        <v>24</v>
      </c>
      <c r="I9" s="120">
        <v>28</v>
      </c>
      <c r="J9" s="120">
        <v>31</v>
      </c>
      <c r="K9" s="120">
        <v>32</v>
      </c>
      <c r="L9" s="120">
        <v>36</v>
      </c>
      <c r="M9" s="120">
        <v>40</v>
      </c>
      <c r="N9" s="120">
        <v>44</v>
      </c>
      <c r="O9" s="120">
        <v>48</v>
      </c>
      <c r="P9" s="123">
        <v>48</v>
      </c>
      <c r="Q9" s="61"/>
      <c r="R9" s="61"/>
      <c r="S9" s="61"/>
      <c r="T9" s="61"/>
      <c r="U9" s="61"/>
      <c r="V9" s="61"/>
      <c r="W9" s="61"/>
      <c r="X9" s="61"/>
      <c r="Y9" s="61"/>
      <c r="Z9" s="61"/>
      <c r="AA9" s="61"/>
      <c r="AB9" s="61"/>
    </row>
    <row r="10" spans="1:257" x14ac:dyDescent="0.25">
      <c r="A10" s="2"/>
      <c r="B10" s="2"/>
      <c r="C10" s="120" t="s">
        <v>11</v>
      </c>
      <c r="D10" s="120" t="s">
        <v>12</v>
      </c>
      <c r="E10" s="120" t="s">
        <v>13</v>
      </c>
      <c r="F10" s="120" t="s">
        <v>14</v>
      </c>
      <c r="G10" s="120" t="s">
        <v>15</v>
      </c>
      <c r="H10" s="120" t="s">
        <v>16</v>
      </c>
      <c r="I10" s="120" t="s">
        <v>17</v>
      </c>
      <c r="J10" s="120" t="s">
        <v>18</v>
      </c>
      <c r="K10" s="120" t="s">
        <v>19</v>
      </c>
      <c r="L10" s="120" t="s">
        <v>20</v>
      </c>
      <c r="M10" s="120" t="s">
        <v>21</v>
      </c>
      <c r="N10" s="120" t="s">
        <v>22</v>
      </c>
      <c r="O10" s="62" t="s">
        <v>23</v>
      </c>
      <c r="P10" s="124" t="s">
        <v>23</v>
      </c>
      <c r="Q10" s="61"/>
      <c r="R10" s="61"/>
      <c r="S10" s="61"/>
      <c r="T10" s="61"/>
      <c r="U10" s="61"/>
      <c r="V10" s="61"/>
      <c r="W10" s="61"/>
      <c r="X10" s="61"/>
      <c r="Y10" s="61"/>
      <c r="Z10" s="61"/>
      <c r="AA10" s="61"/>
      <c r="AB10" s="61"/>
    </row>
    <row r="11" spans="1:257" ht="257.25" customHeight="1" x14ac:dyDescent="0.25">
      <c r="A11" s="128">
        <v>1</v>
      </c>
      <c r="B11" s="129" t="s">
        <v>502</v>
      </c>
      <c r="C11" s="130" t="s">
        <v>25</v>
      </c>
      <c r="D11" s="99" t="s">
        <v>419</v>
      </c>
      <c r="E11" s="86" t="s">
        <v>28</v>
      </c>
      <c r="F11" s="86" t="s">
        <v>29</v>
      </c>
      <c r="G11" s="86" t="s">
        <v>30</v>
      </c>
      <c r="H11" s="86" t="s">
        <v>30</v>
      </c>
      <c r="I11" s="86" t="s">
        <v>31</v>
      </c>
      <c r="J11" s="85">
        <v>4</v>
      </c>
      <c r="K11" s="87">
        <v>42736</v>
      </c>
      <c r="L11" s="87">
        <v>43100</v>
      </c>
      <c r="M11" s="88">
        <f t="shared" ref="M11:M20" si="0">ROUND(((L11-K11)/7),0)</f>
        <v>52</v>
      </c>
      <c r="N11" s="99">
        <v>2</v>
      </c>
      <c r="O11" s="89">
        <f>+N11/J11</f>
        <v>0.5</v>
      </c>
      <c r="P11" s="131" t="s">
        <v>482</v>
      </c>
      <c r="Q11" s="61"/>
      <c r="R11" s="61"/>
      <c r="S11" s="61"/>
      <c r="T11" s="61"/>
      <c r="U11" s="61"/>
      <c r="V11" s="61"/>
      <c r="W11" s="61"/>
      <c r="X11" s="61"/>
      <c r="Y11" s="61"/>
      <c r="Z11" s="61"/>
      <c r="AA11" s="61"/>
      <c r="AB11" s="61"/>
    </row>
    <row r="12" spans="1:257" ht="257.25" customHeight="1" x14ac:dyDescent="0.25">
      <c r="A12" s="128">
        <v>2</v>
      </c>
      <c r="B12" s="129" t="s">
        <v>104</v>
      </c>
      <c r="C12" s="130" t="s">
        <v>25</v>
      </c>
      <c r="D12" s="99" t="s">
        <v>419</v>
      </c>
      <c r="E12" s="86" t="s">
        <v>28</v>
      </c>
      <c r="F12" s="86" t="s">
        <v>29</v>
      </c>
      <c r="G12" s="86" t="s">
        <v>32</v>
      </c>
      <c r="H12" s="86" t="s">
        <v>33</v>
      </c>
      <c r="I12" s="86" t="s">
        <v>34</v>
      </c>
      <c r="J12" s="85">
        <v>1</v>
      </c>
      <c r="K12" s="87">
        <v>42736</v>
      </c>
      <c r="L12" s="87">
        <v>43100</v>
      </c>
      <c r="M12" s="88">
        <f t="shared" si="0"/>
        <v>52</v>
      </c>
      <c r="N12" s="99">
        <v>0.3</v>
      </c>
      <c r="O12" s="89">
        <v>0.5</v>
      </c>
      <c r="P12" s="131" t="s">
        <v>490</v>
      </c>
      <c r="Q12" s="61"/>
      <c r="R12" s="61"/>
      <c r="S12" s="61"/>
      <c r="T12" s="61"/>
      <c r="U12" s="61"/>
      <c r="V12" s="61"/>
      <c r="W12" s="61"/>
      <c r="X12" s="61"/>
      <c r="Y12" s="61"/>
      <c r="Z12" s="61"/>
      <c r="AA12" s="61"/>
      <c r="AB12" s="61"/>
    </row>
    <row r="13" spans="1:257" ht="257.25" customHeight="1" x14ac:dyDescent="0.25">
      <c r="A13" s="128">
        <v>3</v>
      </c>
      <c r="B13" s="129" t="s">
        <v>105</v>
      </c>
      <c r="C13" s="130" t="s">
        <v>25</v>
      </c>
      <c r="D13" s="63" t="s">
        <v>418</v>
      </c>
      <c r="E13" s="64" t="s">
        <v>35</v>
      </c>
      <c r="F13" s="64" t="s">
        <v>38</v>
      </c>
      <c r="G13" s="64" t="s">
        <v>39</v>
      </c>
      <c r="H13" s="64" t="s">
        <v>39</v>
      </c>
      <c r="I13" s="64" t="s">
        <v>36</v>
      </c>
      <c r="J13" s="65">
        <v>1</v>
      </c>
      <c r="K13" s="66">
        <v>42719</v>
      </c>
      <c r="L13" s="66">
        <v>42825</v>
      </c>
      <c r="M13" s="67">
        <f t="shared" si="0"/>
        <v>15</v>
      </c>
      <c r="N13" s="132">
        <v>0.8</v>
      </c>
      <c r="O13" s="68">
        <f t="shared" ref="O13:O28" si="1">+N13/J13</f>
        <v>0.8</v>
      </c>
      <c r="P13" s="133" t="s">
        <v>491</v>
      </c>
      <c r="Q13" s="61"/>
      <c r="R13" s="61"/>
      <c r="S13" s="61"/>
      <c r="T13" s="61"/>
      <c r="U13" s="61"/>
      <c r="V13" s="61"/>
      <c r="W13" s="61"/>
      <c r="X13" s="61"/>
      <c r="Y13" s="61"/>
      <c r="Z13" s="61"/>
      <c r="AA13" s="61"/>
      <c r="AB13" s="61"/>
      <c r="IW13" s="54"/>
    </row>
    <row r="14" spans="1:257" ht="257.25" customHeight="1" x14ac:dyDescent="0.25">
      <c r="A14" s="128">
        <v>4</v>
      </c>
      <c r="B14" s="129" t="s">
        <v>26</v>
      </c>
      <c r="C14" s="130" t="s">
        <v>25</v>
      </c>
      <c r="D14" s="91" t="s">
        <v>417</v>
      </c>
      <c r="E14" s="90" t="s">
        <v>40</v>
      </c>
      <c r="F14" s="90" t="s">
        <v>41</v>
      </c>
      <c r="G14" s="90" t="s">
        <v>42</v>
      </c>
      <c r="H14" s="91" t="s">
        <v>43</v>
      </c>
      <c r="I14" s="90" t="s">
        <v>44</v>
      </c>
      <c r="J14" s="92">
        <v>3</v>
      </c>
      <c r="K14" s="93">
        <v>43368</v>
      </c>
      <c r="L14" s="93">
        <v>43830</v>
      </c>
      <c r="M14" s="88">
        <f t="shared" si="0"/>
        <v>66</v>
      </c>
      <c r="N14" s="134">
        <v>2</v>
      </c>
      <c r="O14" s="89">
        <f t="shared" si="1"/>
        <v>0.66666666666666663</v>
      </c>
      <c r="P14" s="131" t="s">
        <v>492</v>
      </c>
      <c r="Q14" s="61"/>
      <c r="R14" s="61"/>
      <c r="S14" s="61"/>
      <c r="T14" s="61"/>
      <c r="U14" s="61"/>
      <c r="V14" s="61"/>
      <c r="W14" s="61"/>
      <c r="X14" s="61"/>
      <c r="Y14" s="61"/>
      <c r="Z14" s="61"/>
      <c r="AA14" s="61"/>
      <c r="AB14" s="61"/>
    </row>
    <row r="15" spans="1:257" ht="257.25" customHeight="1" x14ac:dyDescent="0.25">
      <c r="A15" s="128">
        <v>5</v>
      </c>
      <c r="B15" s="129" t="s">
        <v>106</v>
      </c>
      <c r="C15" s="130" t="s">
        <v>25</v>
      </c>
      <c r="D15" s="91" t="s">
        <v>417</v>
      </c>
      <c r="E15" s="90" t="s">
        <v>40</v>
      </c>
      <c r="F15" s="90" t="s">
        <v>41</v>
      </c>
      <c r="G15" s="90" t="s">
        <v>45</v>
      </c>
      <c r="H15" s="91" t="s">
        <v>46</v>
      </c>
      <c r="I15" s="94" t="s">
        <v>47</v>
      </c>
      <c r="J15" s="92">
        <v>4</v>
      </c>
      <c r="K15" s="93">
        <v>43362</v>
      </c>
      <c r="L15" s="93">
        <v>43830</v>
      </c>
      <c r="M15" s="88">
        <f t="shared" si="0"/>
        <v>67</v>
      </c>
      <c r="N15" s="134">
        <v>2</v>
      </c>
      <c r="O15" s="89">
        <f t="shared" si="1"/>
        <v>0.5</v>
      </c>
      <c r="P15" s="131" t="s">
        <v>493</v>
      </c>
      <c r="Q15" s="61"/>
      <c r="R15" s="61"/>
      <c r="S15" s="61"/>
      <c r="T15" s="61"/>
      <c r="U15" s="61"/>
      <c r="V15" s="61"/>
      <c r="W15" s="61"/>
      <c r="X15" s="61"/>
      <c r="Y15" s="61"/>
      <c r="Z15" s="61"/>
      <c r="AA15" s="61"/>
      <c r="AB15" s="61"/>
    </row>
    <row r="16" spans="1:257" ht="257.25" customHeight="1" x14ac:dyDescent="0.25">
      <c r="A16" s="128">
        <v>6</v>
      </c>
      <c r="B16" s="129" t="s">
        <v>107</v>
      </c>
      <c r="C16" s="130" t="s">
        <v>25</v>
      </c>
      <c r="D16" s="57" t="s">
        <v>444</v>
      </c>
      <c r="E16" s="7" t="s">
        <v>48</v>
      </c>
      <c r="F16" s="7" t="s">
        <v>49</v>
      </c>
      <c r="G16" s="7" t="s">
        <v>50</v>
      </c>
      <c r="H16" s="7" t="s">
        <v>51</v>
      </c>
      <c r="I16" s="7" t="s">
        <v>52</v>
      </c>
      <c r="J16" s="8">
        <v>3</v>
      </c>
      <c r="K16" s="9">
        <v>43486</v>
      </c>
      <c r="L16" s="9">
        <v>43738</v>
      </c>
      <c r="M16" s="10">
        <f t="shared" si="0"/>
        <v>36</v>
      </c>
      <c r="N16" s="56">
        <v>1</v>
      </c>
      <c r="O16" s="60">
        <f t="shared" si="1"/>
        <v>0.33333333333333331</v>
      </c>
      <c r="P16" s="135" t="s">
        <v>103</v>
      </c>
      <c r="Q16" s="61"/>
      <c r="R16" s="61"/>
      <c r="S16" s="61"/>
      <c r="T16" s="61"/>
      <c r="U16" s="61"/>
      <c r="V16" s="61"/>
      <c r="W16" s="61"/>
      <c r="X16" s="61"/>
      <c r="Y16" s="61"/>
      <c r="Z16" s="61"/>
      <c r="AA16" s="61"/>
      <c r="AB16" s="61"/>
    </row>
    <row r="17" spans="1:258" ht="140.25" customHeight="1" x14ac:dyDescent="0.25">
      <c r="A17" s="128">
        <v>7</v>
      </c>
      <c r="B17" s="129" t="s">
        <v>108</v>
      </c>
      <c r="C17" s="130" t="s">
        <v>25</v>
      </c>
      <c r="D17" s="113" t="s">
        <v>445</v>
      </c>
      <c r="E17" s="7" t="s">
        <v>453</v>
      </c>
      <c r="F17" s="7" t="s">
        <v>53</v>
      </c>
      <c r="G17" s="7" t="s">
        <v>54</v>
      </c>
      <c r="H17" s="7" t="s">
        <v>55</v>
      </c>
      <c r="I17" s="121" t="s">
        <v>460</v>
      </c>
      <c r="J17" s="8">
        <v>4</v>
      </c>
      <c r="K17" s="9">
        <v>43486</v>
      </c>
      <c r="L17" s="9">
        <v>43646</v>
      </c>
      <c r="M17" s="10">
        <f t="shared" si="0"/>
        <v>23</v>
      </c>
      <c r="N17" s="56">
        <v>1</v>
      </c>
      <c r="O17" s="60">
        <f t="shared" si="1"/>
        <v>0.25</v>
      </c>
      <c r="P17" s="136" t="s">
        <v>537</v>
      </c>
      <c r="Q17" s="61"/>
      <c r="R17" s="61"/>
      <c r="S17" s="61"/>
      <c r="T17" s="61"/>
      <c r="U17" s="61"/>
      <c r="V17" s="61"/>
      <c r="W17" s="61"/>
      <c r="X17" s="61"/>
      <c r="Y17" s="61"/>
      <c r="Z17" s="61"/>
      <c r="AA17" s="61"/>
      <c r="AB17" s="61"/>
      <c r="IW17" s="54"/>
      <c r="IX17" s="53">
        <v>0.7</v>
      </c>
    </row>
    <row r="18" spans="1:258" ht="257.25" customHeight="1" x14ac:dyDescent="0.25">
      <c r="A18" s="128">
        <v>8</v>
      </c>
      <c r="B18" s="129" t="s">
        <v>109</v>
      </c>
      <c r="C18" s="130" t="s">
        <v>25</v>
      </c>
      <c r="D18" s="57" t="s">
        <v>446</v>
      </c>
      <c r="E18" s="7" t="s">
        <v>56</v>
      </c>
      <c r="F18" s="7" t="s">
        <v>57</v>
      </c>
      <c r="G18" s="7" t="s">
        <v>58</v>
      </c>
      <c r="H18" s="7" t="s">
        <v>448</v>
      </c>
      <c r="I18" s="4" t="s">
        <v>461</v>
      </c>
      <c r="J18" s="8">
        <v>3</v>
      </c>
      <c r="K18" s="9">
        <v>43486</v>
      </c>
      <c r="L18" s="9">
        <v>43646</v>
      </c>
      <c r="M18" s="10">
        <f t="shared" si="0"/>
        <v>23</v>
      </c>
      <c r="N18" s="56">
        <v>1.5</v>
      </c>
      <c r="O18" s="60">
        <f t="shared" si="1"/>
        <v>0.5</v>
      </c>
      <c r="P18" s="136" t="s">
        <v>447</v>
      </c>
      <c r="Q18" s="61"/>
      <c r="R18" s="61"/>
      <c r="S18" s="61"/>
      <c r="T18" s="61"/>
      <c r="U18" s="61"/>
      <c r="V18" s="61"/>
      <c r="W18" s="61"/>
      <c r="X18" s="61"/>
      <c r="Y18" s="61"/>
      <c r="Z18" s="61"/>
      <c r="AA18" s="61"/>
      <c r="AB18" s="61"/>
    </row>
    <row r="19" spans="1:258" ht="257.25" customHeight="1" x14ac:dyDescent="0.25">
      <c r="A19" s="128">
        <v>9</v>
      </c>
      <c r="B19" s="129" t="s">
        <v>110</v>
      </c>
      <c r="C19" s="130" t="s">
        <v>25</v>
      </c>
      <c r="D19" s="57" t="s">
        <v>416</v>
      </c>
      <c r="E19" s="7" t="s">
        <v>59</v>
      </c>
      <c r="F19" s="7" t="s">
        <v>60</v>
      </c>
      <c r="G19" s="7" t="s">
        <v>61</v>
      </c>
      <c r="H19" s="7" t="s">
        <v>62</v>
      </c>
      <c r="I19" s="7" t="s">
        <v>63</v>
      </c>
      <c r="J19" s="8">
        <v>2</v>
      </c>
      <c r="K19" s="9">
        <v>43486</v>
      </c>
      <c r="L19" s="9">
        <v>43830</v>
      </c>
      <c r="M19" s="10">
        <f t="shared" si="0"/>
        <v>49</v>
      </c>
      <c r="N19" s="56">
        <v>1.6</v>
      </c>
      <c r="O19" s="60">
        <f t="shared" si="1"/>
        <v>0.8</v>
      </c>
      <c r="P19" s="127" t="s">
        <v>531</v>
      </c>
      <c r="Q19" s="61"/>
      <c r="R19" s="61"/>
      <c r="S19" s="61"/>
      <c r="T19" s="61"/>
      <c r="U19" s="61"/>
      <c r="V19" s="61"/>
      <c r="W19" s="61"/>
      <c r="X19" s="61"/>
      <c r="Y19" s="61"/>
      <c r="Z19" s="61"/>
      <c r="AA19" s="61"/>
      <c r="AB19" s="61"/>
    </row>
    <row r="20" spans="1:258" ht="257.25" customHeight="1" x14ac:dyDescent="0.25">
      <c r="A20" s="128">
        <v>10</v>
      </c>
      <c r="B20" s="129" t="s">
        <v>111</v>
      </c>
      <c r="C20" s="130" t="s">
        <v>25</v>
      </c>
      <c r="D20" s="51" t="s">
        <v>343</v>
      </c>
      <c r="E20" s="50" t="s">
        <v>64</v>
      </c>
      <c r="F20" s="7" t="s">
        <v>65</v>
      </c>
      <c r="G20" s="7" t="s">
        <v>66</v>
      </c>
      <c r="H20" s="7" t="s">
        <v>67</v>
      </c>
      <c r="I20" s="7" t="s">
        <v>68</v>
      </c>
      <c r="J20" s="7">
        <v>2</v>
      </c>
      <c r="K20" s="55">
        <v>43658</v>
      </c>
      <c r="L20" s="55">
        <v>43830</v>
      </c>
      <c r="M20" s="7">
        <f t="shared" si="0"/>
        <v>25</v>
      </c>
      <c r="N20" s="121">
        <v>1.5</v>
      </c>
      <c r="O20" s="60">
        <f t="shared" si="1"/>
        <v>0.75</v>
      </c>
      <c r="P20" s="91" t="s">
        <v>538</v>
      </c>
      <c r="Q20" s="141"/>
      <c r="R20" s="141"/>
      <c r="S20" s="142"/>
      <c r="T20" s="143"/>
      <c r="U20" s="143"/>
      <c r="V20" s="143"/>
      <c r="W20" s="143"/>
      <c r="X20" s="143"/>
      <c r="Y20" s="61"/>
      <c r="Z20" s="61"/>
      <c r="AA20" s="61"/>
      <c r="AB20" s="61"/>
      <c r="IW20" s="54"/>
    </row>
    <row r="21" spans="1:258" ht="257.25" customHeight="1" x14ac:dyDescent="0.25">
      <c r="A21" s="128">
        <v>11</v>
      </c>
      <c r="B21" s="129" t="s">
        <v>112</v>
      </c>
      <c r="C21" s="130" t="s">
        <v>25</v>
      </c>
      <c r="D21" s="51" t="s">
        <v>344</v>
      </c>
      <c r="E21" s="4" t="s">
        <v>69</v>
      </c>
      <c r="F21" s="7" t="s">
        <v>70</v>
      </c>
      <c r="G21" s="47" t="s">
        <v>71</v>
      </c>
      <c r="H21" s="47" t="s">
        <v>72</v>
      </c>
      <c r="I21" s="47" t="s">
        <v>73</v>
      </c>
      <c r="J21" s="48">
        <v>1</v>
      </c>
      <c r="K21" s="11">
        <v>43658</v>
      </c>
      <c r="L21" s="12">
        <v>43830</v>
      </c>
      <c r="M21" s="10">
        <v>25</v>
      </c>
      <c r="N21" s="49">
        <v>0.99</v>
      </c>
      <c r="O21" s="60">
        <f t="shared" si="1"/>
        <v>0.99</v>
      </c>
      <c r="P21" s="131" t="s">
        <v>452</v>
      </c>
      <c r="Q21" s="143"/>
      <c r="R21" s="143"/>
      <c r="S21" s="143"/>
      <c r="T21" s="143"/>
      <c r="U21" s="143"/>
      <c r="V21" s="143"/>
      <c r="W21" s="143"/>
      <c r="X21" s="143"/>
      <c r="Y21" s="61"/>
      <c r="Z21" s="61"/>
      <c r="AA21" s="61"/>
      <c r="AB21" s="61"/>
    </row>
    <row r="22" spans="1:258" ht="257.25" customHeight="1" x14ac:dyDescent="0.25">
      <c r="A22" s="128">
        <v>12</v>
      </c>
      <c r="B22" s="129" t="s">
        <v>113</v>
      </c>
      <c r="C22" s="130" t="s">
        <v>25</v>
      </c>
      <c r="D22" s="51" t="s">
        <v>345</v>
      </c>
      <c r="E22" s="4" t="s">
        <v>450</v>
      </c>
      <c r="F22" s="7" t="s">
        <v>74</v>
      </c>
      <c r="G22" s="13" t="s">
        <v>442</v>
      </c>
      <c r="H22" s="4" t="s">
        <v>75</v>
      </c>
      <c r="I22" s="6" t="s">
        <v>76</v>
      </c>
      <c r="J22" s="14">
        <v>12</v>
      </c>
      <c r="K22" s="11">
        <v>43631</v>
      </c>
      <c r="L22" s="12">
        <v>43861</v>
      </c>
      <c r="M22" s="10">
        <v>33</v>
      </c>
      <c r="N22" s="56">
        <v>4</v>
      </c>
      <c r="O22" s="60">
        <f t="shared" si="1"/>
        <v>0.33333333333333331</v>
      </c>
      <c r="P22" s="136" t="s">
        <v>469</v>
      </c>
      <c r="Q22" s="61"/>
      <c r="R22" s="61"/>
      <c r="S22" s="61"/>
      <c r="T22" s="61"/>
      <c r="U22" s="61"/>
      <c r="V22" s="61"/>
      <c r="W22" s="61"/>
      <c r="X22" s="61"/>
      <c r="Y22" s="61"/>
      <c r="Z22" s="61"/>
      <c r="AA22" s="61"/>
      <c r="AB22" s="61"/>
      <c r="IW22" s="58"/>
    </row>
    <row r="23" spans="1:258" ht="257.25" customHeight="1" x14ac:dyDescent="0.25">
      <c r="A23" s="128">
        <v>13</v>
      </c>
      <c r="B23" s="129" t="s">
        <v>503</v>
      </c>
      <c r="C23" s="130" t="s">
        <v>25</v>
      </c>
      <c r="D23" s="51" t="s">
        <v>345</v>
      </c>
      <c r="E23" s="4" t="s">
        <v>449</v>
      </c>
      <c r="F23" s="7" t="s">
        <v>74</v>
      </c>
      <c r="G23" s="4" t="s">
        <v>77</v>
      </c>
      <c r="H23" s="4" t="s">
        <v>78</v>
      </c>
      <c r="I23" s="6" t="s">
        <v>79</v>
      </c>
      <c r="J23" s="14">
        <v>12</v>
      </c>
      <c r="K23" s="11">
        <v>43631</v>
      </c>
      <c r="L23" s="12">
        <v>44012</v>
      </c>
      <c r="M23" s="10">
        <v>54</v>
      </c>
      <c r="N23" s="56">
        <v>2</v>
      </c>
      <c r="O23" s="60">
        <f t="shared" si="1"/>
        <v>0.16666666666666666</v>
      </c>
      <c r="P23" s="136" t="s">
        <v>470</v>
      </c>
      <c r="Q23" s="61"/>
      <c r="R23" s="61"/>
      <c r="S23" s="61"/>
      <c r="T23" s="61"/>
      <c r="U23" s="61"/>
      <c r="V23" s="61"/>
      <c r="W23" s="61"/>
      <c r="X23" s="61"/>
      <c r="Y23" s="61"/>
      <c r="Z23" s="61"/>
      <c r="AA23" s="61"/>
      <c r="AB23" s="61"/>
      <c r="IW23" s="59"/>
    </row>
    <row r="24" spans="1:258" ht="257.25" customHeight="1" x14ac:dyDescent="0.25">
      <c r="A24" s="128">
        <v>14</v>
      </c>
      <c r="B24" s="129" t="s">
        <v>114</v>
      </c>
      <c r="C24" s="130" t="s">
        <v>25</v>
      </c>
      <c r="D24" s="51" t="s">
        <v>346</v>
      </c>
      <c r="E24" s="4" t="s">
        <v>451</v>
      </c>
      <c r="F24" s="7" t="s">
        <v>80</v>
      </c>
      <c r="G24" s="4" t="s">
        <v>77</v>
      </c>
      <c r="H24" s="4" t="s">
        <v>78</v>
      </c>
      <c r="I24" s="6" t="s">
        <v>79</v>
      </c>
      <c r="J24" s="14">
        <v>12</v>
      </c>
      <c r="K24" s="11">
        <v>43631</v>
      </c>
      <c r="L24" s="12">
        <v>44012</v>
      </c>
      <c r="M24" s="10">
        <v>54</v>
      </c>
      <c r="N24" s="56">
        <v>4</v>
      </c>
      <c r="O24" s="60">
        <f t="shared" si="1"/>
        <v>0.33333333333333331</v>
      </c>
      <c r="P24" s="136" t="s">
        <v>443</v>
      </c>
      <c r="Q24" s="61"/>
      <c r="R24" s="61"/>
      <c r="S24" s="61"/>
      <c r="T24" s="61"/>
      <c r="U24" s="61"/>
      <c r="V24" s="61"/>
      <c r="W24" s="61"/>
      <c r="X24" s="61"/>
      <c r="Y24" s="61"/>
      <c r="Z24" s="61"/>
      <c r="AA24" s="61"/>
      <c r="AB24" s="61"/>
    </row>
    <row r="25" spans="1:258" ht="257.25" customHeight="1" x14ac:dyDescent="0.25">
      <c r="A25" s="128">
        <v>15</v>
      </c>
      <c r="B25" s="129" t="s">
        <v>504</v>
      </c>
      <c r="C25" s="130" t="s">
        <v>25</v>
      </c>
      <c r="D25" s="51" t="s">
        <v>347</v>
      </c>
      <c r="E25" s="4" t="s">
        <v>81</v>
      </c>
      <c r="F25" s="7" t="s">
        <v>82</v>
      </c>
      <c r="G25" s="4" t="s">
        <v>83</v>
      </c>
      <c r="H25" s="4" t="s">
        <v>84</v>
      </c>
      <c r="I25" s="6" t="s">
        <v>85</v>
      </c>
      <c r="J25" s="5">
        <v>1</v>
      </c>
      <c r="K25" s="11">
        <v>43661</v>
      </c>
      <c r="L25" s="12">
        <v>43830</v>
      </c>
      <c r="M25" s="10">
        <v>24</v>
      </c>
      <c r="N25" s="137">
        <v>0.83333333333333337</v>
      </c>
      <c r="O25" s="60">
        <f t="shared" si="1"/>
        <v>0.83333333333333337</v>
      </c>
      <c r="P25" s="125" t="s">
        <v>459</v>
      </c>
      <c r="Q25" s="61"/>
      <c r="R25" s="61"/>
      <c r="S25" s="61"/>
      <c r="T25" s="61"/>
      <c r="U25" s="61"/>
      <c r="V25" s="61"/>
      <c r="W25" s="61"/>
      <c r="X25" s="61"/>
      <c r="Y25" s="61"/>
      <c r="Z25" s="61"/>
      <c r="AA25" s="61"/>
      <c r="AB25" s="61"/>
    </row>
    <row r="26" spans="1:258" ht="257.25" customHeight="1" x14ac:dyDescent="0.25">
      <c r="A26" s="128">
        <v>16</v>
      </c>
      <c r="B26" s="129" t="s">
        <v>505</v>
      </c>
      <c r="C26" s="130" t="s">
        <v>25</v>
      </c>
      <c r="D26" s="56" t="s">
        <v>348</v>
      </c>
      <c r="E26" s="6" t="s">
        <v>87</v>
      </c>
      <c r="F26" s="6" t="s">
        <v>88</v>
      </c>
      <c r="G26" s="6" t="s">
        <v>89</v>
      </c>
      <c r="H26" s="6" t="s">
        <v>90</v>
      </c>
      <c r="I26" s="6" t="s">
        <v>91</v>
      </c>
      <c r="J26" s="5">
        <v>10</v>
      </c>
      <c r="K26" s="11">
        <v>43617</v>
      </c>
      <c r="L26" s="12">
        <v>44535</v>
      </c>
      <c r="M26" s="10">
        <v>131</v>
      </c>
      <c r="N26" s="52">
        <v>8</v>
      </c>
      <c r="O26" s="60">
        <f t="shared" si="1"/>
        <v>0.8</v>
      </c>
      <c r="P26" s="127" t="s">
        <v>539</v>
      </c>
      <c r="Q26" s="61"/>
      <c r="R26" s="61"/>
      <c r="S26" s="61"/>
      <c r="T26" s="61"/>
      <c r="U26" s="61"/>
      <c r="V26" s="61"/>
      <c r="W26" s="61"/>
      <c r="X26" s="61"/>
      <c r="Y26" s="61"/>
      <c r="Z26" s="61"/>
      <c r="AA26" s="61"/>
      <c r="AB26" s="61"/>
    </row>
    <row r="27" spans="1:258" ht="257.25" customHeight="1" x14ac:dyDescent="0.25">
      <c r="A27" s="128">
        <v>17</v>
      </c>
      <c r="B27" s="129" t="s">
        <v>506</v>
      </c>
      <c r="C27" s="130" t="s">
        <v>25</v>
      </c>
      <c r="D27" s="56" t="s">
        <v>349</v>
      </c>
      <c r="E27" s="6" t="s">
        <v>92</v>
      </c>
      <c r="F27" s="6" t="s">
        <v>93</v>
      </c>
      <c r="G27" s="6" t="s">
        <v>89</v>
      </c>
      <c r="H27" s="6" t="s">
        <v>90</v>
      </c>
      <c r="I27" s="6" t="s">
        <v>91</v>
      </c>
      <c r="J27" s="5">
        <v>10</v>
      </c>
      <c r="K27" s="11">
        <v>43617</v>
      </c>
      <c r="L27" s="12">
        <v>44535</v>
      </c>
      <c r="M27" s="10">
        <v>131</v>
      </c>
      <c r="N27" s="52">
        <v>8</v>
      </c>
      <c r="O27" s="60">
        <f t="shared" si="1"/>
        <v>0.8</v>
      </c>
      <c r="P27" s="127" t="s">
        <v>540</v>
      </c>
      <c r="Q27" s="61"/>
      <c r="R27" s="61"/>
      <c r="S27" s="61"/>
      <c r="T27" s="61"/>
      <c r="U27" s="61"/>
      <c r="V27" s="61"/>
      <c r="W27" s="61"/>
      <c r="X27" s="61"/>
      <c r="Y27" s="61"/>
      <c r="Z27" s="61"/>
      <c r="AA27" s="61"/>
      <c r="AB27" s="61"/>
    </row>
    <row r="28" spans="1:258" ht="257.25" customHeight="1" x14ac:dyDescent="0.25">
      <c r="A28" s="128">
        <v>18</v>
      </c>
      <c r="B28" s="129" t="s">
        <v>115</v>
      </c>
      <c r="C28" s="130" t="s">
        <v>25</v>
      </c>
      <c r="D28" s="56" t="s">
        <v>350</v>
      </c>
      <c r="E28" s="6" t="s">
        <v>94</v>
      </c>
      <c r="F28" s="6" t="s">
        <v>95</v>
      </c>
      <c r="G28" s="6" t="s">
        <v>96</v>
      </c>
      <c r="H28" s="6" t="s">
        <v>97</v>
      </c>
      <c r="I28" s="6" t="s">
        <v>98</v>
      </c>
      <c r="J28" s="5">
        <v>10</v>
      </c>
      <c r="K28" s="11">
        <v>43644</v>
      </c>
      <c r="L28" s="12">
        <v>44182</v>
      </c>
      <c r="M28" s="10">
        <v>77</v>
      </c>
      <c r="N28" s="52">
        <v>4</v>
      </c>
      <c r="O28" s="60">
        <f t="shared" si="1"/>
        <v>0.4</v>
      </c>
      <c r="P28" s="135" t="s">
        <v>541</v>
      </c>
      <c r="Q28" s="61"/>
      <c r="R28" s="61"/>
      <c r="S28" s="61"/>
      <c r="T28" s="61"/>
      <c r="U28" s="61"/>
      <c r="V28" s="61"/>
      <c r="W28" s="61"/>
      <c r="X28" s="61"/>
      <c r="Y28" s="61"/>
      <c r="Z28" s="61"/>
      <c r="AA28" s="61"/>
      <c r="AB28" s="61"/>
    </row>
    <row r="29" spans="1:258" ht="257.25" customHeight="1" x14ac:dyDescent="0.25">
      <c r="A29" s="128">
        <v>19</v>
      </c>
      <c r="B29" s="129" t="s">
        <v>507</v>
      </c>
      <c r="C29" s="130" t="s">
        <v>25</v>
      </c>
      <c r="D29" s="56" t="s">
        <v>351</v>
      </c>
      <c r="E29" s="6" t="s">
        <v>99</v>
      </c>
      <c r="F29" s="6" t="s">
        <v>100</v>
      </c>
      <c r="G29" s="6" t="s">
        <v>101</v>
      </c>
      <c r="H29" s="6" t="s">
        <v>102</v>
      </c>
      <c r="I29" s="6" t="s">
        <v>471</v>
      </c>
      <c r="J29" s="5">
        <v>1</v>
      </c>
      <c r="K29" s="11">
        <v>43646</v>
      </c>
      <c r="L29" s="12">
        <v>44073</v>
      </c>
      <c r="M29" s="10">
        <v>26</v>
      </c>
      <c r="N29" s="56">
        <v>1</v>
      </c>
      <c r="O29" s="60">
        <v>0.8</v>
      </c>
      <c r="P29" s="136" t="s">
        <v>472</v>
      </c>
      <c r="Q29" s="61"/>
      <c r="R29" s="61"/>
      <c r="S29" s="61"/>
      <c r="T29" s="61"/>
      <c r="U29" s="61"/>
      <c r="V29" s="61"/>
      <c r="W29" s="61"/>
      <c r="X29" s="61"/>
      <c r="Y29" s="61"/>
      <c r="Z29" s="61"/>
      <c r="AA29" s="61"/>
      <c r="AB29" s="61"/>
    </row>
    <row r="30" spans="1:258" ht="192" customHeight="1" x14ac:dyDescent="0.25">
      <c r="A30" s="128">
        <v>20</v>
      </c>
      <c r="B30" s="129" t="s">
        <v>508</v>
      </c>
      <c r="C30" s="130" t="s">
        <v>25</v>
      </c>
      <c r="D30" s="15" t="s">
        <v>420</v>
      </c>
      <c r="E30" s="16" t="s">
        <v>398</v>
      </c>
      <c r="F30" s="16" t="s">
        <v>121</v>
      </c>
      <c r="G30" s="17" t="s">
        <v>122</v>
      </c>
      <c r="H30" s="17" t="s">
        <v>462</v>
      </c>
      <c r="I30" s="17" t="s">
        <v>463</v>
      </c>
      <c r="J30" s="15">
        <v>1</v>
      </c>
      <c r="K30" s="18">
        <v>43871</v>
      </c>
      <c r="L30" s="18">
        <v>44196</v>
      </c>
      <c r="M30" s="15">
        <f t="shared" ref="M30" si="2">ROUNDDOWN(((L30-K30)/7),0)</f>
        <v>46</v>
      </c>
      <c r="N30" s="19">
        <v>0.5</v>
      </c>
      <c r="O30" s="60">
        <f>+N30/J30</f>
        <v>0.5</v>
      </c>
      <c r="P30" s="136" t="s">
        <v>478</v>
      </c>
      <c r="Q30" s="61"/>
      <c r="R30" s="61"/>
      <c r="S30" s="61"/>
      <c r="T30" s="61"/>
      <c r="U30" s="61"/>
      <c r="V30" s="61"/>
      <c r="W30" s="61"/>
      <c r="X30" s="61"/>
      <c r="Y30" s="61"/>
      <c r="Z30" s="61"/>
      <c r="AA30" s="61"/>
      <c r="AB30" s="61"/>
    </row>
    <row r="31" spans="1:258" ht="156" customHeight="1" x14ac:dyDescent="0.25">
      <c r="A31" s="128">
        <v>21</v>
      </c>
      <c r="B31" s="129" t="s">
        <v>27</v>
      </c>
      <c r="C31" s="130" t="s">
        <v>25</v>
      </c>
      <c r="D31" s="15" t="s">
        <v>420</v>
      </c>
      <c r="E31" s="16" t="s">
        <v>398</v>
      </c>
      <c r="F31" s="16" t="s">
        <v>121</v>
      </c>
      <c r="G31" s="17" t="s">
        <v>124</v>
      </c>
      <c r="H31" s="17" t="s">
        <v>125</v>
      </c>
      <c r="I31" s="17" t="s">
        <v>464</v>
      </c>
      <c r="J31" s="15">
        <v>1</v>
      </c>
      <c r="K31" s="18">
        <v>43983</v>
      </c>
      <c r="L31" s="18">
        <v>44196</v>
      </c>
      <c r="M31" s="15">
        <f t="shared" ref="M31:M75" si="3">ROUNDDOWN(((L31-K31)/7),0)</f>
        <v>30</v>
      </c>
      <c r="N31" s="20">
        <v>0.5</v>
      </c>
      <c r="O31" s="60">
        <f>+N31/J31</f>
        <v>0.5</v>
      </c>
      <c r="P31" s="136" t="s">
        <v>473</v>
      </c>
      <c r="Q31" s="61"/>
      <c r="R31" s="61"/>
      <c r="S31" s="61"/>
      <c r="T31" s="61"/>
      <c r="U31" s="61"/>
      <c r="V31" s="61"/>
      <c r="W31" s="61"/>
      <c r="X31" s="61"/>
      <c r="Y31" s="61"/>
      <c r="Z31" s="61"/>
      <c r="AA31" s="61"/>
      <c r="AB31" s="61"/>
    </row>
    <row r="32" spans="1:258" ht="89.25" x14ac:dyDescent="0.25">
      <c r="A32" s="128">
        <v>22</v>
      </c>
      <c r="B32" s="129" t="s">
        <v>509</v>
      </c>
      <c r="C32" s="130" t="s">
        <v>25</v>
      </c>
      <c r="D32" s="15" t="s">
        <v>421</v>
      </c>
      <c r="E32" s="16" t="s">
        <v>398</v>
      </c>
      <c r="F32" s="16" t="s">
        <v>121</v>
      </c>
      <c r="G32" s="17" t="s">
        <v>124</v>
      </c>
      <c r="H32" s="17" t="s">
        <v>126</v>
      </c>
      <c r="I32" s="17" t="s">
        <v>127</v>
      </c>
      <c r="J32" s="15">
        <v>2</v>
      </c>
      <c r="K32" s="18">
        <v>44014</v>
      </c>
      <c r="L32" s="18">
        <v>44076</v>
      </c>
      <c r="M32" s="15">
        <f t="shared" si="3"/>
        <v>8</v>
      </c>
      <c r="N32" s="19">
        <v>0.12</v>
      </c>
      <c r="O32" s="60">
        <v>0.5</v>
      </c>
      <c r="P32" s="136" t="s">
        <v>474</v>
      </c>
      <c r="Q32" s="61"/>
      <c r="R32" s="61"/>
      <c r="S32" s="61"/>
      <c r="T32" s="61"/>
      <c r="U32" s="61"/>
      <c r="V32" s="61"/>
      <c r="W32" s="61"/>
      <c r="X32" s="61"/>
      <c r="Y32" s="61"/>
      <c r="Z32" s="61"/>
      <c r="AA32" s="61"/>
      <c r="AB32" s="61"/>
    </row>
    <row r="33" spans="1:28" ht="89.25" x14ac:dyDescent="0.25">
      <c r="A33" s="128">
        <v>23</v>
      </c>
      <c r="B33" s="129" t="s">
        <v>510</v>
      </c>
      <c r="C33" s="130" t="s">
        <v>25</v>
      </c>
      <c r="D33" s="15" t="s">
        <v>421</v>
      </c>
      <c r="E33" s="16" t="s">
        <v>398</v>
      </c>
      <c r="F33" s="16" t="s">
        <v>121</v>
      </c>
      <c r="G33" s="17" t="s">
        <v>124</v>
      </c>
      <c r="H33" s="17" t="s">
        <v>128</v>
      </c>
      <c r="I33" s="17" t="s">
        <v>465</v>
      </c>
      <c r="J33" s="15">
        <v>1</v>
      </c>
      <c r="K33" s="18">
        <v>43862</v>
      </c>
      <c r="L33" s="18">
        <v>44196</v>
      </c>
      <c r="M33" s="15">
        <f t="shared" si="3"/>
        <v>47</v>
      </c>
      <c r="N33" s="20">
        <v>0.5</v>
      </c>
      <c r="O33" s="60">
        <f>+N33/J33</f>
        <v>0.5</v>
      </c>
      <c r="P33" s="136" t="s">
        <v>475</v>
      </c>
      <c r="Q33" s="61"/>
      <c r="R33" s="61"/>
      <c r="S33" s="61"/>
      <c r="T33" s="61"/>
      <c r="U33" s="61"/>
      <c r="V33" s="61"/>
      <c r="W33" s="61"/>
      <c r="X33" s="61"/>
      <c r="Y33" s="61"/>
      <c r="Z33" s="61"/>
      <c r="AA33" s="61"/>
      <c r="AB33" s="61"/>
    </row>
    <row r="34" spans="1:28" ht="89.25" x14ac:dyDescent="0.25">
      <c r="A34" s="128">
        <v>24</v>
      </c>
      <c r="B34" s="129" t="s">
        <v>511</v>
      </c>
      <c r="C34" s="130" t="s">
        <v>25</v>
      </c>
      <c r="D34" s="15" t="s">
        <v>422</v>
      </c>
      <c r="E34" s="16" t="s">
        <v>398</v>
      </c>
      <c r="F34" s="16" t="s">
        <v>121</v>
      </c>
      <c r="G34" s="17" t="s">
        <v>124</v>
      </c>
      <c r="H34" s="17" t="s">
        <v>129</v>
      </c>
      <c r="I34" s="17" t="s">
        <v>466</v>
      </c>
      <c r="J34" s="15">
        <v>1</v>
      </c>
      <c r="K34" s="18">
        <v>43862</v>
      </c>
      <c r="L34" s="18">
        <v>44196</v>
      </c>
      <c r="M34" s="15">
        <f t="shared" si="3"/>
        <v>47</v>
      </c>
      <c r="N34" s="20">
        <v>0.8</v>
      </c>
      <c r="O34" s="60">
        <f>+N34/J34</f>
        <v>0.8</v>
      </c>
      <c r="P34" s="136" t="s">
        <v>476</v>
      </c>
      <c r="Q34" s="61"/>
      <c r="R34" s="61"/>
      <c r="S34" s="61"/>
      <c r="T34" s="61"/>
      <c r="U34" s="61"/>
      <c r="V34" s="61"/>
      <c r="W34" s="61"/>
      <c r="X34" s="61"/>
      <c r="Y34" s="61"/>
      <c r="Z34" s="61"/>
      <c r="AA34" s="61"/>
      <c r="AB34" s="61"/>
    </row>
    <row r="35" spans="1:28" ht="114.75" x14ac:dyDescent="0.25">
      <c r="A35" s="128">
        <v>25</v>
      </c>
      <c r="B35" s="129" t="s">
        <v>37</v>
      </c>
      <c r="C35" s="130" t="s">
        <v>25</v>
      </c>
      <c r="D35" s="15" t="s">
        <v>423</v>
      </c>
      <c r="E35" s="16" t="s">
        <v>399</v>
      </c>
      <c r="F35" s="16" t="s">
        <v>130</v>
      </c>
      <c r="G35" s="17" t="s">
        <v>131</v>
      </c>
      <c r="H35" s="17" t="s">
        <v>132</v>
      </c>
      <c r="I35" s="21" t="s">
        <v>133</v>
      </c>
      <c r="J35" s="22">
        <v>3</v>
      </c>
      <c r="K35" s="18">
        <v>43862</v>
      </c>
      <c r="L35" s="18">
        <v>44196</v>
      </c>
      <c r="M35" s="15">
        <f t="shared" si="3"/>
        <v>47</v>
      </c>
      <c r="N35" s="145">
        <v>0</v>
      </c>
      <c r="O35" s="60">
        <f>+N35/J35</f>
        <v>0</v>
      </c>
      <c r="P35" s="136" t="s">
        <v>134</v>
      </c>
      <c r="Q35" s="61"/>
      <c r="R35" s="61"/>
      <c r="S35" s="61"/>
      <c r="T35" s="61"/>
      <c r="U35" s="61"/>
      <c r="V35" s="61"/>
      <c r="W35" s="61"/>
      <c r="X35" s="61"/>
      <c r="Y35" s="61"/>
      <c r="Z35" s="61"/>
      <c r="AA35" s="61"/>
      <c r="AB35" s="61"/>
    </row>
    <row r="36" spans="1:28" ht="89.25" x14ac:dyDescent="0.25">
      <c r="A36" s="128">
        <v>26</v>
      </c>
      <c r="B36" s="129" t="s">
        <v>512</v>
      </c>
      <c r="C36" s="130" t="s">
        <v>25</v>
      </c>
      <c r="D36" s="15" t="s">
        <v>423</v>
      </c>
      <c r="E36" s="16" t="s">
        <v>399</v>
      </c>
      <c r="F36" s="16" t="s">
        <v>130</v>
      </c>
      <c r="G36" s="17" t="s">
        <v>135</v>
      </c>
      <c r="H36" s="17" t="s">
        <v>136</v>
      </c>
      <c r="I36" s="21" t="s">
        <v>137</v>
      </c>
      <c r="J36" s="22">
        <v>5</v>
      </c>
      <c r="K36" s="18">
        <v>43862</v>
      </c>
      <c r="L36" s="18">
        <v>44196</v>
      </c>
      <c r="M36" s="15">
        <f t="shared" si="3"/>
        <v>47</v>
      </c>
      <c r="N36" s="20">
        <v>0.12</v>
      </c>
      <c r="O36" s="60">
        <f>+N36/J36</f>
        <v>2.4E-2</v>
      </c>
      <c r="P36" s="136" t="s">
        <v>477</v>
      </c>
      <c r="Q36" s="61"/>
      <c r="R36" s="61"/>
      <c r="S36" s="61"/>
      <c r="T36" s="61"/>
      <c r="U36" s="61"/>
      <c r="V36" s="61"/>
      <c r="W36" s="61"/>
      <c r="X36" s="61"/>
      <c r="Y36" s="61"/>
      <c r="Z36" s="61"/>
      <c r="AA36" s="61"/>
      <c r="AB36" s="61"/>
    </row>
    <row r="37" spans="1:28" ht="75" customHeight="1" x14ac:dyDescent="0.25">
      <c r="A37" s="128">
        <v>27</v>
      </c>
      <c r="B37" s="129" t="s">
        <v>513</v>
      </c>
      <c r="C37" s="130" t="s">
        <v>25</v>
      </c>
      <c r="D37" s="15" t="s">
        <v>424</v>
      </c>
      <c r="E37" s="16" t="s">
        <v>400</v>
      </c>
      <c r="F37" s="16" t="s">
        <v>138</v>
      </c>
      <c r="G37" s="17" t="s">
        <v>139</v>
      </c>
      <c r="H37" s="17" t="s">
        <v>140</v>
      </c>
      <c r="I37" s="21" t="s">
        <v>141</v>
      </c>
      <c r="J37" s="22">
        <v>1</v>
      </c>
      <c r="K37" s="18">
        <v>43862</v>
      </c>
      <c r="L37" s="18">
        <v>44196</v>
      </c>
      <c r="M37" s="15">
        <f t="shared" si="3"/>
        <v>47</v>
      </c>
      <c r="N37" s="20">
        <v>0.1</v>
      </c>
      <c r="O37" s="60">
        <v>0</v>
      </c>
      <c r="P37" s="136" t="s">
        <v>481</v>
      </c>
      <c r="Q37" s="61"/>
      <c r="R37" s="61"/>
      <c r="S37" s="61"/>
      <c r="T37" s="61"/>
      <c r="U37" s="61"/>
      <c r="V37" s="61"/>
      <c r="W37" s="61"/>
      <c r="X37" s="61"/>
      <c r="Y37" s="61"/>
      <c r="Z37" s="61"/>
      <c r="AA37" s="61"/>
      <c r="AB37" s="61"/>
    </row>
    <row r="38" spans="1:28" ht="102" x14ac:dyDescent="0.25">
      <c r="A38" s="128">
        <v>28</v>
      </c>
      <c r="B38" s="129" t="s">
        <v>116</v>
      </c>
      <c r="C38" s="130" t="s">
        <v>25</v>
      </c>
      <c r="D38" s="15" t="s">
        <v>424</v>
      </c>
      <c r="E38" s="16" t="s">
        <v>400</v>
      </c>
      <c r="F38" s="16" t="s">
        <v>138</v>
      </c>
      <c r="G38" s="17" t="s">
        <v>142</v>
      </c>
      <c r="H38" s="17" t="s">
        <v>143</v>
      </c>
      <c r="I38" s="21" t="s">
        <v>144</v>
      </c>
      <c r="J38" s="22">
        <v>1</v>
      </c>
      <c r="K38" s="18">
        <v>43845</v>
      </c>
      <c r="L38" s="18">
        <v>44074</v>
      </c>
      <c r="M38" s="15">
        <f t="shared" si="3"/>
        <v>32</v>
      </c>
      <c r="N38" s="20">
        <v>0.8</v>
      </c>
      <c r="O38" s="60">
        <f>+N38/J38</f>
        <v>0.8</v>
      </c>
      <c r="P38" s="136" t="s">
        <v>479</v>
      </c>
      <c r="Q38" s="61"/>
      <c r="R38" s="61"/>
      <c r="S38" s="61"/>
      <c r="T38" s="61"/>
      <c r="U38" s="61"/>
      <c r="V38" s="61"/>
      <c r="W38" s="61"/>
      <c r="X38" s="61"/>
      <c r="Y38" s="61"/>
      <c r="Z38" s="61"/>
      <c r="AA38" s="61"/>
      <c r="AB38" s="61"/>
    </row>
    <row r="39" spans="1:28" ht="76.5" x14ac:dyDescent="0.25">
      <c r="A39" s="128">
        <v>29</v>
      </c>
      <c r="B39" s="129" t="s">
        <v>514</v>
      </c>
      <c r="C39" s="130" t="s">
        <v>25</v>
      </c>
      <c r="D39" s="15" t="s">
        <v>425</v>
      </c>
      <c r="E39" s="16" t="s">
        <v>145</v>
      </c>
      <c r="F39" s="23" t="s">
        <v>146</v>
      </c>
      <c r="G39" s="17" t="s">
        <v>147</v>
      </c>
      <c r="H39" s="17" t="s">
        <v>467</v>
      </c>
      <c r="I39" s="21" t="s">
        <v>468</v>
      </c>
      <c r="J39" s="22">
        <v>1</v>
      </c>
      <c r="K39" s="18">
        <v>43862</v>
      </c>
      <c r="L39" s="18">
        <v>44196</v>
      </c>
      <c r="M39" s="15">
        <f t="shared" si="3"/>
        <v>47</v>
      </c>
      <c r="N39" s="20">
        <v>0.2</v>
      </c>
      <c r="O39" s="60">
        <f>+N39/J39</f>
        <v>0.2</v>
      </c>
      <c r="P39" s="136" t="s">
        <v>480</v>
      </c>
      <c r="Q39" s="61"/>
      <c r="R39" s="61"/>
      <c r="S39" s="61"/>
      <c r="T39" s="61"/>
      <c r="U39" s="61"/>
      <c r="V39" s="61"/>
      <c r="W39" s="61"/>
      <c r="X39" s="61"/>
      <c r="Y39" s="61"/>
      <c r="Z39" s="61"/>
      <c r="AA39" s="61"/>
      <c r="AB39" s="61"/>
    </row>
    <row r="40" spans="1:28" ht="127.5" x14ac:dyDescent="0.25">
      <c r="A40" s="128">
        <v>30</v>
      </c>
      <c r="B40" s="129" t="s">
        <v>515</v>
      </c>
      <c r="C40" s="130" t="s">
        <v>25</v>
      </c>
      <c r="D40" s="69" t="s">
        <v>426</v>
      </c>
      <c r="E40" s="70" t="s">
        <v>401</v>
      </c>
      <c r="F40" s="70" t="s">
        <v>148</v>
      </c>
      <c r="G40" s="71" t="s">
        <v>149</v>
      </c>
      <c r="H40" s="71" t="s">
        <v>150</v>
      </c>
      <c r="I40" s="72" t="s">
        <v>151</v>
      </c>
      <c r="J40" s="73">
        <v>1</v>
      </c>
      <c r="K40" s="74">
        <v>43831</v>
      </c>
      <c r="L40" s="74">
        <v>44196</v>
      </c>
      <c r="M40" s="69">
        <f t="shared" si="3"/>
        <v>52</v>
      </c>
      <c r="N40" s="75">
        <v>0.5</v>
      </c>
      <c r="O40" s="68">
        <f>+N40/J40</f>
        <v>0.5</v>
      </c>
      <c r="P40" s="138" t="s">
        <v>152</v>
      </c>
      <c r="Q40" s="61"/>
      <c r="R40" s="61"/>
      <c r="S40" s="61"/>
      <c r="T40" s="61"/>
      <c r="U40" s="61"/>
      <c r="V40" s="61"/>
      <c r="W40" s="61"/>
      <c r="X40" s="61"/>
      <c r="Y40" s="61"/>
      <c r="Z40" s="61"/>
      <c r="AA40" s="61"/>
      <c r="AB40" s="61"/>
    </row>
    <row r="41" spans="1:28" ht="102" x14ac:dyDescent="0.25">
      <c r="A41" s="128">
        <v>31</v>
      </c>
      <c r="B41" s="129" t="s">
        <v>117</v>
      </c>
      <c r="C41" s="130" t="s">
        <v>25</v>
      </c>
      <c r="D41" s="95" t="s">
        <v>427</v>
      </c>
      <c r="E41" s="96" t="s">
        <v>402</v>
      </c>
      <c r="F41" s="96" t="s">
        <v>153</v>
      </c>
      <c r="G41" s="97" t="s">
        <v>154</v>
      </c>
      <c r="H41" s="97" t="s">
        <v>155</v>
      </c>
      <c r="I41" s="98" t="s">
        <v>127</v>
      </c>
      <c r="J41" s="99">
        <v>3</v>
      </c>
      <c r="K41" s="100">
        <v>43876</v>
      </c>
      <c r="L41" s="100">
        <v>44012</v>
      </c>
      <c r="M41" s="95">
        <f t="shared" si="3"/>
        <v>19</v>
      </c>
      <c r="N41" s="134">
        <v>0.05</v>
      </c>
      <c r="O41" s="89">
        <f>+N41/J41</f>
        <v>1.6666666666666666E-2</v>
      </c>
      <c r="P41" s="131" t="s">
        <v>483</v>
      </c>
      <c r="Q41" s="61"/>
      <c r="R41" s="61"/>
      <c r="S41" s="61"/>
      <c r="T41" s="61"/>
      <c r="U41" s="61"/>
      <c r="V41" s="61"/>
      <c r="W41" s="61"/>
      <c r="X41" s="61"/>
      <c r="Y41" s="61"/>
      <c r="Z41" s="61"/>
      <c r="AA41" s="61"/>
      <c r="AB41" s="61"/>
    </row>
    <row r="42" spans="1:28" ht="102" x14ac:dyDescent="0.25">
      <c r="A42" s="128">
        <v>32</v>
      </c>
      <c r="B42" s="129" t="s">
        <v>118</v>
      </c>
      <c r="C42" s="130" t="s">
        <v>25</v>
      </c>
      <c r="D42" s="95" t="s">
        <v>427</v>
      </c>
      <c r="E42" s="96" t="s">
        <v>402</v>
      </c>
      <c r="F42" s="96" t="s">
        <v>153</v>
      </c>
      <c r="G42" s="97" t="s">
        <v>154</v>
      </c>
      <c r="H42" s="97" t="s">
        <v>156</v>
      </c>
      <c r="I42" s="98" t="s">
        <v>157</v>
      </c>
      <c r="J42" s="99">
        <v>1</v>
      </c>
      <c r="K42" s="100">
        <v>43876</v>
      </c>
      <c r="L42" s="100">
        <v>44104</v>
      </c>
      <c r="M42" s="95">
        <f t="shared" si="3"/>
        <v>32</v>
      </c>
      <c r="N42" s="134">
        <v>1</v>
      </c>
      <c r="O42" s="89">
        <v>0</v>
      </c>
      <c r="P42" s="131" t="s">
        <v>484</v>
      </c>
      <c r="Q42" s="61"/>
      <c r="R42" s="61"/>
      <c r="S42" s="61"/>
      <c r="T42" s="61"/>
      <c r="U42" s="61"/>
      <c r="V42" s="61"/>
      <c r="W42" s="61"/>
      <c r="X42" s="61"/>
      <c r="Y42" s="61"/>
      <c r="Z42" s="61"/>
      <c r="AA42" s="61"/>
      <c r="AB42" s="61"/>
    </row>
    <row r="43" spans="1:28" ht="102" x14ac:dyDescent="0.25">
      <c r="A43" s="128">
        <v>33</v>
      </c>
      <c r="B43" s="129" t="s">
        <v>119</v>
      </c>
      <c r="C43" s="130" t="s">
        <v>25</v>
      </c>
      <c r="D43" s="95" t="s">
        <v>428</v>
      </c>
      <c r="E43" s="96" t="s">
        <v>402</v>
      </c>
      <c r="F43" s="96" t="s">
        <v>153</v>
      </c>
      <c r="G43" s="97" t="s">
        <v>154</v>
      </c>
      <c r="H43" s="97" t="s">
        <v>158</v>
      </c>
      <c r="I43" s="98" t="s">
        <v>159</v>
      </c>
      <c r="J43" s="99">
        <v>3</v>
      </c>
      <c r="K43" s="100">
        <v>43845</v>
      </c>
      <c r="L43" s="100">
        <v>44237</v>
      </c>
      <c r="M43" s="95">
        <f t="shared" si="3"/>
        <v>56</v>
      </c>
      <c r="N43" s="134">
        <v>0.42</v>
      </c>
      <c r="O43" s="89">
        <f>+N43/J43</f>
        <v>0.13999999999999999</v>
      </c>
      <c r="P43" s="131" t="s">
        <v>160</v>
      </c>
      <c r="Q43" s="61"/>
      <c r="R43" s="61"/>
      <c r="S43" s="61"/>
      <c r="T43" s="61"/>
      <c r="U43" s="61"/>
      <c r="V43" s="61"/>
      <c r="W43" s="61"/>
      <c r="X43" s="61"/>
      <c r="Y43" s="61"/>
      <c r="Z43" s="61"/>
      <c r="AA43" s="61"/>
      <c r="AB43" s="61"/>
    </row>
    <row r="44" spans="1:28" ht="114.75" x14ac:dyDescent="0.25">
      <c r="A44" s="128">
        <v>34</v>
      </c>
      <c r="B44" s="129" t="s">
        <v>516</v>
      </c>
      <c r="C44" s="130" t="s">
        <v>25</v>
      </c>
      <c r="D44" s="15" t="s">
        <v>429</v>
      </c>
      <c r="E44" s="16" t="s">
        <v>403</v>
      </c>
      <c r="F44" s="16" t="s">
        <v>161</v>
      </c>
      <c r="G44" s="24" t="s">
        <v>162</v>
      </c>
      <c r="H44" s="25" t="s">
        <v>163</v>
      </c>
      <c r="I44" s="25" t="s">
        <v>164</v>
      </c>
      <c r="J44" s="22">
        <v>4</v>
      </c>
      <c r="K44" s="26">
        <v>43921</v>
      </c>
      <c r="L44" s="26">
        <v>44196</v>
      </c>
      <c r="M44" s="15">
        <f t="shared" si="3"/>
        <v>39</v>
      </c>
      <c r="N44" s="139">
        <v>0.1</v>
      </c>
      <c r="O44" s="60">
        <v>0</v>
      </c>
      <c r="P44" s="135" t="s">
        <v>165</v>
      </c>
      <c r="Q44" s="61"/>
      <c r="R44" s="61"/>
      <c r="S44" s="61"/>
      <c r="T44" s="61"/>
      <c r="U44" s="61"/>
      <c r="V44" s="61"/>
      <c r="W44" s="61"/>
      <c r="X44" s="61"/>
      <c r="Y44" s="61"/>
      <c r="Z44" s="61"/>
      <c r="AA44" s="61"/>
      <c r="AB44" s="61"/>
    </row>
    <row r="45" spans="1:28" ht="102" x14ac:dyDescent="0.25">
      <c r="A45" s="128">
        <v>35</v>
      </c>
      <c r="B45" s="129" t="s">
        <v>120</v>
      </c>
      <c r="C45" s="130" t="s">
        <v>25</v>
      </c>
      <c r="D45" s="69" t="s">
        <v>430</v>
      </c>
      <c r="E45" s="70" t="s">
        <v>404</v>
      </c>
      <c r="F45" s="70" t="s">
        <v>166</v>
      </c>
      <c r="G45" s="76" t="s">
        <v>167</v>
      </c>
      <c r="H45" s="76" t="s">
        <v>168</v>
      </c>
      <c r="I45" s="77" t="s">
        <v>169</v>
      </c>
      <c r="J45" s="63">
        <v>3</v>
      </c>
      <c r="K45" s="74">
        <v>43862</v>
      </c>
      <c r="L45" s="74">
        <v>44196</v>
      </c>
      <c r="M45" s="69">
        <f t="shared" si="3"/>
        <v>47</v>
      </c>
      <c r="N45" s="140">
        <v>0.1</v>
      </c>
      <c r="O45" s="68">
        <f t="shared" ref="O45:O90" si="4">+N45/J45</f>
        <v>3.3333333333333333E-2</v>
      </c>
      <c r="P45" s="133" t="s">
        <v>170</v>
      </c>
      <c r="Q45" s="61"/>
      <c r="R45" s="61"/>
      <c r="S45" s="61"/>
      <c r="T45" s="61"/>
      <c r="U45" s="61"/>
      <c r="V45" s="61"/>
      <c r="W45" s="61"/>
      <c r="X45" s="61"/>
      <c r="Y45" s="61"/>
      <c r="Z45" s="61"/>
      <c r="AA45" s="61"/>
      <c r="AB45" s="61"/>
    </row>
    <row r="46" spans="1:28" ht="89.25" x14ac:dyDescent="0.25">
      <c r="A46" s="128">
        <v>36</v>
      </c>
      <c r="B46" s="129" t="s">
        <v>517</v>
      </c>
      <c r="C46" s="130" t="s">
        <v>25</v>
      </c>
      <c r="D46" s="95" t="s">
        <v>431</v>
      </c>
      <c r="E46" s="96" t="s">
        <v>405</v>
      </c>
      <c r="F46" s="96" t="s">
        <v>171</v>
      </c>
      <c r="G46" s="97" t="s">
        <v>172</v>
      </c>
      <c r="H46" s="97" t="s">
        <v>173</v>
      </c>
      <c r="I46" s="98" t="s">
        <v>137</v>
      </c>
      <c r="J46" s="99">
        <v>3</v>
      </c>
      <c r="K46" s="100">
        <v>43876</v>
      </c>
      <c r="L46" s="100">
        <v>44134</v>
      </c>
      <c r="M46" s="95">
        <f t="shared" si="3"/>
        <v>36</v>
      </c>
      <c r="N46" s="134">
        <v>1</v>
      </c>
      <c r="O46" s="89">
        <f t="shared" si="4"/>
        <v>0.33333333333333331</v>
      </c>
      <c r="P46" s="131" t="s">
        <v>494</v>
      </c>
      <c r="Q46" s="61"/>
      <c r="R46" s="61"/>
      <c r="S46" s="61"/>
      <c r="T46" s="61"/>
      <c r="U46" s="61"/>
      <c r="V46" s="61"/>
      <c r="W46" s="61"/>
      <c r="X46" s="61"/>
      <c r="Y46" s="61"/>
      <c r="Z46" s="61"/>
      <c r="AA46" s="61"/>
      <c r="AB46" s="61"/>
    </row>
    <row r="47" spans="1:28" ht="76.5" x14ac:dyDescent="0.25">
      <c r="A47" s="128">
        <v>37</v>
      </c>
      <c r="B47" s="129" t="s">
        <v>352</v>
      </c>
      <c r="C47" s="130" t="s">
        <v>25</v>
      </c>
      <c r="D47" s="95" t="s">
        <v>431</v>
      </c>
      <c r="E47" s="96" t="s">
        <v>405</v>
      </c>
      <c r="F47" s="96" t="s">
        <v>171</v>
      </c>
      <c r="G47" s="97" t="s">
        <v>174</v>
      </c>
      <c r="H47" s="97" t="s">
        <v>175</v>
      </c>
      <c r="I47" s="98" t="s">
        <v>176</v>
      </c>
      <c r="J47" s="99">
        <v>1</v>
      </c>
      <c r="K47" s="100">
        <v>43936</v>
      </c>
      <c r="L47" s="100">
        <v>44012</v>
      </c>
      <c r="M47" s="95">
        <f t="shared" si="3"/>
        <v>10</v>
      </c>
      <c r="N47" s="134">
        <v>0.5</v>
      </c>
      <c r="O47" s="89">
        <f t="shared" si="4"/>
        <v>0.5</v>
      </c>
      <c r="P47" s="131" t="s">
        <v>495</v>
      </c>
      <c r="Q47" s="61"/>
      <c r="R47" s="61"/>
      <c r="S47" s="61"/>
      <c r="T47" s="61"/>
      <c r="U47" s="61"/>
      <c r="V47" s="61"/>
      <c r="W47" s="61"/>
      <c r="X47" s="61"/>
      <c r="Y47" s="61"/>
      <c r="Z47" s="61"/>
      <c r="AA47" s="61"/>
      <c r="AB47" s="61"/>
    </row>
    <row r="48" spans="1:28" ht="76.5" x14ac:dyDescent="0.25">
      <c r="A48" s="128">
        <v>38</v>
      </c>
      <c r="B48" s="129" t="s">
        <v>353</v>
      </c>
      <c r="C48" s="130" t="s">
        <v>25</v>
      </c>
      <c r="D48" s="95" t="s">
        <v>431</v>
      </c>
      <c r="E48" s="96" t="s">
        <v>405</v>
      </c>
      <c r="F48" s="96" t="s">
        <v>171</v>
      </c>
      <c r="G48" s="97" t="s">
        <v>174</v>
      </c>
      <c r="H48" s="98" t="s">
        <v>177</v>
      </c>
      <c r="I48" s="98" t="s">
        <v>178</v>
      </c>
      <c r="J48" s="99">
        <v>3</v>
      </c>
      <c r="K48" s="100">
        <v>44089</v>
      </c>
      <c r="L48" s="100">
        <v>44227</v>
      </c>
      <c r="M48" s="95">
        <f t="shared" si="3"/>
        <v>19</v>
      </c>
      <c r="N48" s="134">
        <v>0</v>
      </c>
      <c r="O48" s="89">
        <f t="shared" si="4"/>
        <v>0</v>
      </c>
      <c r="P48" s="131" t="s">
        <v>496</v>
      </c>
      <c r="Q48" s="61"/>
      <c r="R48" s="61"/>
      <c r="S48" s="61"/>
      <c r="T48" s="61"/>
      <c r="U48" s="61"/>
      <c r="V48" s="61"/>
      <c r="W48" s="61"/>
      <c r="X48" s="61"/>
      <c r="Y48" s="61"/>
      <c r="Z48" s="61"/>
      <c r="AA48" s="61"/>
      <c r="AB48" s="61"/>
    </row>
    <row r="49" spans="1:28" ht="76.5" x14ac:dyDescent="0.25">
      <c r="A49" s="128">
        <v>39</v>
      </c>
      <c r="B49" s="129" t="s">
        <v>354</v>
      </c>
      <c r="C49" s="130" t="s">
        <v>25</v>
      </c>
      <c r="D49" s="95" t="s">
        <v>431</v>
      </c>
      <c r="E49" s="96" t="s">
        <v>405</v>
      </c>
      <c r="F49" s="96" t="s">
        <v>171</v>
      </c>
      <c r="G49" s="97" t="s">
        <v>174</v>
      </c>
      <c r="H49" s="97" t="s">
        <v>179</v>
      </c>
      <c r="I49" s="98" t="s">
        <v>180</v>
      </c>
      <c r="J49" s="99">
        <v>1</v>
      </c>
      <c r="K49" s="100">
        <v>43905</v>
      </c>
      <c r="L49" s="100">
        <v>43936</v>
      </c>
      <c r="M49" s="95">
        <f t="shared" si="3"/>
        <v>4</v>
      </c>
      <c r="N49" s="134">
        <v>0.5</v>
      </c>
      <c r="O49" s="89">
        <f t="shared" si="4"/>
        <v>0.5</v>
      </c>
      <c r="P49" s="131" t="s">
        <v>497</v>
      </c>
      <c r="Q49" s="61"/>
      <c r="R49" s="61"/>
      <c r="S49" s="61"/>
      <c r="T49" s="61"/>
      <c r="U49" s="61"/>
      <c r="V49" s="61"/>
      <c r="W49" s="61"/>
      <c r="X49" s="61"/>
      <c r="Y49" s="61"/>
      <c r="Z49" s="61"/>
      <c r="AA49" s="61"/>
      <c r="AB49" s="61"/>
    </row>
    <row r="50" spans="1:28" ht="89.25" x14ac:dyDescent="0.25">
      <c r="A50" s="128">
        <v>40</v>
      </c>
      <c r="B50" s="129" t="s">
        <v>355</v>
      </c>
      <c r="C50" s="130" t="s">
        <v>25</v>
      </c>
      <c r="D50" s="95" t="s">
        <v>432</v>
      </c>
      <c r="E50" s="96" t="s">
        <v>406</v>
      </c>
      <c r="F50" s="96" t="s">
        <v>181</v>
      </c>
      <c r="G50" s="98" t="s">
        <v>182</v>
      </c>
      <c r="H50" s="98" t="s">
        <v>183</v>
      </c>
      <c r="I50" s="98" t="s">
        <v>123</v>
      </c>
      <c r="J50" s="101">
        <v>1</v>
      </c>
      <c r="K50" s="100">
        <v>43850</v>
      </c>
      <c r="L50" s="100">
        <v>44242</v>
      </c>
      <c r="M50" s="95">
        <f t="shared" si="3"/>
        <v>56</v>
      </c>
      <c r="N50" s="134">
        <v>0</v>
      </c>
      <c r="O50" s="89">
        <f t="shared" si="4"/>
        <v>0</v>
      </c>
      <c r="P50" s="131" t="s">
        <v>498</v>
      </c>
      <c r="Q50" s="61"/>
      <c r="R50" s="61"/>
      <c r="S50" s="61"/>
      <c r="T50" s="61"/>
      <c r="U50" s="61"/>
      <c r="V50" s="61"/>
      <c r="W50" s="61"/>
      <c r="X50" s="61"/>
      <c r="Y50" s="61"/>
      <c r="Z50" s="61"/>
      <c r="AA50" s="61"/>
      <c r="AB50" s="61"/>
    </row>
    <row r="51" spans="1:28" ht="76.5" x14ac:dyDescent="0.25">
      <c r="A51" s="128">
        <v>41</v>
      </c>
      <c r="B51" s="129" t="s">
        <v>356</v>
      </c>
      <c r="C51" s="130" t="s">
        <v>25</v>
      </c>
      <c r="D51" s="95" t="s">
        <v>432</v>
      </c>
      <c r="E51" s="96" t="s">
        <v>406</v>
      </c>
      <c r="F51" s="96" t="s">
        <v>181</v>
      </c>
      <c r="G51" s="98" t="s">
        <v>184</v>
      </c>
      <c r="H51" s="98" t="s">
        <v>185</v>
      </c>
      <c r="I51" s="98" t="s">
        <v>186</v>
      </c>
      <c r="J51" s="101">
        <v>4</v>
      </c>
      <c r="K51" s="100">
        <v>43876</v>
      </c>
      <c r="L51" s="100">
        <v>44242</v>
      </c>
      <c r="M51" s="95">
        <f t="shared" si="3"/>
        <v>52</v>
      </c>
      <c r="N51" s="134">
        <v>2</v>
      </c>
      <c r="O51" s="89">
        <f t="shared" si="4"/>
        <v>0.5</v>
      </c>
      <c r="P51" s="131" t="s">
        <v>485</v>
      </c>
      <c r="Q51" s="61"/>
      <c r="R51" s="61"/>
      <c r="S51" s="61"/>
      <c r="T51" s="61"/>
      <c r="U51" s="61"/>
      <c r="V51" s="61"/>
      <c r="W51" s="61"/>
      <c r="X51" s="61"/>
      <c r="Y51" s="61"/>
      <c r="Z51" s="61"/>
      <c r="AA51" s="61"/>
      <c r="AB51" s="61"/>
    </row>
    <row r="52" spans="1:28" ht="114.75" x14ac:dyDescent="0.25">
      <c r="A52" s="128">
        <v>42</v>
      </c>
      <c r="B52" s="129" t="s">
        <v>357</v>
      </c>
      <c r="C52" s="130" t="s">
        <v>25</v>
      </c>
      <c r="D52" s="95" t="s">
        <v>433</v>
      </c>
      <c r="E52" s="96" t="s">
        <v>407</v>
      </c>
      <c r="F52" s="96" t="s">
        <v>187</v>
      </c>
      <c r="G52" s="97" t="s">
        <v>188</v>
      </c>
      <c r="H52" s="98" t="s">
        <v>189</v>
      </c>
      <c r="I52" s="98" t="s">
        <v>190</v>
      </c>
      <c r="J52" s="101">
        <v>1</v>
      </c>
      <c r="K52" s="100">
        <v>43922</v>
      </c>
      <c r="L52" s="100">
        <v>44196</v>
      </c>
      <c r="M52" s="95">
        <f t="shared" si="3"/>
        <v>39</v>
      </c>
      <c r="N52" s="134">
        <v>0.3</v>
      </c>
      <c r="O52" s="89">
        <f t="shared" si="4"/>
        <v>0.3</v>
      </c>
      <c r="P52" s="131" t="s">
        <v>191</v>
      </c>
      <c r="Q52" s="61"/>
      <c r="R52" s="61"/>
      <c r="S52" s="61"/>
      <c r="T52" s="61"/>
      <c r="U52" s="61"/>
      <c r="V52" s="61"/>
      <c r="W52" s="61"/>
      <c r="X52" s="61"/>
      <c r="Y52" s="61"/>
      <c r="Z52" s="61"/>
      <c r="AA52" s="61"/>
      <c r="AB52" s="61"/>
    </row>
    <row r="53" spans="1:28" ht="89.25" x14ac:dyDescent="0.25">
      <c r="A53" s="128">
        <v>43</v>
      </c>
      <c r="B53" s="129" t="s">
        <v>358</v>
      </c>
      <c r="C53" s="130" t="s">
        <v>25</v>
      </c>
      <c r="D53" s="95" t="s">
        <v>433</v>
      </c>
      <c r="E53" s="96" t="s">
        <v>407</v>
      </c>
      <c r="F53" s="96" t="s">
        <v>187</v>
      </c>
      <c r="G53" s="97" t="s">
        <v>192</v>
      </c>
      <c r="H53" s="98" t="s">
        <v>193</v>
      </c>
      <c r="I53" s="98" t="s">
        <v>186</v>
      </c>
      <c r="J53" s="101">
        <v>3</v>
      </c>
      <c r="K53" s="100">
        <v>43906</v>
      </c>
      <c r="L53" s="100">
        <v>44196</v>
      </c>
      <c r="M53" s="95">
        <f t="shared" si="3"/>
        <v>41</v>
      </c>
      <c r="N53" s="134">
        <v>1</v>
      </c>
      <c r="O53" s="89">
        <f t="shared" si="4"/>
        <v>0.33333333333333331</v>
      </c>
      <c r="P53" s="131" t="s">
        <v>486</v>
      </c>
      <c r="Q53" s="61"/>
      <c r="R53" s="61"/>
      <c r="S53" s="61"/>
      <c r="T53" s="61"/>
      <c r="U53" s="61"/>
      <c r="V53" s="61"/>
      <c r="W53" s="61"/>
      <c r="X53" s="61"/>
      <c r="Y53" s="61"/>
      <c r="Z53" s="61"/>
      <c r="AA53" s="61"/>
      <c r="AB53" s="61"/>
    </row>
    <row r="54" spans="1:28" ht="89.25" x14ac:dyDescent="0.25">
      <c r="A54" s="128">
        <v>44</v>
      </c>
      <c r="B54" s="129" t="s">
        <v>518</v>
      </c>
      <c r="C54" s="130" t="s">
        <v>25</v>
      </c>
      <c r="D54" s="95" t="s">
        <v>433</v>
      </c>
      <c r="E54" s="96" t="s">
        <v>407</v>
      </c>
      <c r="F54" s="96" t="s">
        <v>187</v>
      </c>
      <c r="G54" s="97" t="s">
        <v>194</v>
      </c>
      <c r="H54" s="98" t="s">
        <v>195</v>
      </c>
      <c r="I54" s="98" t="s">
        <v>196</v>
      </c>
      <c r="J54" s="101">
        <v>2</v>
      </c>
      <c r="K54" s="100">
        <v>44104</v>
      </c>
      <c r="L54" s="100">
        <v>44211</v>
      </c>
      <c r="M54" s="95">
        <f t="shared" si="3"/>
        <v>15</v>
      </c>
      <c r="N54" s="134">
        <v>0</v>
      </c>
      <c r="O54" s="89">
        <f t="shared" si="4"/>
        <v>0</v>
      </c>
      <c r="P54" s="131" t="s">
        <v>197</v>
      </c>
      <c r="Q54" s="61"/>
      <c r="R54" s="61"/>
      <c r="S54" s="61"/>
      <c r="T54" s="61"/>
      <c r="U54" s="61"/>
      <c r="V54" s="61"/>
      <c r="W54" s="61"/>
      <c r="X54" s="61"/>
      <c r="Y54" s="61"/>
      <c r="Z54" s="61"/>
      <c r="AA54" s="61"/>
      <c r="AB54" s="61"/>
    </row>
    <row r="55" spans="1:28" ht="114.75" x14ac:dyDescent="0.25">
      <c r="A55" s="128">
        <v>45</v>
      </c>
      <c r="B55" s="129" t="s">
        <v>359</v>
      </c>
      <c r="C55" s="130" t="s">
        <v>25</v>
      </c>
      <c r="D55" s="95" t="s">
        <v>434</v>
      </c>
      <c r="E55" s="96" t="s">
        <v>408</v>
      </c>
      <c r="F55" s="96" t="s">
        <v>198</v>
      </c>
      <c r="G55" s="97" t="s">
        <v>188</v>
      </c>
      <c r="H55" s="98" t="s">
        <v>189</v>
      </c>
      <c r="I55" s="98" t="s">
        <v>190</v>
      </c>
      <c r="J55" s="101">
        <v>1</v>
      </c>
      <c r="K55" s="100">
        <v>43922</v>
      </c>
      <c r="L55" s="100">
        <v>44196</v>
      </c>
      <c r="M55" s="95">
        <f t="shared" si="3"/>
        <v>39</v>
      </c>
      <c r="N55" s="134">
        <v>0.3</v>
      </c>
      <c r="O55" s="89">
        <f t="shared" si="4"/>
        <v>0.3</v>
      </c>
      <c r="P55" s="131" t="s">
        <v>199</v>
      </c>
      <c r="Q55" s="61"/>
      <c r="R55" s="61"/>
      <c r="S55" s="61"/>
      <c r="T55" s="61"/>
      <c r="U55" s="61"/>
      <c r="V55" s="61"/>
      <c r="W55" s="61"/>
      <c r="X55" s="61"/>
      <c r="Y55" s="61"/>
      <c r="Z55" s="61"/>
      <c r="AA55" s="61"/>
      <c r="AB55" s="61"/>
    </row>
    <row r="56" spans="1:28" ht="153" x14ac:dyDescent="0.25">
      <c r="A56" s="128">
        <v>46</v>
      </c>
      <c r="B56" s="129" t="s">
        <v>360</v>
      </c>
      <c r="C56" s="130" t="s">
        <v>25</v>
      </c>
      <c r="D56" s="95" t="s">
        <v>434</v>
      </c>
      <c r="E56" s="96" t="s">
        <v>408</v>
      </c>
      <c r="F56" s="96" t="s">
        <v>198</v>
      </c>
      <c r="G56" s="97" t="s">
        <v>200</v>
      </c>
      <c r="H56" s="98" t="s">
        <v>201</v>
      </c>
      <c r="I56" s="98" t="s">
        <v>202</v>
      </c>
      <c r="J56" s="101">
        <v>2</v>
      </c>
      <c r="K56" s="100">
        <v>43876</v>
      </c>
      <c r="L56" s="100">
        <v>44196</v>
      </c>
      <c r="M56" s="95">
        <f t="shared" si="3"/>
        <v>45</v>
      </c>
      <c r="N56" s="134">
        <v>0.6</v>
      </c>
      <c r="O56" s="89">
        <f t="shared" si="4"/>
        <v>0.3</v>
      </c>
      <c r="P56" s="131" t="s">
        <v>203</v>
      </c>
      <c r="Q56" s="61"/>
      <c r="R56" s="61"/>
      <c r="S56" s="61"/>
      <c r="T56" s="61"/>
      <c r="U56" s="61"/>
      <c r="V56" s="61"/>
      <c r="W56" s="61"/>
      <c r="X56" s="61"/>
      <c r="Y56" s="61"/>
      <c r="Z56" s="61"/>
      <c r="AA56" s="61"/>
      <c r="AB56" s="61"/>
    </row>
    <row r="57" spans="1:28" ht="127.5" x14ac:dyDescent="0.25">
      <c r="A57" s="128">
        <v>47</v>
      </c>
      <c r="B57" s="129" t="s">
        <v>361</v>
      </c>
      <c r="C57" s="130" t="s">
        <v>25</v>
      </c>
      <c r="D57" s="95" t="s">
        <v>435</v>
      </c>
      <c r="E57" s="96" t="s">
        <v>409</v>
      </c>
      <c r="F57" s="96" t="s">
        <v>204</v>
      </c>
      <c r="G57" s="97" t="s">
        <v>205</v>
      </c>
      <c r="H57" s="98" t="s">
        <v>206</v>
      </c>
      <c r="I57" s="98" t="s">
        <v>207</v>
      </c>
      <c r="J57" s="99">
        <v>9</v>
      </c>
      <c r="K57" s="100">
        <v>43876</v>
      </c>
      <c r="L57" s="100">
        <v>44196</v>
      </c>
      <c r="M57" s="95">
        <f t="shared" si="3"/>
        <v>45</v>
      </c>
      <c r="N57" s="134">
        <v>1</v>
      </c>
      <c r="O57" s="89">
        <f t="shared" si="4"/>
        <v>0.1111111111111111</v>
      </c>
      <c r="P57" s="131" t="s">
        <v>499</v>
      </c>
      <c r="Q57" s="61"/>
      <c r="R57" s="61"/>
      <c r="S57" s="61"/>
      <c r="T57" s="61"/>
      <c r="U57" s="61"/>
      <c r="V57" s="61"/>
      <c r="W57" s="61"/>
      <c r="X57" s="61"/>
      <c r="Y57" s="61"/>
      <c r="Z57" s="61"/>
      <c r="AA57" s="61"/>
      <c r="AB57" s="61"/>
    </row>
    <row r="58" spans="1:28" ht="127.5" x14ac:dyDescent="0.25">
      <c r="A58" s="128">
        <v>48</v>
      </c>
      <c r="B58" s="129" t="s">
        <v>362</v>
      </c>
      <c r="C58" s="130" t="s">
        <v>25</v>
      </c>
      <c r="D58" s="95" t="s">
        <v>436</v>
      </c>
      <c r="E58" s="96" t="s">
        <v>410</v>
      </c>
      <c r="F58" s="96" t="s">
        <v>208</v>
      </c>
      <c r="G58" s="98" t="s">
        <v>209</v>
      </c>
      <c r="H58" s="98" t="s">
        <v>210</v>
      </c>
      <c r="I58" s="98" t="s">
        <v>207</v>
      </c>
      <c r="J58" s="101">
        <v>8</v>
      </c>
      <c r="K58" s="100">
        <v>43876</v>
      </c>
      <c r="L58" s="100">
        <v>44196</v>
      </c>
      <c r="M58" s="95">
        <f t="shared" si="3"/>
        <v>45</v>
      </c>
      <c r="N58" s="134">
        <v>0</v>
      </c>
      <c r="O58" s="89">
        <f t="shared" si="4"/>
        <v>0</v>
      </c>
      <c r="P58" s="131" t="s">
        <v>500</v>
      </c>
      <c r="Q58" s="61"/>
      <c r="R58" s="61"/>
      <c r="S58" s="61"/>
      <c r="T58" s="61"/>
      <c r="U58" s="61"/>
      <c r="V58" s="61"/>
      <c r="W58" s="61"/>
      <c r="X58" s="61"/>
      <c r="Y58" s="61"/>
      <c r="Z58" s="61"/>
      <c r="AA58" s="61"/>
      <c r="AB58" s="61"/>
    </row>
    <row r="59" spans="1:28" ht="102" x14ac:dyDescent="0.25">
      <c r="A59" s="128">
        <v>49</v>
      </c>
      <c r="B59" s="129" t="s">
        <v>363</v>
      </c>
      <c r="C59" s="130" t="s">
        <v>25</v>
      </c>
      <c r="D59" s="15" t="s">
        <v>437</v>
      </c>
      <c r="E59" s="16" t="s">
        <v>411</v>
      </c>
      <c r="F59" s="16" t="s">
        <v>211</v>
      </c>
      <c r="G59" s="21" t="s">
        <v>212</v>
      </c>
      <c r="H59" s="21" t="s">
        <v>213</v>
      </c>
      <c r="I59" s="21" t="s">
        <v>214</v>
      </c>
      <c r="J59" s="28">
        <v>3</v>
      </c>
      <c r="K59" s="29">
        <v>43852</v>
      </c>
      <c r="L59" s="18">
        <v>44196</v>
      </c>
      <c r="M59" s="15">
        <f t="shared" si="3"/>
        <v>49</v>
      </c>
      <c r="N59" s="139">
        <v>1</v>
      </c>
      <c r="O59" s="60">
        <f t="shared" si="4"/>
        <v>0.33333333333333331</v>
      </c>
      <c r="P59" s="135" t="s">
        <v>215</v>
      </c>
      <c r="Q59" s="61"/>
      <c r="R59" s="61"/>
      <c r="S59" s="61"/>
      <c r="T59" s="61"/>
      <c r="U59" s="61"/>
      <c r="V59" s="61"/>
      <c r="W59" s="61"/>
      <c r="X59" s="61"/>
      <c r="Y59" s="61"/>
      <c r="Z59" s="61"/>
      <c r="AA59" s="61"/>
      <c r="AB59" s="61"/>
    </row>
    <row r="60" spans="1:28" ht="102" x14ac:dyDescent="0.25">
      <c r="A60" s="128">
        <v>50</v>
      </c>
      <c r="B60" s="129" t="s">
        <v>364</v>
      </c>
      <c r="C60" s="130" t="s">
        <v>25</v>
      </c>
      <c r="D60" s="15" t="s">
        <v>437</v>
      </c>
      <c r="E60" s="16" t="s">
        <v>411</v>
      </c>
      <c r="F60" s="16" t="s">
        <v>211</v>
      </c>
      <c r="G60" s="27" t="s">
        <v>216</v>
      </c>
      <c r="H60" s="27" t="s">
        <v>217</v>
      </c>
      <c r="I60" s="25" t="s">
        <v>218</v>
      </c>
      <c r="J60" s="22">
        <v>1</v>
      </c>
      <c r="K60" s="29">
        <v>43852</v>
      </c>
      <c r="L60" s="18">
        <v>44196</v>
      </c>
      <c r="M60" s="15">
        <f t="shared" si="3"/>
        <v>49</v>
      </c>
      <c r="N60" s="139">
        <v>0</v>
      </c>
      <c r="O60" s="60">
        <f t="shared" si="4"/>
        <v>0</v>
      </c>
      <c r="P60" s="135" t="s">
        <v>219</v>
      </c>
      <c r="Q60" s="61"/>
      <c r="R60" s="61"/>
      <c r="S60" s="61"/>
      <c r="T60" s="61"/>
      <c r="U60" s="61"/>
      <c r="V60" s="61"/>
      <c r="W60" s="61"/>
      <c r="X60" s="61"/>
      <c r="Y60" s="61"/>
      <c r="Z60" s="61"/>
      <c r="AA60" s="61"/>
      <c r="AB60" s="61"/>
    </row>
    <row r="61" spans="1:28" ht="102" x14ac:dyDescent="0.25">
      <c r="A61" s="128">
        <v>51</v>
      </c>
      <c r="B61" s="129" t="s">
        <v>365</v>
      </c>
      <c r="C61" s="130" t="s">
        <v>25</v>
      </c>
      <c r="D61" s="69" t="s">
        <v>437</v>
      </c>
      <c r="E61" s="70" t="s">
        <v>411</v>
      </c>
      <c r="F61" s="70" t="s">
        <v>211</v>
      </c>
      <c r="G61" s="76" t="s">
        <v>220</v>
      </c>
      <c r="H61" s="76" t="s">
        <v>221</v>
      </c>
      <c r="I61" s="78" t="s">
        <v>136</v>
      </c>
      <c r="J61" s="63">
        <v>3</v>
      </c>
      <c r="K61" s="79">
        <v>43852</v>
      </c>
      <c r="L61" s="74">
        <v>44196</v>
      </c>
      <c r="M61" s="69">
        <f t="shared" si="3"/>
        <v>49</v>
      </c>
      <c r="N61" s="140">
        <v>1</v>
      </c>
      <c r="O61" s="68">
        <f t="shared" si="4"/>
        <v>0.33333333333333331</v>
      </c>
      <c r="P61" s="133" t="s">
        <v>222</v>
      </c>
      <c r="Q61" s="61"/>
      <c r="R61" s="61"/>
      <c r="S61" s="61"/>
      <c r="T61" s="61"/>
      <c r="U61" s="61"/>
      <c r="V61" s="61"/>
      <c r="W61" s="61"/>
      <c r="X61" s="61"/>
      <c r="Y61" s="61"/>
      <c r="Z61" s="61"/>
      <c r="AA61" s="61"/>
      <c r="AB61" s="61"/>
    </row>
    <row r="62" spans="1:28" ht="114.75" x14ac:dyDescent="0.25">
      <c r="A62" s="128">
        <v>52</v>
      </c>
      <c r="B62" s="129" t="s">
        <v>366</v>
      </c>
      <c r="C62" s="130" t="s">
        <v>25</v>
      </c>
      <c r="D62" s="95" t="s">
        <v>438</v>
      </c>
      <c r="E62" s="102" t="s">
        <v>412</v>
      </c>
      <c r="F62" s="96" t="s">
        <v>223</v>
      </c>
      <c r="G62" s="103" t="s">
        <v>224</v>
      </c>
      <c r="H62" s="103" t="s">
        <v>225</v>
      </c>
      <c r="I62" s="98" t="s">
        <v>226</v>
      </c>
      <c r="J62" s="144">
        <v>100</v>
      </c>
      <c r="K62" s="104">
        <v>43852</v>
      </c>
      <c r="L62" s="105">
        <v>44196</v>
      </c>
      <c r="M62" s="95">
        <f t="shared" si="3"/>
        <v>49</v>
      </c>
      <c r="N62" s="134">
        <v>54</v>
      </c>
      <c r="O62" s="89">
        <f t="shared" si="4"/>
        <v>0.54</v>
      </c>
      <c r="P62" s="131"/>
      <c r="Q62" s="61"/>
      <c r="R62" s="61"/>
      <c r="S62" s="61"/>
      <c r="T62" s="61"/>
      <c r="U62" s="61"/>
      <c r="V62" s="61"/>
      <c r="W62" s="61"/>
      <c r="X62" s="61"/>
      <c r="Y62" s="61"/>
      <c r="Z62" s="61"/>
      <c r="AA62" s="61"/>
      <c r="AB62" s="61"/>
    </row>
    <row r="63" spans="1:28" ht="165.75" x14ac:dyDescent="0.25">
      <c r="A63" s="128">
        <v>53</v>
      </c>
      <c r="B63" s="129" t="s">
        <v>519</v>
      </c>
      <c r="C63" s="130" t="s">
        <v>25</v>
      </c>
      <c r="D63" s="95" t="s">
        <v>438</v>
      </c>
      <c r="E63" s="102" t="s">
        <v>412</v>
      </c>
      <c r="F63" s="96" t="s">
        <v>223</v>
      </c>
      <c r="G63" s="103" t="s">
        <v>227</v>
      </c>
      <c r="H63" s="103" t="s">
        <v>228</v>
      </c>
      <c r="I63" s="98" t="s">
        <v>226</v>
      </c>
      <c r="J63" s="144">
        <v>100</v>
      </c>
      <c r="K63" s="104">
        <v>43852</v>
      </c>
      <c r="L63" s="105">
        <v>44196</v>
      </c>
      <c r="M63" s="95">
        <f t="shared" si="3"/>
        <v>49</v>
      </c>
      <c r="N63" s="134">
        <v>54</v>
      </c>
      <c r="O63" s="89">
        <f t="shared" si="4"/>
        <v>0.54</v>
      </c>
      <c r="P63" s="131" t="s">
        <v>229</v>
      </c>
      <c r="Q63" s="61"/>
      <c r="R63" s="61"/>
      <c r="S63" s="61"/>
      <c r="T63" s="61"/>
      <c r="U63" s="61"/>
      <c r="V63" s="61"/>
      <c r="W63" s="61"/>
      <c r="X63" s="61"/>
      <c r="Y63" s="61"/>
      <c r="Z63" s="61"/>
      <c r="AA63" s="61"/>
      <c r="AB63" s="61"/>
    </row>
    <row r="64" spans="1:28" ht="114.75" x14ac:dyDescent="0.25">
      <c r="A64" s="128">
        <v>54</v>
      </c>
      <c r="B64" s="129" t="s">
        <v>520</v>
      </c>
      <c r="C64" s="130" t="s">
        <v>25</v>
      </c>
      <c r="D64" s="95" t="s">
        <v>438</v>
      </c>
      <c r="E64" s="102" t="s">
        <v>412</v>
      </c>
      <c r="F64" s="96" t="s">
        <v>223</v>
      </c>
      <c r="G64" s="103" t="s">
        <v>230</v>
      </c>
      <c r="H64" s="103" t="s">
        <v>231</v>
      </c>
      <c r="I64" s="98" t="s">
        <v>232</v>
      </c>
      <c r="J64" s="144">
        <v>200</v>
      </c>
      <c r="K64" s="104">
        <v>43852</v>
      </c>
      <c r="L64" s="100">
        <v>44196</v>
      </c>
      <c r="M64" s="95">
        <f t="shared" si="3"/>
        <v>49</v>
      </c>
      <c r="N64" s="134">
        <v>52</v>
      </c>
      <c r="O64" s="89">
        <f t="shared" si="4"/>
        <v>0.26</v>
      </c>
      <c r="P64" s="131" t="s">
        <v>501</v>
      </c>
      <c r="Q64" s="61"/>
      <c r="R64" s="61"/>
      <c r="S64" s="61"/>
      <c r="T64" s="61"/>
      <c r="U64" s="61"/>
      <c r="V64" s="61"/>
      <c r="W64" s="61"/>
      <c r="X64" s="61"/>
      <c r="Y64" s="61"/>
      <c r="Z64" s="61"/>
      <c r="AA64" s="61"/>
      <c r="AB64" s="61"/>
    </row>
    <row r="65" spans="1:28" ht="114.75" x14ac:dyDescent="0.25">
      <c r="A65" s="128">
        <v>55</v>
      </c>
      <c r="B65" s="129" t="s">
        <v>367</v>
      </c>
      <c r="C65" s="130" t="s">
        <v>25</v>
      </c>
      <c r="D65" s="95" t="s">
        <v>438</v>
      </c>
      <c r="E65" s="102" t="s">
        <v>412</v>
      </c>
      <c r="F65" s="96" t="s">
        <v>223</v>
      </c>
      <c r="G65" s="103" t="s">
        <v>233</v>
      </c>
      <c r="H65" s="103" t="s">
        <v>234</v>
      </c>
      <c r="I65" s="98" t="s">
        <v>235</v>
      </c>
      <c r="J65" s="99">
        <v>1</v>
      </c>
      <c r="K65" s="104">
        <v>43906</v>
      </c>
      <c r="L65" s="100">
        <v>44104</v>
      </c>
      <c r="M65" s="95">
        <f t="shared" si="3"/>
        <v>28</v>
      </c>
      <c r="N65" s="134">
        <v>0.3</v>
      </c>
      <c r="O65" s="89">
        <f t="shared" si="4"/>
        <v>0.3</v>
      </c>
      <c r="P65" s="131" t="s">
        <v>236</v>
      </c>
      <c r="Q65" s="61"/>
      <c r="R65" s="61"/>
      <c r="S65" s="61"/>
      <c r="T65" s="61"/>
      <c r="U65" s="61"/>
      <c r="V65" s="61"/>
      <c r="W65" s="61"/>
      <c r="X65" s="61"/>
      <c r="Y65" s="61"/>
      <c r="Z65" s="61"/>
      <c r="AA65" s="61"/>
      <c r="AB65" s="61"/>
    </row>
    <row r="66" spans="1:28" ht="102" x14ac:dyDescent="0.25">
      <c r="A66" s="128">
        <v>56</v>
      </c>
      <c r="B66" s="129" t="s">
        <v>368</v>
      </c>
      <c r="C66" s="130" t="s">
        <v>25</v>
      </c>
      <c r="D66" s="95" t="s">
        <v>439</v>
      </c>
      <c r="E66" s="96" t="s">
        <v>413</v>
      </c>
      <c r="F66" s="96" t="s">
        <v>237</v>
      </c>
      <c r="G66" s="98" t="s">
        <v>238</v>
      </c>
      <c r="H66" s="98" t="s">
        <v>239</v>
      </c>
      <c r="I66" s="98" t="s">
        <v>240</v>
      </c>
      <c r="J66" s="99">
        <v>4</v>
      </c>
      <c r="K66" s="100">
        <v>43860</v>
      </c>
      <c r="L66" s="100">
        <v>44196</v>
      </c>
      <c r="M66" s="95">
        <f t="shared" si="3"/>
        <v>48</v>
      </c>
      <c r="N66" s="134">
        <v>1</v>
      </c>
      <c r="O66" s="89">
        <f t="shared" si="4"/>
        <v>0.25</v>
      </c>
      <c r="P66" s="131" t="s">
        <v>241</v>
      </c>
      <c r="Q66" s="61"/>
      <c r="R66" s="61"/>
      <c r="S66" s="61"/>
      <c r="T66" s="61"/>
      <c r="U66" s="61"/>
      <c r="V66" s="61"/>
      <c r="W66" s="61"/>
      <c r="X66" s="61"/>
      <c r="Y66" s="61"/>
      <c r="Z66" s="61"/>
      <c r="AA66" s="61"/>
      <c r="AB66" s="61"/>
    </row>
    <row r="67" spans="1:28" ht="102" x14ac:dyDescent="0.25">
      <c r="A67" s="128">
        <v>57</v>
      </c>
      <c r="B67" s="129" t="s">
        <v>369</v>
      </c>
      <c r="C67" s="130" t="s">
        <v>25</v>
      </c>
      <c r="D67" s="95" t="s">
        <v>439</v>
      </c>
      <c r="E67" s="96" t="s">
        <v>413</v>
      </c>
      <c r="F67" s="96" t="s">
        <v>237</v>
      </c>
      <c r="G67" s="98" t="s">
        <v>242</v>
      </c>
      <c r="H67" s="98" t="s">
        <v>243</v>
      </c>
      <c r="I67" s="98" t="s">
        <v>244</v>
      </c>
      <c r="J67" s="99">
        <v>2</v>
      </c>
      <c r="K67" s="100">
        <v>43831</v>
      </c>
      <c r="L67" s="100">
        <v>44196</v>
      </c>
      <c r="M67" s="95">
        <f t="shared" si="3"/>
        <v>52</v>
      </c>
      <c r="N67" s="134">
        <v>1</v>
      </c>
      <c r="O67" s="89">
        <f t="shared" si="4"/>
        <v>0.5</v>
      </c>
      <c r="P67" s="131" t="s">
        <v>245</v>
      </c>
      <c r="Q67" s="61"/>
      <c r="R67" s="61"/>
      <c r="S67" s="61"/>
      <c r="T67" s="61"/>
      <c r="U67" s="61"/>
      <c r="V67" s="61"/>
      <c r="W67" s="61"/>
      <c r="X67" s="61"/>
      <c r="Y67" s="61"/>
      <c r="Z67" s="61"/>
      <c r="AA67" s="61"/>
      <c r="AB67" s="61"/>
    </row>
    <row r="68" spans="1:28" ht="114.75" x14ac:dyDescent="0.25">
      <c r="A68" s="128">
        <v>58</v>
      </c>
      <c r="B68" s="129" t="s">
        <v>370</v>
      </c>
      <c r="C68" s="130" t="s">
        <v>25</v>
      </c>
      <c r="D68" s="95" t="s">
        <v>439</v>
      </c>
      <c r="E68" s="96" t="s">
        <v>413</v>
      </c>
      <c r="F68" s="96" t="s">
        <v>237</v>
      </c>
      <c r="G68" s="98" t="s">
        <v>246</v>
      </c>
      <c r="H68" s="98" t="s">
        <v>247</v>
      </c>
      <c r="I68" s="98" t="s">
        <v>248</v>
      </c>
      <c r="J68" s="99">
        <v>8</v>
      </c>
      <c r="K68" s="100">
        <v>43831</v>
      </c>
      <c r="L68" s="100">
        <v>44012</v>
      </c>
      <c r="M68" s="95">
        <f t="shared" si="3"/>
        <v>25</v>
      </c>
      <c r="N68" s="134">
        <v>1</v>
      </c>
      <c r="O68" s="89">
        <f t="shared" si="4"/>
        <v>0.125</v>
      </c>
      <c r="P68" s="131" t="s">
        <v>249</v>
      </c>
    </row>
    <row r="69" spans="1:28" ht="140.25" x14ac:dyDescent="0.25">
      <c r="A69" s="128">
        <v>59</v>
      </c>
      <c r="B69" s="129" t="s">
        <v>371</v>
      </c>
      <c r="C69" s="130" t="s">
        <v>25</v>
      </c>
      <c r="D69" s="95" t="s">
        <v>439</v>
      </c>
      <c r="E69" s="96" t="s">
        <v>413</v>
      </c>
      <c r="F69" s="96" t="s">
        <v>237</v>
      </c>
      <c r="G69" s="98" t="s">
        <v>250</v>
      </c>
      <c r="H69" s="98" t="s">
        <v>251</v>
      </c>
      <c r="I69" s="98" t="s">
        <v>252</v>
      </c>
      <c r="J69" s="99">
        <v>1</v>
      </c>
      <c r="K69" s="100">
        <v>43860</v>
      </c>
      <c r="L69" s="100">
        <v>44196</v>
      </c>
      <c r="M69" s="95">
        <f t="shared" si="3"/>
        <v>48</v>
      </c>
      <c r="N69" s="134">
        <v>0.5</v>
      </c>
      <c r="O69" s="89">
        <f t="shared" si="4"/>
        <v>0.5</v>
      </c>
      <c r="P69" s="131" t="s">
        <v>253</v>
      </c>
    </row>
    <row r="70" spans="1:28" ht="102" x14ac:dyDescent="0.25">
      <c r="A70" s="128">
        <v>60</v>
      </c>
      <c r="B70" s="129" t="s">
        <v>521</v>
      </c>
      <c r="C70" s="130" t="s">
        <v>25</v>
      </c>
      <c r="D70" s="95" t="s">
        <v>439</v>
      </c>
      <c r="E70" s="96" t="s">
        <v>413</v>
      </c>
      <c r="F70" s="96" t="s">
        <v>237</v>
      </c>
      <c r="G70" s="98" t="s">
        <v>254</v>
      </c>
      <c r="H70" s="98" t="s">
        <v>255</v>
      </c>
      <c r="I70" s="98" t="s">
        <v>256</v>
      </c>
      <c r="J70" s="99">
        <v>1</v>
      </c>
      <c r="K70" s="100">
        <v>43860</v>
      </c>
      <c r="L70" s="100">
        <v>44196</v>
      </c>
      <c r="M70" s="95">
        <f t="shared" si="3"/>
        <v>48</v>
      </c>
      <c r="N70" s="134">
        <v>0.5</v>
      </c>
      <c r="O70" s="89">
        <f t="shared" si="4"/>
        <v>0.5</v>
      </c>
      <c r="P70" s="131" t="s">
        <v>257</v>
      </c>
    </row>
    <row r="71" spans="1:28" ht="102" x14ac:dyDescent="0.25">
      <c r="A71" s="128">
        <v>61</v>
      </c>
      <c r="B71" s="129" t="s">
        <v>522</v>
      </c>
      <c r="C71" s="130" t="s">
        <v>25</v>
      </c>
      <c r="D71" s="95" t="s">
        <v>439</v>
      </c>
      <c r="E71" s="96" t="s">
        <v>413</v>
      </c>
      <c r="F71" s="96" t="s">
        <v>237</v>
      </c>
      <c r="G71" s="98" t="s">
        <v>258</v>
      </c>
      <c r="H71" s="98" t="s">
        <v>259</v>
      </c>
      <c r="I71" s="98" t="s">
        <v>260</v>
      </c>
      <c r="J71" s="99">
        <v>5</v>
      </c>
      <c r="K71" s="100">
        <v>43860</v>
      </c>
      <c r="L71" s="100">
        <v>44196</v>
      </c>
      <c r="M71" s="95">
        <f t="shared" si="3"/>
        <v>48</v>
      </c>
      <c r="N71" s="134">
        <v>0.5</v>
      </c>
      <c r="O71" s="89">
        <f t="shared" si="4"/>
        <v>0.1</v>
      </c>
      <c r="P71" s="131" t="s">
        <v>261</v>
      </c>
    </row>
    <row r="72" spans="1:28" ht="89.25" x14ac:dyDescent="0.25">
      <c r="A72" s="128">
        <v>62</v>
      </c>
      <c r="B72" s="129" t="s">
        <v>372</v>
      </c>
      <c r="C72" s="130" t="s">
        <v>25</v>
      </c>
      <c r="D72" s="95" t="s">
        <v>440</v>
      </c>
      <c r="E72" s="96" t="s">
        <v>414</v>
      </c>
      <c r="F72" s="96" t="s">
        <v>262</v>
      </c>
      <c r="G72" s="98" t="s">
        <v>263</v>
      </c>
      <c r="H72" s="98" t="s">
        <v>264</v>
      </c>
      <c r="I72" s="98" t="s">
        <v>265</v>
      </c>
      <c r="J72" s="101">
        <v>1</v>
      </c>
      <c r="K72" s="100">
        <v>43983</v>
      </c>
      <c r="L72" s="100">
        <v>44228</v>
      </c>
      <c r="M72" s="95">
        <f t="shared" si="3"/>
        <v>35</v>
      </c>
      <c r="N72" s="134">
        <v>0.1</v>
      </c>
      <c r="O72" s="89">
        <f t="shared" si="4"/>
        <v>0.1</v>
      </c>
      <c r="P72" s="131"/>
    </row>
    <row r="73" spans="1:28" ht="102" x14ac:dyDescent="0.25">
      <c r="A73" s="128">
        <v>63</v>
      </c>
      <c r="B73" s="129" t="s">
        <v>373</v>
      </c>
      <c r="C73" s="130" t="s">
        <v>25</v>
      </c>
      <c r="D73" s="95" t="s">
        <v>441</v>
      </c>
      <c r="E73" s="96" t="s">
        <v>415</v>
      </c>
      <c r="F73" s="96" t="s">
        <v>266</v>
      </c>
      <c r="G73" s="98" t="s">
        <v>267</v>
      </c>
      <c r="H73" s="98" t="s">
        <v>268</v>
      </c>
      <c r="I73" s="98" t="s">
        <v>86</v>
      </c>
      <c r="J73" s="101">
        <v>1</v>
      </c>
      <c r="K73" s="100">
        <v>43950</v>
      </c>
      <c r="L73" s="100">
        <v>44037</v>
      </c>
      <c r="M73" s="95">
        <f t="shared" si="3"/>
        <v>12</v>
      </c>
      <c r="N73" s="134">
        <v>0.5</v>
      </c>
      <c r="O73" s="89">
        <f t="shared" si="4"/>
        <v>0.5</v>
      </c>
      <c r="P73" s="131" t="s">
        <v>269</v>
      </c>
    </row>
    <row r="74" spans="1:28" ht="102" x14ac:dyDescent="0.25">
      <c r="A74" s="128">
        <v>64</v>
      </c>
      <c r="B74" s="129" t="s">
        <v>523</v>
      </c>
      <c r="C74" s="130" t="s">
        <v>25</v>
      </c>
      <c r="D74" s="95" t="s">
        <v>441</v>
      </c>
      <c r="E74" s="96" t="s">
        <v>415</v>
      </c>
      <c r="F74" s="96" t="s">
        <v>266</v>
      </c>
      <c r="G74" s="98" t="s">
        <v>270</v>
      </c>
      <c r="H74" s="98" t="s">
        <v>271</v>
      </c>
      <c r="I74" s="98" t="s">
        <v>272</v>
      </c>
      <c r="J74" s="101">
        <v>1</v>
      </c>
      <c r="K74" s="100">
        <v>44044</v>
      </c>
      <c r="L74" s="100">
        <v>44242</v>
      </c>
      <c r="M74" s="95">
        <f t="shared" si="3"/>
        <v>28</v>
      </c>
      <c r="N74" s="134">
        <v>0</v>
      </c>
      <c r="O74" s="89">
        <f t="shared" si="4"/>
        <v>0</v>
      </c>
      <c r="P74" s="131" t="s">
        <v>487</v>
      </c>
    </row>
    <row r="75" spans="1:28" ht="127.5" x14ac:dyDescent="0.25">
      <c r="A75" s="128">
        <v>65</v>
      </c>
      <c r="B75" s="129" t="s">
        <v>374</v>
      </c>
      <c r="C75" s="130" t="s">
        <v>25</v>
      </c>
      <c r="D75" s="95" t="s">
        <v>441</v>
      </c>
      <c r="E75" s="96" t="s">
        <v>415</v>
      </c>
      <c r="F75" s="96" t="s">
        <v>266</v>
      </c>
      <c r="G75" s="98" t="s">
        <v>273</v>
      </c>
      <c r="H75" s="98" t="s">
        <v>274</v>
      </c>
      <c r="I75" s="98" t="s">
        <v>275</v>
      </c>
      <c r="J75" s="101">
        <v>1</v>
      </c>
      <c r="K75" s="100">
        <v>43850</v>
      </c>
      <c r="L75" s="100">
        <v>44002</v>
      </c>
      <c r="M75" s="95">
        <f t="shared" si="3"/>
        <v>21</v>
      </c>
      <c r="N75" s="134">
        <v>0.2</v>
      </c>
      <c r="O75" s="89">
        <f t="shared" si="4"/>
        <v>0.2</v>
      </c>
      <c r="P75" s="131" t="s">
        <v>276</v>
      </c>
    </row>
    <row r="76" spans="1:28" ht="140.25" x14ac:dyDescent="0.25">
      <c r="A76" s="128">
        <v>66</v>
      </c>
      <c r="B76" s="129" t="s">
        <v>524</v>
      </c>
      <c r="C76" s="130" t="s">
        <v>25</v>
      </c>
      <c r="D76" s="95" t="s">
        <v>441</v>
      </c>
      <c r="E76" s="96" t="s">
        <v>415</v>
      </c>
      <c r="F76" s="96" t="s">
        <v>266</v>
      </c>
      <c r="G76" s="98" t="s">
        <v>277</v>
      </c>
      <c r="H76" s="98" t="s">
        <v>278</v>
      </c>
      <c r="I76" s="98" t="s">
        <v>279</v>
      </c>
      <c r="J76" s="101">
        <v>1</v>
      </c>
      <c r="K76" s="100">
        <v>44003</v>
      </c>
      <c r="L76" s="100">
        <v>44306</v>
      </c>
      <c r="M76" s="95">
        <f t="shared" ref="M76:M77" si="5">ROUNDDOWN(((L76-K76)/7),0)</f>
        <v>43</v>
      </c>
      <c r="N76" s="134">
        <v>0.3</v>
      </c>
      <c r="O76" s="89">
        <f t="shared" si="4"/>
        <v>0.3</v>
      </c>
      <c r="P76" s="131" t="s">
        <v>488</v>
      </c>
    </row>
    <row r="77" spans="1:28" ht="102" x14ac:dyDescent="0.25">
      <c r="A77" s="128">
        <v>67</v>
      </c>
      <c r="B77" s="129" t="s">
        <v>375</v>
      </c>
      <c r="C77" s="130" t="s">
        <v>25</v>
      </c>
      <c r="D77" s="95" t="s">
        <v>441</v>
      </c>
      <c r="E77" s="96" t="s">
        <v>415</v>
      </c>
      <c r="F77" s="96" t="s">
        <v>266</v>
      </c>
      <c r="G77" s="98" t="s">
        <v>280</v>
      </c>
      <c r="H77" s="98" t="s">
        <v>281</v>
      </c>
      <c r="I77" s="98" t="s">
        <v>282</v>
      </c>
      <c r="J77" s="101">
        <v>1</v>
      </c>
      <c r="K77" s="100">
        <v>44307</v>
      </c>
      <c r="L77" s="100">
        <v>44398</v>
      </c>
      <c r="M77" s="95">
        <f t="shared" si="5"/>
        <v>13</v>
      </c>
      <c r="N77" s="134">
        <v>0</v>
      </c>
      <c r="O77" s="89">
        <f t="shared" si="4"/>
        <v>0</v>
      </c>
      <c r="P77" s="131" t="s">
        <v>489</v>
      </c>
    </row>
    <row r="78" spans="1:28" ht="89.25" x14ac:dyDescent="0.25">
      <c r="A78" s="128">
        <v>68</v>
      </c>
      <c r="B78" s="129" t="s">
        <v>376</v>
      </c>
      <c r="C78" s="130" t="s">
        <v>25</v>
      </c>
      <c r="D78" s="114" t="s">
        <v>386</v>
      </c>
      <c r="E78" s="32" t="s">
        <v>283</v>
      </c>
      <c r="F78" s="32" t="s">
        <v>284</v>
      </c>
      <c r="G78" s="33" t="s">
        <v>285</v>
      </c>
      <c r="H78" s="34" t="s">
        <v>286</v>
      </c>
      <c r="I78" s="34" t="s">
        <v>287</v>
      </c>
      <c r="J78" s="35">
        <v>23</v>
      </c>
      <c r="K78" s="36">
        <v>44002</v>
      </c>
      <c r="L78" s="36">
        <v>44196</v>
      </c>
      <c r="M78" s="3">
        <f t="shared" ref="M78:M93" si="6">ROUND(((L78-K78)/7),0)</f>
        <v>28</v>
      </c>
      <c r="N78" s="145">
        <v>0</v>
      </c>
      <c r="O78" s="60">
        <f t="shared" si="4"/>
        <v>0</v>
      </c>
      <c r="P78" s="135" t="s">
        <v>454</v>
      </c>
    </row>
    <row r="79" spans="1:28" ht="89.25" x14ac:dyDescent="0.25">
      <c r="A79" s="128">
        <v>69</v>
      </c>
      <c r="B79" s="129" t="s">
        <v>525</v>
      </c>
      <c r="C79" s="130" t="s">
        <v>25</v>
      </c>
      <c r="D79" s="114" t="s">
        <v>387</v>
      </c>
      <c r="E79" s="32" t="s">
        <v>283</v>
      </c>
      <c r="F79" s="32" t="s">
        <v>284</v>
      </c>
      <c r="G79" s="33" t="s">
        <v>288</v>
      </c>
      <c r="H79" s="34" t="s">
        <v>289</v>
      </c>
      <c r="I79" s="34" t="s">
        <v>290</v>
      </c>
      <c r="J79" s="35">
        <v>1</v>
      </c>
      <c r="K79" s="36">
        <v>44003</v>
      </c>
      <c r="L79" s="36">
        <v>44043</v>
      </c>
      <c r="M79" s="3">
        <f t="shared" si="6"/>
        <v>6</v>
      </c>
      <c r="N79" s="145">
        <v>0</v>
      </c>
      <c r="O79" s="60">
        <f t="shared" si="4"/>
        <v>0</v>
      </c>
      <c r="P79" s="135"/>
    </row>
    <row r="80" spans="1:28" ht="89.25" x14ac:dyDescent="0.25">
      <c r="A80" s="128">
        <v>70</v>
      </c>
      <c r="B80" s="129" t="s">
        <v>377</v>
      </c>
      <c r="C80" s="130" t="s">
        <v>25</v>
      </c>
      <c r="D80" s="114" t="s">
        <v>388</v>
      </c>
      <c r="E80" s="32" t="s">
        <v>283</v>
      </c>
      <c r="F80" s="32" t="s">
        <v>284</v>
      </c>
      <c r="G80" s="33" t="s">
        <v>291</v>
      </c>
      <c r="H80" s="34" t="s">
        <v>292</v>
      </c>
      <c r="I80" s="34" t="s">
        <v>293</v>
      </c>
      <c r="J80" s="35">
        <v>1</v>
      </c>
      <c r="K80" s="36">
        <v>44003</v>
      </c>
      <c r="L80" s="36">
        <v>44196</v>
      </c>
      <c r="M80" s="3">
        <f t="shared" si="6"/>
        <v>28</v>
      </c>
      <c r="N80" s="145">
        <v>0</v>
      </c>
      <c r="O80" s="60">
        <f t="shared" si="4"/>
        <v>0</v>
      </c>
      <c r="P80" s="135"/>
    </row>
    <row r="81" spans="1:16" ht="76.5" x14ac:dyDescent="0.25">
      <c r="A81" s="128">
        <v>71</v>
      </c>
      <c r="B81" s="129" t="s">
        <v>378</v>
      </c>
      <c r="C81" s="130" t="s">
        <v>25</v>
      </c>
      <c r="D81" s="114" t="s">
        <v>389</v>
      </c>
      <c r="E81" s="37" t="s">
        <v>294</v>
      </c>
      <c r="F81" s="32" t="s">
        <v>295</v>
      </c>
      <c r="G81" s="34" t="s">
        <v>296</v>
      </c>
      <c r="H81" s="38" t="s">
        <v>297</v>
      </c>
      <c r="I81" s="38" t="s">
        <v>455</v>
      </c>
      <c r="J81" s="35">
        <v>12</v>
      </c>
      <c r="K81" s="36">
        <v>44003</v>
      </c>
      <c r="L81" s="36">
        <v>44196</v>
      </c>
      <c r="M81" s="3">
        <f t="shared" si="6"/>
        <v>28</v>
      </c>
      <c r="N81" s="139">
        <v>5</v>
      </c>
      <c r="O81" s="60">
        <f t="shared" si="4"/>
        <v>0.41666666666666669</v>
      </c>
      <c r="P81" s="135" t="s">
        <v>456</v>
      </c>
    </row>
    <row r="82" spans="1:16" ht="76.5" x14ac:dyDescent="0.25">
      <c r="A82" s="128">
        <v>72</v>
      </c>
      <c r="B82" s="129" t="s">
        <v>526</v>
      </c>
      <c r="C82" s="130" t="s">
        <v>25</v>
      </c>
      <c r="D82" s="114" t="s">
        <v>389</v>
      </c>
      <c r="E82" s="37" t="s">
        <v>294</v>
      </c>
      <c r="F82" s="32" t="s">
        <v>295</v>
      </c>
      <c r="G82" s="34" t="s">
        <v>296</v>
      </c>
      <c r="H82" s="38" t="s">
        <v>298</v>
      </c>
      <c r="I82" s="38" t="s">
        <v>299</v>
      </c>
      <c r="J82" s="35">
        <v>1</v>
      </c>
      <c r="K82" s="36">
        <v>44003</v>
      </c>
      <c r="L82" s="36">
        <v>44196</v>
      </c>
      <c r="M82" s="3">
        <f t="shared" si="6"/>
        <v>28</v>
      </c>
      <c r="N82" s="139">
        <v>0</v>
      </c>
      <c r="O82" s="60">
        <f t="shared" si="4"/>
        <v>0</v>
      </c>
      <c r="P82" s="135"/>
    </row>
    <row r="83" spans="1:16" ht="76.5" x14ac:dyDescent="0.25">
      <c r="A83" s="128">
        <v>73</v>
      </c>
      <c r="B83" s="129" t="s">
        <v>527</v>
      </c>
      <c r="C83" s="130" t="s">
        <v>25</v>
      </c>
      <c r="D83" s="114" t="s">
        <v>389</v>
      </c>
      <c r="E83" s="37" t="s">
        <v>294</v>
      </c>
      <c r="F83" s="32" t="s">
        <v>295</v>
      </c>
      <c r="G83" s="34" t="s">
        <v>296</v>
      </c>
      <c r="H83" s="38" t="s">
        <v>300</v>
      </c>
      <c r="I83" s="38" t="s">
        <v>301</v>
      </c>
      <c r="J83" s="35">
        <v>1</v>
      </c>
      <c r="K83" s="36">
        <v>44003</v>
      </c>
      <c r="L83" s="36">
        <v>44196</v>
      </c>
      <c r="M83" s="3">
        <f t="shared" si="6"/>
        <v>28</v>
      </c>
      <c r="N83" s="139">
        <v>0</v>
      </c>
      <c r="O83" s="60">
        <f t="shared" si="4"/>
        <v>0</v>
      </c>
      <c r="P83" s="135"/>
    </row>
    <row r="84" spans="1:16" ht="76.5" x14ac:dyDescent="0.25">
      <c r="A84" s="128">
        <v>74</v>
      </c>
      <c r="B84" s="129" t="s">
        <v>528</v>
      </c>
      <c r="C84" s="130" t="s">
        <v>25</v>
      </c>
      <c r="D84" s="114" t="s">
        <v>390</v>
      </c>
      <c r="E84" s="32" t="s">
        <v>302</v>
      </c>
      <c r="F84" s="32" t="s">
        <v>303</v>
      </c>
      <c r="G84" s="34" t="s">
        <v>304</v>
      </c>
      <c r="H84" s="34" t="s">
        <v>305</v>
      </c>
      <c r="I84" s="34" t="s">
        <v>306</v>
      </c>
      <c r="J84" s="35">
        <v>7</v>
      </c>
      <c r="K84" s="36">
        <v>44003</v>
      </c>
      <c r="L84" s="36">
        <v>44196</v>
      </c>
      <c r="M84" s="3">
        <f t="shared" si="6"/>
        <v>28</v>
      </c>
      <c r="N84" s="139">
        <v>0</v>
      </c>
      <c r="O84" s="60">
        <f t="shared" si="4"/>
        <v>0</v>
      </c>
      <c r="P84" s="135" t="s">
        <v>457</v>
      </c>
    </row>
    <row r="85" spans="1:16" ht="89.25" x14ac:dyDescent="0.25">
      <c r="A85" s="128">
        <v>75</v>
      </c>
      <c r="B85" s="129" t="s">
        <v>529</v>
      </c>
      <c r="C85" s="130" t="s">
        <v>25</v>
      </c>
      <c r="D85" s="115" t="s">
        <v>391</v>
      </c>
      <c r="E85" s="80" t="s">
        <v>307</v>
      </c>
      <c r="F85" s="80" t="s">
        <v>308</v>
      </c>
      <c r="G85" s="81" t="s">
        <v>309</v>
      </c>
      <c r="H85" s="81" t="s">
        <v>310</v>
      </c>
      <c r="I85" s="73" t="s">
        <v>311</v>
      </c>
      <c r="J85" s="82">
        <v>3</v>
      </c>
      <c r="K85" s="83">
        <v>44003</v>
      </c>
      <c r="L85" s="83">
        <v>44196</v>
      </c>
      <c r="M85" s="84">
        <f t="shared" si="6"/>
        <v>28</v>
      </c>
      <c r="N85" s="140">
        <v>0</v>
      </c>
      <c r="O85" s="68">
        <f t="shared" si="4"/>
        <v>0</v>
      </c>
      <c r="P85" s="133" t="s">
        <v>458</v>
      </c>
    </row>
    <row r="86" spans="1:16" ht="76.5" x14ac:dyDescent="0.25">
      <c r="A86" s="128">
        <v>76</v>
      </c>
      <c r="B86" s="129" t="s">
        <v>379</v>
      </c>
      <c r="C86" s="130" t="s">
        <v>25</v>
      </c>
      <c r="D86" s="106" t="s">
        <v>392</v>
      </c>
      <c r="E86" s="107" t="s">
        <v>312</v>
      </c>
      <c r="F86" s="107" t="s">
        <v>313</v>
      </c>
      <c r="G86" s="108" t="s">
        <v>314</v>
      </c>
      <c r="H86" s="107" t="s">
        <v>315</v>
      </c>
      <c r="I86" s="98" t="s">
        <v>316</v>
      </c>
      <c r="J86" s="109">
        <v>1</v>
      </c>
      <c r="K86" s="110">
        <v>43990</v>
      </c>
      <c r="L86" s="110">
        <v>44196</v>
      </c>
      <c r="M86" s="111">
        <f t="shared" si="6"/>
        <v>29</v>
      </c>
      <c r="N86" s="134">
        <v>0</v>
      </c>
      <c r="O86" s="89">
        <f t="shared" si="4"/>
        <v>0</v>
      </c>
      <c r="P86" s="131"/>
    </row>
    <row r="87" spans="1:16" ht="76.5" x14ac:dyDescent="0.25">
      <c r="A87" s="128">
        <v>77</v>
      </c>
      <c r="B87" s="129" t="s">
        <v>380</v>
      </c>
      <c r="C87" s="130" t="s">
        <v>25</v>
      </c>
      <c r="D87" s="106" t="s">
        <v>392</v>
      </c>
      <c r="E87" s="107" t="s">
        <v>317</v>
      </c>
      <c r="F87" s="107" t="s">
        <v>313</v>
      </c>
      <c r="G87" s="107" t="s">
        <v>318</v>
      </c>
      <c r="H87" s="107" t="s">
        <v>319</v>
      </c>
      <c r="I87" s="98" t="s">
        <v>320</v>
      </c>
      <c r="J87" s="109">
        <v>1</v>
      </c>
      <c r="K87" s="110">
        <v>44013</v>
      </c>
      <c r="L87" s="110">
        <v>44104</v>
      </c>
      <c r="M87" s="111">
        <f t="shared" si="6"/>
        <v>13</v>
      </c>
      <c r="N87" s="134">
        <v>0</v>
      </c>
      <c r="O87" s="89">
        <f t="shared" si="4"/>
        <v>0</v>
      </c>
      <c r="P87" s="131"/>
    </row>
    <row r="88" spans="1:16" ht="102" x14ac:dyDescent="0.25">
      <c r="A88" s="128">
        <v>78</v>
      </c>
      <c r="B88" s="129" t="s">
        <v>381</v>
      </c>
      <c r="C88" s="130" t="s">
        <v>25</v>
      </c>
      <c r="D88" s="31" t="s">
        <v>393</v>
      </c>
      <c r="E88" s="32" t="s">
        <v>321</v>
      </c>
      <c r="F88" s="32" t="s">
        <v>322</v>
      </c>
      <c r="G88" s="32" t="s">
        <v>323</v>
      </c>
      <c r="H88" s="40" t="s">
        <v>324</v>
      </c>
      <c r="I88" s="40" t="s">
        <v>325</v>
      </c>
      <c r="J88" s="35">
        <v>1</v>
      </c>
      <c r="K88" s="41">
        <v>43991</v>
      </c>
      <c r="L88" s="42">
        <v>44196</v>
      </c>
      <c r="M88" s="3">
        <f t="shared" si="6"/>
        <v>29</v>
      </c>
      <c r="N88" s="43">
        <v>0</v>
      </c>
      <c r="O88" s="28">
        <f t="shared" si="4"/>
        <v>0</v>
      </c>
      <c r="P88" s="127" t="s">
        <v>532</v>
      </c>
    </row>
    <row r="89" spans="1:16" ht="102" x14ac:dyDescent="0.25">
      <c r="A89" s="128">
        <v>79</v>
      </c>
      <c r="B89" s="129" t="s">
        <v>382</v>
      </c>
      <c r="C89" s="130" t="s">
        <v>25</v>
      </c>
      <c r="D89" s="31" t="s">
        <v>394</v>
      </c>
      <c r="E89" s="32" t="s">
        <v>321</v>
      </c>
      <c r="F89" s="32" t="s">
        <v>322</v>
      </c>
      <c r="G89" s="32" t="s">
        <v>323</v>
      </c>
      <c r="H89" s="40" t="s">
        <v>326</v>
      </c>
      <c r="I89" s="40" t="s">
        <v>327</v>
      </c>
      <c r="J89" s="35">
        <v>6</v>
      </c>
      <c r="K89" s="41">
        <v>43991</v>
      </c>
      <c r="L89" s="42">
        <v>44196</v>
      </c>
      <c r="M89" s="3">
        <f t="shared" si="6"/>
        <v>29</v>
      </c>
      <c r="N89" s="43">
        <v>0</v>
      </c>
      <c r="O89" s="28">
        <f t="shared" si="4"/>
        <v>0</v>
      </c>
      <c r="P89" s="127" t="s">
        <v>533</v>
      </c>
    </row>
    <row r="90" spans="1:16" ht="146.25" customHeight="1" x14ac:dyDescent="0.25">
      <c r="A90" s="128">
        <v>80</v>
      </c>
      <c r="B90" s="129" t="s">
        <v>383</v>
      </c>
      <c r="C90" s="130" t="s">
        <v>25</v>
      </c>
      <c r="D90" s="31" t="s">
        <v>394</v>
      </c>
      <c r="E90" s="32" t="s">
        <v>321</v>
      </c>
      <c r="F90" s="32" t="s">
        <v>322</v>
      </c>
      <c r="G90" s="32" t="s">
        <v>323</v>
      </c>
      <c r="H90" s="40" t="s">
        <v>328</v>
      </c>
      <c r="I90" s="40" t="s">
        <v>329</v>
      </c>
      <c r="J90" s="35">
        <v>2</v>
      </c>
      <c r="K90" s="41">
        <v>43991</v>
      </c>
      <c r="L90" s="42">
        <v>44196</v>
      </c>
      <c r="M90" s="3">
        <f t="shared" si="6"/>
        <v>29</v>
      </c>
      <c r="N90" s="43">
        <v>0</v>
      </c>
      <c r="O90" s="28">
        <f t="shared" si="4"/>
        <v>0</v>
      </c>
      <c r="P90" s="131" t="s">
        <v>535</v>
      </c>
    </row>
    <row r="91" spans="1:16" ht="161.25" customHeight="1" x14ac:dyDescent="0.25">
      <c r="A91" s="128">
        <v>81</v>
      </c>
      <c r="B91" s="129" t="s">
        <v>384</v>
      </c>
      <c r="C91" s="130" t="s">
        <v>25</v>
      </c>
      <c r="D91" s="31" t="s">
        <v>395</v>
      </c>
      <c r="E91" s="32" t="s">
        <v>330</v>
      </c>
      <c r="F91" s="32" t="s">
        <v>331</v>
      </c>
      <c r="G91" s="32" t="s">
        <v>332</v>
      </c>
      <c r="H91" s="44" t="s">
        <v>333</v>
      </c>
      <c r="I91" s="45" t="s">
        <v>334</v>
      </c>
      <c r="J91" s="35">
        <v>6</v>
      </c>
      <c r="K91" s="41">
        <v>43991</v>
      </c>
      <c r="L91" s="42">
        <v>44196</v>
      </c>
      <c r="M91" s="3">
        <f t="shared" si="6"/>
        <v>29</v>
      </c>
      <c r="N91" s="43">
        <v>0</v>
      </c>
      <c r="O91" s="28">
        <f t="shared" ref="O91" si="7">+N91/J91</f>
        <v>0</v>
      </c>
      <c r="P91" s="131" t="s">
        <v>536</v>
      </c>
    </row>
    <row r="92" spans="1:16" ht="153.75" customHeight="1" x14ac:dyDescent="0.25">
      <c r="A92" s="128">
        <v>82</v>
      </c>
      <c r="B92" s="129" t="s">
        <v>385</v>
      </c>
      <c r="C92" s="130" t="s">
        <v>25</v>
      </c>
      <c r="D92" s="31" t="s">
        <v>396</v>
      </c>
      <c r="E92" s="32" t="s">
        <v>330</v>
      </c>
      <c r="F92" s="32" t="s">
        <v>335</v>
      </c>
      <c r="G92" s="32" t="s">
        <v>332</v>
      </c>
      <c r="H92" s="44" t="s">
        <v>336</v>
      </c>
      <c r="I92" s="45" t="s">
        <v>337</v>
      </c>
      <c r="J92" s="35">
        <v>2</v>
      </c>
      <c r="K92" s="41">
        <v>43991</v>
      </c>
      <c r="L92" s="42">
        <v>44196</v>
      </c>
      <c r="M92" s="3">
        <f t="shared" si="6"/>
        <v>29</v>
      </c>
      <c r="N92" s="43">
        <v>0</v>
      </c>
      <c r="O92" s="28">
        <f>+N92/J92</f>
        <v>0</v>
      </c>
      <c r="P92" s="127" t="s">
        <v>534</v>
      </c>
    </row>
    <row r="93" spans="1:16" ht="153" x14ac:dyDescent="0.25">
      <c r="A93" s="128">
        <v>83</v>
      </c>
      <c r="B93" s="129" t="s">
        <v>530</v>
      </c>
      <c r="C93" s="130" t="s">
        <v>25</v>
      </c>
      <c r="D93" s="31" t="s">
        <v>397</v>
      </c>
      <c r="E93" s="32" t="s">
        <v>338</v>
      </c>
      <c r="F93" s="32" t="s">
        <v>339</v>
      </c>
      <c r="G93" s="32" t="s">
        <v>340</v>
      </c>
      <c r="H93" s="32" t="s">
        <v>341</v>
      </c>
      <c r="I93" s="46" t="s">
        <v>342</v>
      </c>
      <c r="J93" s="35">
        <v>1</v>
      </c>
      <c r="K93" s="41">
        <v>43991</v>
      </c>
      <c r="L93" s="42">
        <v>44196</v>
      </c>
      <c r="M93" s="3">
        <f t="shared" si="6"/>
        <v>29</v>
      </c>
      <c r="N93" s="39">
        <v>0</v>
      </c>
      <c r="O93" s="28">
        <f>+N93/J93</f>
        <v>0</v>
      </c>
      <c r="P93" s="135"/>
    </row>
    <row r="94" spans="1:16" x14ac:dyDescent="0.25">
      <c r="O94" s="30"/>
      <c r="P94" s="126"/>
    </row>
    <row r="350705" spans="1:1" x14ac:dyDescent="0.25">
      <c r="A350705" t="s">
        <v>24</v>
      </c>
    </row>
    <row r="350706" spans="1:1" x14ac:dyDescent="0.25">
      <c r="A350706" t="s">
        <v>25</v>
      </c>
    </row>
  </sheetData>
  <mergeCells count="1">
    <mergeCell ref="B8:P8"/>
  </mergeCells>
  <phoneticPr fontId="12" type="noConversion"/>
  <dataValidations count="17">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22:H25 G52:I54 G55:H57 G30:H51" xr:uid="{04C8E15C-1A07-43C6-A36F-B07FF0531206}">
      <formula1>0</formula1>
      <formula2>390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L79 L85 K78:K85" xr:uid="{13C60CE6-3F28-4BAB-AA94-91E45ACD2982}">
      <formula1>1900/1/1</formula1>
      <formula2>3000/1/1</formula2>
    </dataValidation>
    <dataValidation type="textLength" allowBlank="1" showInputMessage="1"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4:G15 G85 G87:G93 G78:G83" xr:uid="{776DF907-5D6F-4CCB-81DF-83C0FF7762F7}">
      <formula1>0</formula1>
      <formula2>390</formula2>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4:E15 E78:E93" xr:uid="{73D59672-A620-4524-B440-DD9BF48FCB91}">
      <formula1>0</formula1>
      <formula2>390</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4:F15 F78:F93" xr:uid="{E02B8980-962E-4E5E-9FD8-2B0761DE4FA0}">
      <formula1>0</formula1>
      <formula2>390</formula2>
    </dataValidation>
    <dataValidation type="textLength" allowBlank="1" showInputMessage="1"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4:D15 D78:D93" xr:uid="{DD207C7E-0BEE-4D03-A60A-6E1812E4B428}">
      <formula1>0</formula1>
      <formula2>9</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78:N80 N30:N50" xr:uid="{0A305523-6863-4B30-BBF4-ED36D15A553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P73 P30:P50" xr:uid="{0F894FB3-9593-458B-A08B-C273ED6FD5E5}">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30:J34 J78:J80" xr:uid="{B63AB234-9986-4E1F-82F8-489CFF2A6A5B}">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30:I34" xr:uid="{6244B2AA-4222-4CCF-8AB8-9BE58F75D970}">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E40 F30:F39 F41:F77" xr:uid="{6D631EE0-7A3A-43A2-9456-B6E45745BA9F}">
      <formula1>0</formula1>
      <formula2>390</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H78:H80" xr:uid="{4709A183-6ED0-4BE0-A4AB-E30AE1AD28D3}">
      <formula1>0</formula1>
      <formula2>390</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I78:I80" xr:uid="{DFD8240F-5D9F-4913-8134-CD77967E3EBE}">
      <formula1>0</formula1>
      <formula2>390</formula2>
    </dataValidation>
    <dataValidation type="textLength" allowBlank="1" showInputMessage="1" error="Escriba un texto  Maximo 390 Caracteres" promptTitle="Cualquier contenido Maximo 390 Caracteres" prompt=" Registre aspectos importantes a considerar. (MÁX. 390 CARACTERES)" sqref="P78:P80" xr:uid="{7CC5A161-9C51-435A-BD41-0E6FCDE46B5F}">
      <formula1>0</formula1>
      <formula2>390</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30:E77" xr:uid="{7D590F23-AC92-423E-B5B7-51AD75B02700}">
      <formula1>0</formula1>
      <formula2>390</formula2>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30:D77" xr:uid="{24AEC951-2EB9-471F-84CA-8C6319DBCB40}">
      <formula1>0</formula1>
      <formula2>9</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21:M77" xr:uid="{768AF7F5-B31A-4FF5-88E3-FFF95E8DD91F}">
      <formula1>-9223372036854770000</formula1>
      <formula2>9223372036854770000</formula2>
    </dataValidation>
  </dataValidations>
  <pageMargins left="0.7" right="0.7" top="0.75" bottom="0.75" header="0.3" footer="0.3"/>
  <pageSetup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6D7DD88CB4CD394EA6B37458A00038DB" ma:contentTypeVersion="3" ma:contentTypeDescription="Crear nuevo documento." ma:contentTypeScope="" ma:versionID="94686182d90727b2d4288ad18862c066">
  <xsd:schema xmlns:xsd="http://www.w3.org/2001/XMLSchema" xmlns:xs="http://www.w3.org/2001/XMLSchema" xmlns:p="http://schemas.microsoft.com/office/2006/metadata/properties" xmlns:ns2="4afde810-2293-4670-bb5c-117753097ca5" xmlns:ns3="e5be9fee-9e19-4c01-96ce-54bbe8fcab24" xmlns:ns4="2350556a-19bf-4c31-bc07-0a61f115a87f" targetNamespace="http://schemas.microsoft.com/office/2006/metadata/properties" ma:root="true" ma:fieldsID="11273d29bca6f196e72e0d3bd2ae0dde" ns2:_="" ns3:_="" ns4:_="">
    <xsd:import namespace="4afde810-2293-4670-bb5c-117753097ca5"/>
    <xsd:import namespace="e5be9fee-9e19-4c01-96ce-54bbe8fcab24"/>
    <xsd:import namespace="2350556a-19bf-4c31-bc07-0a61f115a87f"/>
    <xsd:element name="properties">
      <xsd:complexType>
        <xsd:sequence>
          <xsd:element name="documentManagement">
            <xsd:complexType>
              <xsd:all>
                <xsd:element ref="ns2:SharedWithUsers" minOccurs="0"/>
                <xsd:element ref="ns3:Categor_x00ed_a" minOccurs="0"/>
                <xsd:element ref="ns4:Ord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fde810-2293-4670-bb5c-117753097ca5"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5be9fee-9e19-4c01-96ce-54bbe8fcab24" elementFormDefault="qualified">
    <xsd:import namespace="http://schemas.microsoft.com/office/2006/documentManagement/types"/>
    <xsd:import namespace="http://schemas.microsoft.com/office/infopath/2007/PartnerControls"/>
    <xsd:element name="Categor_x00ed_a" ma:index="9" nillable="true" ma:displayName="Categoría" ma:default="Planes de Mejoramiento con la Contraloría General de la República" ma:format="Dropdown" ma:internalName="Categor_x00ed_a">
      <xsd:simpleType>
        <xsd:restriction base="dms:Choice">
          <xsd:enumeration value="Planes de Mejoramiento con la Contraloría General de la República"/>
          <xsd:enumeration value="Planes de Mejoramiento de Auditorías de Gestión"/>
        </xsd:restriction>
      </xsd:simpleType>
    </xsd:element>
  </xsd:schema>
  <xsd:schema xmlns:xsd="http://www.w3.org/2001/XMLSchema" xmlns:xs="http://www.w3.org/2001/XMLSchema" xmlns:dms="http://schemas.microsoft.com/office/2006/documentManagement/types" xmlns:pc="http://schemas.microsoft.com/office/infopath/2007/PartnerControls" targetNamespace="2350556a-19bf-4c31-bc07-0a61f115a87f" elementFormDefault="qualified">
    <xsd:import namespace="http://schemas.microsoft.com/office/2006/documentManagement/types"/>
    <xsd:import namespace="http://schemas.microsoft.com/office/infopath/2007/PartnerControls"/>
    <xsd:element name="Orden" ma:index="10" nillable="true" ma:displayName="Orden" ma:description="Ordene sus documentos numéricamente" ma:internalName="Orden">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ategor_x00ed_a xmlns="e5be9fee-9e19-4c01-96ce-54bbe8fcab24">Planes de Mejoramiento con la Contraloría General de la República</Categor_x00ed_a>
    <Orden xmlns="2350556a-19bf-4c31-bc07-0a61f115a87f">12</Orden>
  </documentManagement>
</p:properties>
</file>

<file path=customXml/itemProps1.xml><?xml version="1.0" encoding="utf-8"?>
<ds:datastoreItem xmlns:ds="http://schemas.openxmlformats.org/officeDocument/2006/customXml" ds:itemID="{1A27D1EF-6150-47E7-9863-594E781382AB}"/>
</file>

<file path=customXml/itemProps2.xml><?xml version="1.0" encoding="utf-8"?>
<ds:datastoreItem xmlns:ds="http://schemas.openxmlformats.org/officeDocument/2006/customXml" ds:itemID="{AABE9D1C-F298-492C-A08A-8F7AE8E529F7}"/>
</file>

<file path=customXml/itemProps3.xml><?xml version="1.0" encoding="utf-8"?>
<ds:datastoreItem xmlns:ds="http://schemas.openxmlformats.org/officeDocument/2006/customXml" ds:itemID="{EF7BE366-D059-4477-A476-D6E5BDD5E7A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DE MEJORAMIENTO A 30 DE JUNIO 2020</dc:title>
  <dc:creator>Apache POI</dc:creator>
  <cp:lastModifiedBy>Yesid Fernando Sanabria Bolivar</cp:lastModifiedBy>
  <dcterms:created xsi:type="dcterms:W3CDTF">2020-01-20T15:32:55Z</dcterms:created>
  <dcterms:modified xsi:type="dcterms:W3CDTF">2020-07-16T19:58:15Z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0x0101006D7DD88CB4CD394EA6B37458A00038DB</vt:lpwstr>
  </property>
</Properties>
</file>