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mc:AlternateContent xmlns:mc="http://schemas.openxmlformats.org/markup-compatibility/2006">
    <mc:Choice Requires="x15">
      <x15ac:absPath xmlns:x15ac="http://schemas.microsoft.com/office/spreadsheetml/2010/11/ac" url="/Users/ss/Documents/ANH/2022/GESTION/INFORMES DE GESTION /PLAN ESTRATEGICO 2023/"/>
    </mc:Choice>
  </mc:AlternateContent>
  <xr:revisionPtr revIDLastSave="0" documentId="13_ncr:1_{9972691E-7CAB-FA43-BED8-289F1C452019}" xr6:coauthVersionLast="47" xr6:coauthVersionMax="47" xr10:uidLastSave="{00000000-0000-0000-0000-000000000000}"/>
  <bookViews>
    <workbookView xWindow="-38400" yWindow="-5600" windowWidth="38400" windowHeight="21600" xr2:uid="{00000000-000D-0000-FFFF-FFFF00000000}"/>
  </bookViews>
  <sheets>
    <sheet name="Hoja1" sheetId="1" r:id="rId1"/>
    <sheet name="Hoja2" sheetId="2" r:id="rId2"/>
    <sheet name="Hoja3" sheetId="3" r:id="rId3"/>
  </sheets>
  <definedNames>
    <definedName name="_xlnm.Print_Area" localSheetId="0">Hoja1!$A$1:$BD$176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1" i="1" l="1"/>
  <c r="I161" i="1"/>
  <c r="J161" i="1"/>
  <c r="K161" i="1"/>
  <c r="G161" i="1"/>
  <c r="F161" i="1"/>
  <c r="AE66" i="1"/>
  <c r="AE67" i="1"/>
  <c r="AD66" i="1"/>
  <c r="AD67" i="1"/>
  <c r="AE53" i="1"/>
  <c r="AD53" i="1"/>
  <c r="P137" i="1"/>
  <c r="L137" i="1"/>
  <c r="J137" i="1"/>
  <c r="F137" i="1"/>
  <c r="G162" i="1" l="1"/>
  <c r="F162" i="1"/>
  <c r="E168" i="1"/>
  <c r="H162" i="1" l="1"/>
  <c r="AE139" i="1"/>
  <c r="AD139" i="1"/>
  <c r="AE90" i="1"/>
  <c r="AD90" i="1"/>
  <c r="AE86" i="1"/>
  <c r="AD86" i="1"/>
  <c r="AF139" i="1" l="1"/>
  <c r="AF90" i="1"/>
  <c r="AF86" i="1"/>
  <c r="AB176" i="1" l="1"/>
  <c r="U176" i="1" l="1"/>
  <c r="AE138" i="1" l="1"/>
  <c r="AD138" i="1"/>
  <c r="AF138" i="1" l="1"/>
  <c r="AD159" i="1"/>
  <c r="AE159" i="1"/>
  <c r="AD160" i="1"/>
  <c r="AE160" i="1"/>
  <c r="AE158" i="1"/>
  <c r="AD158" i="1"/>
  <c r="AD149" i="1"/>
  <c r="AE149" i="1"/>
  <c r="AD150" i="1"/>
  <c r="AE150" i="1"/>
  <c r="AD141" i="1"/>
  <c r="AE141" i="1"/>
  <c r="AE140" i="1"/>
  <c r="AD140" i="1"/>
  <c r="AD122" i="1"/>
  <c r="AD123" i="1"/>
  <c r="AE123" i="1"/>
  <c r="AD125" i="1"/>
  <c r="AE125" i="1"/>
  <c r="AD126" i="1"/>
  <c r="AE126" i="1"/>
  <c r="AD127" i="1"/>
  <c r="AE127" i="1"/>
  <c r="AE128" i="1"/>
  <c r="AE129" i="1"/>
  <c r="AE130" i="1"/>
  <c r="AE122" i="1"/>
  <c r="AD101" i="1"/>
  <c r="AE101" i="1"/>
  <c r="AD102" i="1"/>
  <c r="AE102" i="1"/>
  <c r="AD103" i="1"/>
  <c r="AE103" i="1"/>
  <c r="AD104" i="1"/>
  <c r="AE104" i="1"/>
  <c r="AD105" i="1"/>
  <c r="AE105" i="1"/>
  <c r="AD106" i="1"/>
  <c r="AE106" i="1"/>
  <c r="AD107" i="1"/>
  <c r="AE107" i="1"/>
  <c r="AD108" i="1"/>
  <c r="AE108" i="1"/>
  <c r="AD109" i="1"/>
  <c r="AE109" i="1"/>
  <c r="AD110" i="1"/>
  <c r="AE110" i="1"/>
  <c r="AD111" i="1"/>
  <c r="AE111" i="1"/>
  <c r="AD112" i="1"/>
  <c r="AE112" i="1"/>
  <c r="AD113" i="1"/>
  <c r="AE113" i="1"/>
  <c r="AD114" i="1"/>
  <c r="AE114" i="1"/>
  <c r="AE100" i="1"/>
  <c r="AD100" i="1"/>
  <c r="AE92" i="1"/>
  <c r="AD88" i="1"/>
  <c r="AE88" i="1"/>
  <c r="AD89" i="1"/>
  <c r="AE89" i="1"/>
  <c r="AD91" i="1"/>
  <c r="AE91" i="1"/>
  <c r="AD92" i="1"/>
  <c r="AD74" i="1"/>
  <c r="AD78" i="1"/>
  <c r="AE78" i="1"/>
  <c r="AD71" i="1"/>
  <c r="AE71" i="1"/>
  <c r="AD72" i="1"/>
  <c r="AE72" i="1"/>
  <c r="AD73" i="1"/>
  <c r="AE73" i="1"/>
  <c r="AE74" i="1"/>
  <c r="AD76" i="1"/>
  <c r="AE76" i="1"/>
  <c r="AD77" i="1"/>
  <c r="AE77" i="1"/>
  <c r="AD68" i="1"/>
  <c r="AE68" i="1"/>
  <c r="AD69" i="1"/>
  <c r="AE69" i="1"/>
  <c r="AD70" i="1"/>
  <c r="AE70" i="1"/>
  <c r="AE58" i="1"/>
  <c r="AE7" i="1"/>
  <c r="AE8" i="1"/>
  <c r="AE9" i="1"/>
  <c r="AE10" i="1"/>
  <c r="AE11" i="1"/>
  <c r="AE12" i="1"/>
  <c r="AD58" i="1"/>
  <c r="AD46" i="1"/>
  <c r="AE46" i="1"/>
  <c r="AD47" i="1"/>
  <c r="AE47" i="1"/>
  <c r="AD48" i="1"/>
  <c r="AE48" i="1"/>
  <c r="AD49" i="1"/>
  <c r="AE49" i="1"/>
  <c r="AD50" i="1"/>
  <c r="AE50" i="1"/>
  <c r="AD51" i="1"/>
  <c r="AE51" i="1"/>
  <c r="AD52" i="1"/>
  <c r="AE52" i="1"/>
  <c r="AD54" i="1"/>
  <c r="AE54" i="1"/>
  <c r="AD55" i="1"/>
  <c r="AE55" i="1"/>
  <c r="AD56" i="1"/>
  <c r="AE56" i="1"/>
  <c r="AD57" i="1"/>
  <c r="AE57" i="1"/>
  <c r="AE45" i="1"/>
  <c r="AD45" i="1"/>
  <c r="AD29" i="1"/>
  <c r="AE29" i="1"/>
  <c r="AD30" i="1"/>
  <c r="AE30" i="1"/>
  <c r="AD31" i="1"/>
  <c r="AE31" i="1"/>
  <c r="AD32" i="1"/>
  <c r="AE32" i="1"/>
  <c r="AD33" i="1"/>
  <c r="AE33" i="1"/>
  <c r="AD34" i="1"/>
  <c r="AE34" i="1"/>
  <c r="AD35" i="1"/>
  <c r="AE35" i="1"/>
  <c r="AD36" i="1"/>
  <c r="AE36" i="1"/>
  <c r="AD24" i="1"/>
  <c r="AE24" i="1"/>
  <c r="AD25" i="1"/>
  <c r="AE25" i="1"/>
  <c r="AD26" i="1"/>
  <c r="AE26" i="1"/>
  <c r="AD27" i="1"/>
  <c r="AE27" i="1"/>
  <c r="AD28" i="1"/>
  <c r="AE28" i="1"/>
  <c r="AD14" i="1"/>
  <c r="AE14" i="1"/>
  <c r="AD15" i="1"/>
  <c r="AE15" i="1"/>
  <c r="AD16" i="1"/>
  <c r="AE16" i="1"/>
  <c r="AD17" i="1"/>
  <c r="AE17" i="1"/>
  <c r="AD18" i="1"/>
  <c r="AE18" i="1"/>
  <c r="AD19" i="1"/>
  <c r="AE19" i="1"/>
  <c r="AD20" i="1"/>
  <c r="AE20" i="1"/>
  <c r="AD21" i="1"/>
  <c r="AE21" i="1"/>
  <c r="AD22" i="1"/>
  <c r="AE22" i="1"/>
  <c r="AE23" i="1"/>
  <c r="AE13" i="1"/>
  <c r="AD8" i="1"/>
  <c r="AD9" i="1"/>
  <c r="AD10" i="1"/>
  <c r="AD11" i="1"/>
  <c r="AD12" i="1"/>
  <c r="AD13" i="1"/>
  <c r="AD7" i="1"/>
  <c r="AF160" i="1" l="1"/>
  <c r="AF46" i="1"/>
  <c r="AF141" i="1"/>
  <c r="AG141" i="1" s="1"/>
  <c r="AF51" i="1"/>
  <c r="AF128" i="1"/>
  <c r="AF150" i="1"/>
  <c r="AF122" i="1"/>
  <c r="AF50" i="1"/>
  <c r="AF129" i="1"/>
  <c r="AF22" i="1"/>
  <c r="AF14" i="1"/>
  <c r="AF74" i="1"/>
  <c r="AF130" i="1"/>
  <c r="AF158" i="1"/>
  <c r="AF91" i="1"/>
  <c r="AF140" i="1"/>
  <c r="AF71" i="1"/>
  <c r="AF88" i="1"/>
  <c r="AF92" i="1"/>
  <c r="AF113" i="1"/>
  <c r="AF110" i="1"/>
  <c r="AF107" i="1"/>
  <c r="AF114" i="1"/>
  <c r="AF112" i="1"/>
  <c r="AF109" i="1"/>
  <c r="AF106" i="1"/>
  <c r="AF102" i="1"/>
  <c r="AF73" i="1"/>
  <c r="AF78" i="1"/>
  <c r="AF108" i="1"/>
  <c r="AF101" i="1"/>
  <c r="AF126" i="1"/>
  <c r="AF123" i="1"/>
  <c r="AF72" i="1"/>
  <c r="AF104" i="1"/>
  <c r="AF9" i="1"/>
  <c r="AF127" i="1"/>
  <c r="AF124" i="1"/>
  <c r="AF21" i="1"/>
  <c r="AF15" i="1"/>
  <c r="AF28" i="1"/>
  <c r="AF36" i="1"/>
  <c r="AF33" i="1"/>
  <c r="AF57" i="1"/>
  <c r="AF49" i="1"/>
  <c r="AF68" i="1"/>
  <c r="AF77" i="1"/>
  <c r="AF100" i="1"/>
  <c r="AF103" i="1"/>
  <c r="AF149" i="1"/>
  <c r="AF17" i="1"/>
  <c r="AF24" i="1"/>
  <c r="AF29" i="1"/>
  <c r="AF52" i="1"/>
  <c r="AF69" i="1"/>
  <c r="AF76" i="1"/>
  <c r="AF159" i="1"/>
  <c r="AF89" i="1"/>
  <c r="AF111" i="1"/>
  <c r="AF105" i="1"/>
  <c r="AF125" i="1"/>
  <c r="AF70" i="1"/>
  <c r="AF58" i="1"/>
  <c r="AF20" i="1"/>
  <c r="AF27" i="1"/>
  <c r="AF32" i="1"/>
  <c r="AF56" i="1"/>
  <c r="AF48" i="1"/>
  <c r="AF55" i="1"/>
  <c r="AF47" i="1"/>
  <c r="AF54" i="1"/>
  <c r="AF10" i="1"/>
  <c r="AF19" i="1"/>
  <c r="AF26" i="1"/>
  <c r="AF31" i="1"/>
  <c r="AF18" i="1"/>
  <c r="AF23" i="1"/>
  <c r="AF35" i="1"/>
  <c r="AF34" i="1"/>
  <c r="AF16" i="1"/>
  <c r="AF12" i="1"/>
  <c r="AF8" i="1"/>
  <c r="AF13" i="1"/>
  <c r="AF11" i="1"/>
  <c r="AF45" i="1"/>
  <c r="AF7" i="1"/>
  <c r="AF25" i="1"/>
  <c r="AF30" i="1"/>
  <c r="AG130" i="1" l="1"/>
  <c r="I131" i="1"/>
  <c r="H131" i="1"/>
  <c r="L157" i="1"/>
  <c r="L161" i="1" l="1"/>
  <c r="M161" i="1"/>
  <c r="N161" i="1"/>
  <c r="O161" i="1"/>
  <c r="P161" i="1"/>
  <c r="Q161" i="1"/>
  <c r="R161" i="1"/>
  <c r="S161" i="1"/>
  <c r="T161" i="1"/>
  <c r="U161" i="1"/>
  <c r="V161" i="1"/>
  <c r="W161" i="1"/>
  <c r="X161" i="1"/>
  <c r="Y161" i="1"/>
  <c r="Z161" i="1"/>
  <c r="AA161" i="1"/>
  <c r="AB161" i="1"/>
  <c r="AC161" i="1"/>
  <c r="F151" i="1"/>
  <c r="H151" i="1"/>
  <c r="I151" i="1"/>
  <c r="J151" i="1"/>
  <c r="K151" i="1"/>
  <c r="L151" i="1"/>
  <c r="M151" i="1"/>
  <c r="N151" i="1"/>
  <c r="O151" i="1"/>
  <c r="P151" i="1"/>
  <c r="Q151" i="1"/>
  <c r="R151" i="1"/>
  <c r="S151" i="1"/>
  <c r="T151" i="1"/>
  <c r="U151" i="1"/>
  <c r="V151" i="1"/>
  <c r="W151" i="1"/>
  <c r="X151" i="1"/>
  <c r="Y151" i="1"/>
  <c r="Z151" i="1"/>
  <c r="AA151" i="1"/>
  <c r="AB151" i="1"/>
  <c r="AC151" i="1"/>
  <c r="G151" i="1"/>
  <c r="H142" i="1"/>
  <c r="I142" i="1"/>
  <c r="J142" i="1"/>
  <c r="K142" i="1"/>
  <c r="L142" i="1"/>
  <c r="M142" i="1"/>
  <c r="N142" i="1"/>
  <c r="O142" i="1"/>
  <c r="P142" i="1"/>
  <c r="Q142" i="1"/>
  <c r="R142" i="1"/>
  <c r="S142" i="1"/>
  <c r="T142" i="1"/>
  <c r="U142" i="1"/>
  <c r="V142" i="1"/>
  <c r="W142" i="1"/>
  <c r="X142" i="1"/>
  <c r="Y142" i="1"/>
  <c r="Z142" i="1"/>
  <c r="AA142" i="1"/>
  <c r="AB142" i="1"/>
  <c r="AC142" i="1"/>
  <c r="G142" i="1"/>
  <c r="F142" i="1"/>
  <c r="J131" i="1"/>
  <c r="K131" i="1"/>
  <c r="L131" i="1"/>
  <c r="M131" i="1"/>
  <c r="N131" i="1"/>
  <c r="O131" i="1"/>
  <c r="P131" i="1"/>
  <c r="Q131" i="1"/>
  <c r="R131" i="1"/>
  <c r="S131" i="1"/>
  <c r="T131" i="1"/>
  <c r="U131" i="1"/>
  <c r="V131" i="1"/>
  <c r="W131" i="1"/>
  <c r="X131" i="1"/>
  <c r="Y131" i="1"/>
  <c r="Z131" i="1"/>
  <c r="AA131" i="1"/>
  <c r="AB131" i="1"/>
  <c r="AC131" i="1"/>
  <c r="G131" i="1"/>
  <c r="F131" i="1"/>
  <c r="H115" i="1"/>
  <c r="I115" i="1"/>
  <c r="H99" i="1" s="1"/>
  <c r="J115" i="1"/>
  <c r="K115" i="1"/>
  <c r="L115" i="1"/>
  <c r="M115" i="1"/>
  <c r="N115" i="1"/>
  <c r="O115" i="1"/>
  <c r="P115" i="1"/>
  <c r="Q115" i="1"/>
  <c r="R115" i="1"/>
  <c r="S115" i="1"/>
  <c r="T115" i="1"/>
  <c r="U115" i="1"/>
  <c r="V115" i="1"/>
  <c r="W115" i="1"/>
  <c r="X115" i="1"/>
  <c r="Y115" i="1"/>
  <c r="Z115" i="1"/>
  <c r="AA115" i="1"/>
  <c r="AB115" i="1"/>
  <c r="AC115" i="1"/>
  <c r="G115" i="1"/>
  <c r="F115" i="1"/>
  <c r="H93" i="1"/>
  <c r="I93" i="1"/>
  <c r="J93" i="1"/>
  <c r="K93" i="1"/>
  <c r="L93" i="1"/>
  <c r="M93" i="1"/>
  <c r="N93" i="1"/>
  <c r="O93" i="1"/>
  <c r="P93" i="1"/>
  <c r="Q93" i="1"/>
  <c r="R93" i="1"/>
  <c r="S93" i="1"/>
  <c r="T93" i="1"/>
  <c r="U93" i="1"/>
  <c r="V93" i="1"/>
  <c r="W93" i="1"/>
  <c r="X93" i="1"/>
  <c r="Y93" i="1"/>
  <c r="Z93" i="1"/>
  <c r="AA93" i="1"/>
  <c r="AB93" i="1"/>
  <c r="AC93" i="1"/>
  <c r="G93" i="1"/>
  <c r="F93" i="1"/>
  <c r="H79" i="1"/>
  <c r="I79" i="1"/>
  <c r="J79" i="1"/>
  <c r="K79" i="1"/>
  <c r="L79" i="1"/>
  <c r="M79" i="1"/>
  <c r="N79" i="1"/>
  <c r="O79" i="1"/>
  <c r="P79" i="1"/>
  <c r="Q79" i="1"/>
  <c r="R79" i="1"/>
  <c r="S79" i="1"/>
  <c r="T79" i="1"/>
  <c r="U79" i="1"/>
  <c r="V79" i="1"/>
  <c r="W79" i="1"/>
  <c r="X79" i="1"/>
  <c r="Y79" i="1"/>
  <c r="Z79" i="1"/>
  <c r="AA79" i="1"/>
  <c r="AB79" i="1"/>
  <c r="AC79" i="1"/>
  <c r="G79" i="1"/>
  <c r="F79" i="1"/>
  <c r="H59" i="1"/>
  <c r="I59" i="1"/>
  <c r="J59" i="1"/>
  <c r="K59" i="1"/>
  <c r="L59" i="1"/>
  <c r="M59" i="1"/>
  <c r="N59" i="1"/>
  <c r="O59" i="1"/>
  <c r="P59" i="1"/>
  <c r="Q59" i="1"/>
  <c r="R59" i="1"/>
  <c r="S59" i="1"/>
  <c r="T59" i="1"/>
  <c r="U59" i="1"/>
  <c r="V59" i="1"/>
  <c r="W59" i="1"/>
  <c r="X59" i="1"/>
  <c r="Y59" i="1"/>
  <c r="Z59" i="1"/>
  <c r="AA59" i="1"/>
  <c r="AB59" i="1"/>
  <c r="AC59" i="1"/>
  <c r="F59" i="1"/>
  <c r="G59" i="1"/>
  <c r="F85" i="1" l="1"/>
  <c r="N85" i="1"/>
  <c r="P157" i="1"/>
  <c r="AE131" i="1"/>
  <c r="AD131" i="1"/>
  <c r="N157" i="1"/>
  <c r="H65" i="1"/>
  <c r="H85" i="1"/>
  <c r="L65" i="1"/>
  <c r="R85" i="1"/>
  <c r="F99" i="1"/>
  <c r="L43" i="1"/>
  <c r="V148" i="1"/>
  <c r="J148" i="1"/>
  <c r="Z43" i="1"/>
  <c r="N43" i="1"/>
  <c r="Z148" i="1"/>
  <c r="X148" i="1"/>
  <c r="Z85" i="1"/>
  <c r="V43" i="1"/>
  <c r="J43" i="1"/>
  <c r="AB65" i="1"/>
  <c r="X65" i="1"/>
  <c r="T65" i="1"/>
  <c r="P65" i="1"/>
  <c r="V85" i="1"/>
  <c r="F43" i="1"/>
  <c r="AB43" i="1"/>
  <c r="X43" i="1"/>
  <c r="T43" i="1"/>
  <c r="P43" i="1"/>
  <c r="H43" i="1"/>
  <c r="V65" i="1"/>
  <c r="N65" i="1"/>
  <c r="AB85" i="1"/>
  <c r="X85" i="1"/>
  <c r="T85" i="1"/>
  <c r="P85" i="1"/>
  <c r="AB99" i="1"/>
  <c r="X99" i="1"/>
  <c r="T99" i="1"/>
  <c r="P99" i="1"/>
  <c r="Z157" i="1"/>
  <c r="R157" i="1"/>
  <c r="R43" i="1"/>
  <c r="P148" i="1"/>
  <c r="L148" i="1"/>
  <c r="AB157" i="1"/>
  <c r="X157" i="1"/>
  <c r="V157" i="1"/>
  <c r="T157" i="1"/>
  <c r="J157" i="1"/>
  <c r="AB148" i="1"/>
  <c r="T148" i="1"/>
  <c r="R148" i="1"/>
  <c r="H148" i="1"/>
  <c r="Z99" i="1"/>
  <c r="V99" i="1"/>
  <c r="R99" i="1"/>
  <c r="N99" i="1"/>
  <c r="L99" i="1"/>
  <c r="J99" i="1"/>
  <c r="Z65" i="1"/>
  <c r="R65" i="1"/>
  <c r="J65" i="1"/>
  <c r="F65" i="1"/>
  <c r="H37" i="1"/>
  <c r="I37" i="1"/>
  <c r="J37" i="1"/>
  <c r="K37" i="1"/>
  <c r="L37" i="1"/>
  <c r="M37" i="1"/>
  <c r="N37" i="1"/>
  <c r="O37" i="1"/>
  <c r="P37" i="1"/>
  <c r="Q37" i="1"/>
  <c r="R37" i="1"/>
  <c r="S37" i="1"/>
  <c r="T37" i="1"/>
  <c r="U37" i="1"/>
  <c r="V37" i="1"/>
  <c r="W37" i="1"/>
  <c r="X37" i="1"/>
  <c r="Y37" i="1"/>
  <c r="Z37" i="1"/>
  <c r="AA37" i="1"/>
  <c r="AB37" i="1"/>
  <c r="AC37" i="1"/>
  <c r="G37" i="1"/>
  <c r="F37" i="1"/>
  <c r="A8" i="1"/>
  <c r="A9" i="1" s="1"/>
  <c r="A10" i="1" s="1"/>
  <c r="A11" i="1" s="1"/>
  <c r="A12" i="1" s="1"/>
  <c r="A13" i="1" s="1"/>
  <c r="A14" i="1" s="1"/>
  <c r="A16" i="1" s="1"/>
  <c r="A17" i="1" s="1"/>
  <c r="A18" i="1" s="1"/>
  <c r="A19" i="1" s="1"/>
  <c r="A20" i="1" s="1"/>
  <c r="AD64" i="1" l="1"/>
  <c r="AD84" i="1"/>
  <c r="AF131" i="1"/>
  <c r="AD42" i="1"/>
  <c r="AG78" i="1"/>
  <c r="AG92" i="1"/>
  <c r="F6" i="1"/>
  <c r="A21" i="1"/>
  <c r="A22" i="1" s="1"/>
  <c r="L6" i="1"/>
  <c r="AF142" i="1"/>
  <c r="AF161" i="1"/>
  <c r="AG160" i="1"/>
  <c r="AG114" i="1"/>
  <c r="AF151" i="1"/>
  <c r="AD147" i="1"/>
  <c r="AF93" i="1"/>
  <c r="AF115" i="1"/>
  <c r="AD98" i="1"/>
  <c r="AF79" i="1"/>
  <c r="AF59" i="1"/>
  <c r="V6" i="1"/>
  <c r="J6" i="1"/>
  <c r="AB6" i="1"/>
  <c r="R6" i="1"/>
  <c r="T6" i="1"/>
  <c r="P6" i="1"/>
  <c r="X6" i="1"/>
  <c r="Z6" i="1"/>
  <c r="N6" i="1"/>
  <c r="H6" i="1"/>
  <c r="AD5" i="1" l="1"/>
  <c r="A25" i="1"/>
  <c r="A26" i="1" s="1"/>
  <c r="A27" i="1" s="1"/>
  <c r="A28" i="1" s="1"/>
  <c r="A29" i="1" s="1"/>
  <c r="A30" i="1" s="1"/>
  <c r="A31" i="1" s="1"/>
  <c r="A32" i="1" s="1"/>
  <c r="A33" i="1" s="1"/>
  <c r="A34" i="1" s="1"/>
  <c r="A35" i="1" s="1"/>
  <c r="A36" i="1" s="1"/>
  <c r="AG36" i="1"/>
  <c r="AF37" i="1"/>
  <c r="A46" i="1" l="1"/>
  <c r="A48" i="1" s="1"/>
  <c r="A49" i="1" s="1"/>
  <c r="A50" i="1" s="1"/>
  <c r="R121" i="1"/>
  <c r="P121" i="1"/>
  <c r="N121" i="1"/>
  <c r="AB121" i="1"/>
  <c r="X121" i="1"/>
  <c r="T121" i="1"/>
  <c r="V121" i="1"/>
  <c r="Z121" i="1"/>
  <c r="L121" i="1"/>
  <c r="J121" i="1"/>
  <c r="A51" i="1" l="1"/>
  <c r="A52" i="1" s="1"/>
  <c r="A54" i="1" s="1"/>
  <c r="A55" i="1" s="1"/>
  <c r="A56" i="1" s="1"/>
  <c r="A57" i="1" s="1"/>
  <c r="AD120" i="1"/>
  <c r="A72" i="1"/>
  <c r="A73" i="1" s="1"/>
  <c r="A74" i="1" s="1"/>
  <c r="A75" i="1" s="1"/>
  <c r="A76" i="1" s="1"/>
  <c r="A77" i="1" s="1"/>
  <c r="A78" i="1" s="1"/>
  <c r="AB137" i="1"/>
  <c r="Z137" i="1"/>
  <c r="N137" i="1"/>
  <c r="T137" i="1"/>
  <c r="X137" i="1"/>
  <c r="V137" i="1"/>
  <c r="R137" i="1"/>
  <c r="A86" i="1" l="1"/>
  <c r="A89" i="1" s="1"/>
  <c r="AD136" i="1"/>
  <c r="A122" i="1"/>
  <c r="A123" i="1" s="1"/>
  <c r="A125" i="1" s="1"/>
  <c r="A126" i="1" s="1"/>
  <c r="AD156" i="1"/>
  <c r="A127" i="1" l="1"/>
  <c r="A128" i="1" s="1"/>
  <c r="A129" i="1" s="1"/>
  <c r="A130" i="1" s="1"/>
  <c r="A92" i="1"/>
  <c r="A100" i="1" s="1"/>
  <c r="A101" i="1" s="1"/>
  <c r="A102" i="1" s="1"/>
  <c r="A103" i="1" s="1"/>
  <c r="A105" i="1" s="1"/>
  <c r="A106" i="1" s="1"/>
  <c r="A107" i="1" s="1"/>
  <c r="A108" i="1" s="1"/>
  <c r="A109" i="1" s="1"/>
  <c r="A110" i="1" s="1"/>
  <c r="A111" i="1" s="1"/>
  <c r="A112" i="1" s="1"/>
  <c r="A113" i="1" s="1"/>
  <c r="A90" i="1"/>
  <c r="A150" i="1"/>
  <c r="A159" i="1" s="1"/>
  <c r="A160" i="1" s="1"/>
  <c r="A140" i="1" l="1"/>
  <c r="A141" i="1" s="1"/>
  <c r="A138" i="1"/>
  <c r="A139" i="1" s="1"/>
</calcChain>
</file>

<file path=xl/sharedStrings.xml><?xml version="1.0" encoding="utf-8"?>
<sst xmlns="http://schemas.openxmlformats.org/spreadsheetml/2006/main" count="1240" uniqueCount="344">
  <si>
    <t xml:space="preserve">Enero </t>
  </si>
  <si>
    <t xml:space="preserve">Febrero </t>
  </si>
  <si>
    <t>Marzo</t>
  </si>
  <si>
    <t>Abril</t>
  </si>
  <si>
    <t>Mayo</t>
  </si>
  <si>
    <t>Junio</t>
  </si>
  <si>
    <t>Julio</t>
  </si>
  <si>
    <t>Agosto</t>
  </si>
  <si>
    <t>Septiembre</t>
  </si>
  <si>
    <t>Octubre</t>
  </si>
  <si>
    <t>Noviembre</t>
  </si>
  <si>
    <t>Diciembre</t>
  </si>
  <si>
    <t>P</t>
  </si>
  <si>
    <t>E</t>
  </si>
  <si>
    <t xml:space="preserve">% CUMPLIMIENTO POR ACTIVIDAD ANUAL </t>
  </si>
  <si>
    <t>GESTION E IMPLEMENTACION DEL SG-SST</t>
  </si>
  <si>
    <t>Item</t>
  </si>
  <si>
    <t>CICLO PHVA</t>
  </si>
  <si>
    <t xml:space="preserve">ACTIVIDAD </t>
  </si>
  <si>
    <t xml:space="preserve">EVIDENCIA </t>
  </si>
  <si>
    <t>RESPONSABLE</t>
  </si>
  <si>
    <t>CUMPLIMIENTO MENSUAL</t>
  </si>
  <si>
    <t>PLANEAR</t>
  </si>
  <si>
    <t>Experto - Asesora AON</t>
  </si>
  <si>
    <t>Contratista SST</t>
  </si>
  <si>
    <t xml:space="preserve">Experto - EIS ARL </t>
  </si>
  <si>
    <t>Evaluación de las actividades de los profesionales de la ARL</t>
  </si>
  <si>
    <t xml:space="preserve">Equipo SST - Asesores ARL </t>
  </si>
  <si>
    <t>Revisiòn y actualizaciòn de la politica y el alcance del SG-SST por la alta direcciòn.</t>
  </si>
  <si>
    <t>Politica de SG-SST revisada y actualizada</t>
  </si>
  <si>
    <t>Experto y Gerente Planeación</t>
  </si>
  <si>
    <t>Revisar y actualizar Objetivos y metas del SST</t>
  </si>
  <si>
    <t>Matriz de objetivos y metas</t>
  </si>
  <si>
    <t>Experto SST</t>
  </si>
  <si>
    <t>Revisar, ajustar y actualizar el alcance del subsistema de SST</t>
  </si>
  <si>
    <t>Alcance Actualizado</t>
  </si>
  <si>
    <t>Contratista SST - Asesor ARL.</t>
  </si>
  <si>
    <t>Matriz de identificaciòn de peligros y riesgos actualizadas</t>
  </si>
  <si>
    <t>Asesor ARL</t>
  </si>
  <si>
    <t>Reporte de información para soportar consolidación de los Informes de Gestión que requiera las Jefaturas de la ANH y  los entes de control (a solicitud)</t>
  </si>
  <si>
    <t>Reporte de información para informe de gestión</t>
  </si>
  <si>
    <t>Tabla de retención documental</t>
  </si>
  <si>
    <t>Equipos SST</t>
  </si>
  <si>
    <t>HACER</t>
  </si>
  <si>
    <t>Actividades de prevención y Promoción (Jornadas de P y P, semana de la salud y la seguridad entre otras).</t>
  </si>
  <si>
    <t>Registro de las actividades.</t>
  </si>
  <si>
    <t>Registro de lo envido por los diferentes medios de comunicación (correo, pantallas, entre otros)</t>
  </si>
  <si>
    <t xml:space="preserve">Seguimiento al cumplimiento de requisitos de SST a Contratistas - outsorcing en términos de SST (Seguimiento a Contratistas) </t>
  </si>
  <si>
    <t>Seguimiento a compras - contratistas - outsorsing en temas de SST (aplicaciòn manual HSE para contratistas de forma adecuada desde las minutas de los contratos).</t>
  </si>
  <si>
    <t>Gestión administrativa para la compra de elementos requeridos por el SG-SST</t>
  </si>
  <si>
    <t>Desarrollo actividades con el COPASST y Comitè de convivencia</t>
  </si>
  <si>
    <t>Actas de reunión del comitè</t>
  </si>
  <si>
    <t>Contratista SST - Gestor TH</t>
  </si>
  <si>
    <t>Documento del Sistema de Gestiòn de la Seguridad y Salud en el Trabajo SG-SST</t>
  </si>
  <si>
    <t xml:space="preserve">Equipo SST  </t>
  </si>
  <si>
    <t>Indicadores desarrollados</t>
  </si>
  <si>
    <t>VERIFICAR</t>
  </si>
  <si>
    <t>Evaluaciòn de los indicadores.</t>
  </si>
  <si>
    <t>Evaluación de indicadores y objetivos</t>
  </si>
  <si>
    <t>Equipo SST</t>
  </si>
  <si>
    <t>Auditoria interna</t>
  </si>
  <si>
    <t>Resultados y cierre planes de mejora de auditoria</t>
  </si>
  <si>
    <t>Verificación y aprobación  del Plan de Trabajo deL SG- SST por parte del Lider GIT Talento Humano y la Vicepresidencia Administrativa y Financiera</t>
  </si>
  <si>
    <t>Acta de la Revisiòn de la Presidencia.</t>
  </si>
  <si>
    <t>Lider TH</t>
  </si>
  <si>
    <t>Revisión por la Presidencia del SG-SST</t>
  </si>
  <si>
    <t>Plan de trabajo del SG-SST.</t>
  </si>
  <si>
    <t>Actualización de la matriz legal y verificar su cumplimiento de la Normatividad descrita en la Matriz Legal</t>
  </si>
  <si>
    <t>Matriz Legal Actualizada</t>
  </si>
  <si>
    <t>Contratistas SST</t>
  </si>
  <si>
    <t>ACTUAR</t>
  </si>
  <si>
    <t xml:space="preserve">Planes de mejoramiento realizados </t>
  </si>
  <si>
    <t>Seguimiento a la implentaciòn de los planes de mejora de los accidentes</t>
  </si>
  <si>
    <t>Resultados y cierre planes de mejora investigación de accidentes</t>
  </si>
  <si>
    <t>% TOTAL  IMPLEMENTACION</t>
  </si>
  <si>
    <t>Matriz de oportunidades de mejora</t>
  </si>
  <si>
    <t>Cierre de acciones de mejoras</t>
  </si>
  <si>
    <t xml:space="preserve">SUBPROGRAMA DE HIGIENE Y SEGURIDAD INDUSTRIAL </t>
  </si>
  <si>
    <t>Inspecciones locativas realizadas y documentadas</t>
  </si>
  <si>
    <t xml:space="preserve">Contratista SST- Asesor ARL </t>
  </si>
  <si>
    <t xml:space="preserve">Gestionar análisis estadístico y técnico de incidentes y accidentes de trabajo </t>
  </si>
  <si>
    <t>Indicadores con resultados</t>
  </si>
  <si>
    <t>Registro de reporte a Arl y EPS de los accidentes de trabajo</t>
  </si>
  <si>
    <t xml:space="preserve">Equipo SST </t>
  </si>
  <si>
    <t>Revisión y  actualización del Plan de Emergencia de la ANH</t>
  </si>
  <si>
    <t>Plan de trabajo</t>
  </si>
  <si>
    <t>Asesor ARL Contratistas SST y Ambiental</t>
  </si>
  <si>
    <t>Registro de las reuniones realizadas con las brigadas</t>
  </si>
  <si>
    <t>Contratista SST.</t>
  </si>
  <si>
    <t>Elaborar la documentación requerida para solicitar la compra de elementos, equipos y dotación de SST realizar la solicitud ante la vicepresidencia correspondiente.</t>
  </si>
  <si>
    <t>Solicitud de la necesidad de contrato, estudio de conveniencia y oportunidad</t>
  </si>
  <si>
    <t>Experto SST.</t>
  </si>
  <si>
    <t>Soportes de entrega de dotación.</t>
  </si>
  <si>
    <t>Realizar la Inspección y dotación de Botiquines de acuerdo con la normatividad vigente</t>
  </si>
  <si>
    <t>Formato de inspecciòn de Botiquines.</t>
  </si>
  <si>
    <t>Realizar inspecciones de extintores, gabinetes y camillas de la Agencia, hacer seguimiento a plan de mejoramiento de hallazgos encontrados.</t>
  </si>
  <si>
    <t>Registro del inventario de extintores y gabinetes ANH</t>
  </si>
  <si>
    <t>Registro de las investigaciones de accidentes.</t>
  </si>
  <si>
    <t xml:space="preserve">SUBPROGRAMA DE MEDICINA PREVENTIVA Y DE TRABAJO </t>
  </si>
  <si>
    <t xml:space="preserve">Médico Asesor ARL </t>
  </si>
  <si>
    <t>Divulgaciòn del Informe de Condiciones de Salud de la Agencia.</t>
  </si>
  <si>
    <t xml:space="preserve"> </t>
  </si>
  <si>
    <t>Profesiograma actualizado</t>
  </si>
  <si>
    <t>Procedimiento de examenes mèdicos ocupacionales actualizado</t>
  </si>
  <si>
    <t>Tarea para el médico: actualizar el procedimiento de examenes ocupacionales</t>
  </si>
  <si>
    <t>Médico Asesor ARL</t>
  </si>
  <si>
    <t>Proyectar Respuesta a los Requerimientos por parte de funcionarios, Entidades externas y de control (a demanda)</t>
  </si>
  <si>
    <t>GESTION DEL RIESGO CARDIOVASCULAR</t>
  </si>
  <si>
    <t>Equipo SST - Médico Asesor ARL.</t>
  </si>
  <si>
    <t>% TOTAL 
GESTION DEL RIESGO CARDIOVASCULAR</t>
  </si>
  <si>
    <t>Informe del cumplimiento de indicadores.</t>
  </si>
  <si>
    <t>GESTION DEL RIESGO BIOMECANICO</t>
  </si>
  <si>
    <t>Proyecto línea base Plan de trabajo y cronograma</t>
  </si>
  <si>
    <t>Documento del Proyecto</t>
  </si>
  <si>
    <t xml:space="preserve">Fisioterapeuta Asesora ARL </t>
  </si>
  <si>
    <t>Documento PVE de DME Actualizado</t>
  </si>
  <si>
    <t>Diagnósticos de áreas criticas</t>
  </si>
  <si>
    <t>Informe del grado de avance</t>
  </si>
  <si>
    <t>Fisioterapeuta Asesora ARL - Experto SST</t>
  </si>
  <si>
    <t xml:space="preserve">
Matriz clasificación casos GEMatriz de seguimiento del PVE</t>
  </si>
  <si>
    <t>Valoración osteo-muscuscular a trabajadores sintomáticos para el ingreso a escuelas terapéuticas</t>
  </si>
  <si>
    <t>Matriz de seguimiento de IPT</t>
  </si>
  <si>
    <t>Desarrollo de escuelas terapéuticas para el tratamiento y prevención de sintomatología asociada a DME</t>
  </si>
  <si>
    <t>Listado de asistencias</t>
  </si>
  <si>
    <t>matriz base de seguimiento a casos.</t>
  </si>
  <si>
    <t>% TOTAL 
GESTION DEL RIESGO BIOMECANICO</t>
  </si>
  <si>
    <t>GESTION DEL RIESGO PSICOSOCIAL</t>
  </si>
  <si>
    <t>Psicólogo - Médico ARL</t>
  </si>
  <si>
    <t xml:space="preserve">Revisión y análisis de las estadísticas de ausentismo, morbilidad, diagnósticos de salud mental y  Diagnostico de Clima Laboral con el fin de establecer actividades de prevencion e intervención del Riesgo Psicosocial </t>
  </si>
  <si>
    <t>Diagnòstico del riesgo psicosocial.</t>
  </si>
  <si>
    <t>Priorizaciòn de actividades de prevenciòn e intervenciòn del riesgo psicosocial</t>
  </si>
  <si>
    <t>verificar el cumplimiento del plan de trabajo, establecido por el área</t>
  </si>
  <si>
    <t>Indicadores de gestiòn.</t>
  </si>
  <si>
    <t>Monitoreo del cumplimiento de los objetivos y metas planteados en el programa a través del análisis de indicadores.</t>
  </si>
  <si>
    <t xml:space="preserve">Analisis de los indicadores </t>
  </si>
  <si>
    <t>% TOTAL
GESTION DEL RIESGO PSICOSOCIAL</t>
  </si>
  <si>
    <t>Ajustes al PVE de Gestión de Prevención e Intervención del  Riesgo Psicosocial</t>
  </si>
  <si>
    <t>Indicadores</t>
  </si>
  <si>
    <t>% TOTAL
 PLAN DE CAPACITACIÒN EN SST</t>
  </si>
  <si>
    <t>Replantear si es necesario las actividades referentes al Plan de Capacitaciòn en SST</t>
  </si>
  <si>
    <t>Informe de Cumplimiento de Indicadores</t>
  </si>
  <si>
    <t>% TOTAL
TELETRABAJO</t>
  </si>
  <si>
    <t>PLAN ESTRATEGICO DE SEGURIDAD VIAL - PESV</t>
  </si>
  <si>
    <t>PESV</t>
  </si>
  <si>
    <t>Asesor ARL -  Contratista SST y Administrativo</t>
  </si>
  <si>
    <t>Registros y evidencias de la implementaciòn.</t>
  </si>
  <si>
    <t>% TOTAL 
PLAN ESTRATEGICO DE SEGURIDAD VIAL - PESV</t>
  </si>
  <si>
    <t>Realizar seguimiento al cumplimiento del Plan</t>
  </si>
  <si>
    <t>iTEM</t>
  </si>
  <si>
    <t xml:space="preserve">ACTIVIDADES </t>
  </si>
  <si>
    <t xml:space="preserve">VALOR </t>
  </si>
  <si>
    <t>Total</t>
  </si>
  <si>
    <t>Otras actividades (Asesores, capacitaciones SST) con los recursos de reinversión de la Administradora de Riesgos Laborales</t>
  </si>
  <si>
    <t>Revisar, ajustar y actualizar la documentaciòn de Teletrabajo</t>
  </si>
  <si>
    <t>Cumplimiento de plan de trabajo, establecido por el área, Indicadores de cobertura, gestión e impacto para medir la eficacia del PVE DME.</t>
  </si>
  <si>
    <t>Informe final de gestión</t>
  </si>
  <si>
    <t>Campañas de sensibilización orientadas a la promociòn y prevenciòn de la salud  por comunicaciones (Matriz de comunicaciones SST). Estas campañas incluyen el tema de prevención del COVID-19</t>
  </si>
  <si>
    <t>Equipo SST y Planeación</t>
  </si>
  <si>
    <t>PLAN DE CAPACITACIÓN EN SST</t>
  </si>
  <si>
    <t>Desarrollar el plan de capacitación propuesto de acuerdo con programación realizada</t>
  </si>
  <si>
    <t xml:space="preserve">Informe plan de implementación </t>
  </si>
  <si>
    <t>Hablar con Liliana</t>
  </si>
  <si>
    <t>Plan de capacitación</t>
  </si>
  <si>
    <t>Escribir a planeación como se va a realizar la rendición de cuentas a la alta direccion</t>
  </si>
  <si>
    <t>Averiguar el tema de la intranet para la semana de la salud.</t>
  </si>
  <si>
    <t>Experto - Contratista VAF</t>
  </si>
  <si>
    <t>CDP y ESET.</t>
  </si>
  <si>
    <t>Acompañamiento del programa DME</t>
  </si>
  <si>
    <t>No está establecida la base de datos (En construcción</t>
  </si>
  <si>
    <t>Se tiene la base de datos con la información requerida de los funcionarios</t>
  </si>
  <si>
    <t>Pendiente revisar actividades de agost. Cronograma de abrilo</t>
  </si>
  <si>
    <t>Pendiente modificar cronograma</t>
  </si>
  <si>
    <t>pendiente actualización semestral</t>
  </si>
  <si>
    <t>A partir del mes de abril se realiza Infos por medio del correo de SST</t>
  </si>
  <si>
    <t>Pendiente revisar segun al manejo que se de por la pandemia</t>
  </si>
  <si>
    <t>Revisar la matriz que no se ha alimentado</t>
  </si>
  <si>
    <t>Replantear las fechas</t>
  </si>
  <si>
    <t>Se realizaron los documentos anexos de teltrabajo y se codificaron en SIGECO</t>
  </si>
  <si>
    <t>Presentación del plan de trabajo de SG-SST para la revisión del COPASST y  al Comité Interadministrativo  de la ANH.</t>
  </si>
  <si>
    <t>Presentación a la dirección (Comité Interadministrativo-COPASST)</t>
  </si>
  <si>
    <t>Se hace seguimiento a los informes que presentan las teletrabajadoras</t>
  </si>
  <si>
    <t xml:space="preserve">Se solicitó a planeación, aún no se tiene respuesta de como se va a realizar la rendición de SISG </t>
  </si>
  <si>
    <t>Se esta realizando de forma virtual, entrevista telefónica y fotografía</t>
  </si>
  <si>
    <t>Entrega de dotación y elementos de protección según la demanda</t>
  </si>
  <si>
    <t>Se está realizando acompañamiento al total del personal de trabajadores de la ANH que se encuentran realizando trabajo remoto en casa y se acompaña al programa de trabajo remoto en casa</t>
  </si>
  <si>
    <t>27 si</t>
  </si>
  <si>
    <t>15 actividades</t>
  </si>
  <si>
    <t xml:space="preserve">Actualización de la base de seguimiento a ingresados a PVE </t>
  </si>
  <si>
    <t>Acompañamiento y seguimiento a las inspecciones ergonómicas de puesto de trabajo remotas para el proyecto de trabajo remoto en casa</t>
  </si>
  <si>
    <t>Promover las Pausas Activas en los funcionarios y colaboradores que están realizando trabajo remoto en casa, por medio de estrategias que se acuerden con comunicaciones</t>
  </si>
  <si>
    <t>Registros de visualizaciones de las campañas</t>
  </si>
  <si>
    <t>Registro de la plataforma</t>
  </si>
  <si>
    <t>Entrega de elementos ergonómicos (según requerimiento), al área de administrativa para su distribución y entrega</t>
  </si>
  <si>
    <t>Acta de entrega para la distribución</t>
  </si>
  <si>
    <t>Seguimiento a casos de enfermedad común por DME (de acuerdo con requerimiento)</t>
  </si>
  <si>
    <t xml:space="preserve">Acompañamiento según necesidad y requerimiento del proyecto del trabajo remoto en casa. </t>
  </si>
  <si>
    <t>Evidencia de envios</t>
  </si>
  <si>
    <t>Registros de respuestas a solicitudes</t>
  </si>
  <si>
    <t>Sondeo de posible problemas psicosociales conforme a lo dispuesto por resolución 2404 de 2019 y circular 064 de 2020.</t>
  </si>
  <si>
    <t>Encuesta que permite el sondeo para todos los servidores de la ANH</t>
  </si>
  <si>
    <t xml:space="preserve">Psicólogo </t>
  </si>
  <si>
    <t>Análisis de los resultados del sondeo de problemas psicosociales en contingencia a  la evaluación de batería riesgo psicosocial.</t>
  </si>
  <si>
    <t>Definir y priorizar las actividades de prevención e intervención del riesgo psicosocial a partir de los análisis de las estadisticas y de los resultados del sondeo</t>
  </si>
  <si>
    <t>Realización de actividades colectivas que permitan ejecutar  el plan de intervención  del Riesgo Psicosocial.</t>
  </si>
  <si>
    <t>Registro de las actividades realizadas en las entrategias colectivas</t>
  </si>
  <si>
    <t>Psicólogo</t>
  </si>
  <si>
    <t>Realización de actividades de sensibilización, psicoeducación respecto a la prevención del consumo de tabaco, alcohol y sustancias psicoactivas, de acuerdo a la política de prevención de la ANH</t>
  </si>
  <si>
    <t>Registro de las actividades de sensibilizaciòn / psicoeducación del consumo de tabaco, alcohol y sustancias psicoactivas.</t>
  </si>
  <si>
    <t xml:space="preserve">Documento actualizado </t>
  </si>
  <si>
    <t>Ejecución de exámenes médico ocupacionales</t>
  </si>
  <si>
    <t>Programación de examenes médico ocupacionales</t>
  </si>
  <si>
    <t>IPS Contratada  -Funcionarios y contratistas</t>
  </si>
  <si>
    <t>Conceptos de examenes médico ocupacionales realizados</t>
  </si>
  <si>
    <t>Seguimiento y acompañamiento a casos con síntomas sugestivos de infección por COVID-19, diagnóstico de infección por COVID 19 y casos con nexo epidemiológico</t>
  </si>
  <si>
    <t>Matriz de seguimiento e informes de seguimiento a casos con síntomas sugestivos de infección por COVID-19, diagnóstico de infección por COVID 19 y casos con nexo epidemiológico</t>
  </si>
  <si>
    <t>Evidencia de respuestas proyectadas</t>
  </si>
  <si>
    <t xml:space="preserve">Matriz con resultado de examenes médico ocupacionales, remisión EPS según factores de riesgo detectados </t>
  </si>
  <si>
    <t xml:space="preserve">Revisar y actualizar el documento del Programa de promoción de hábitos de vida saludable y prevención del riesgo cardiovascular. </t>
  </si>
  <si>
    <t xml:space="preserve">Cronograma del Programa de promoción de hábitos de vida saludable y prevención del riesgo cardiovascular. </t>
  </si>
  <si>
    <t xml:space="preserve">Ajustes al Programa de promoción de hábitos de vida saludable y prevención del riesgo cardiovascular. </t>
  </si>
  <si>
    <t>Revisión y análisis de estadísticas de ausentismo, morbilidad y diagnósticos de condiciones de salud para orientar actividades del Programa</t>
  </si>
  <si>
    <t>Matriz ausentismo
Diagnóstico de condiciones de salud
Consolidado encuesta de reporte de condiciones de salud y morbilidad sentida</t>
  </si>
  <si>
    <t>Detección de factores de riesgo cardiovascular reportados en conceptos de examenes médico ocupacionales e informe de condiciones de salud, seguimiento y remisión a EPS</t>
  </si>
  <si>
    <t>Programa ajustado</t>
  </si>
  <si>
    <t xml:space="preserve">Verificar el cumplimiento del Plan de trabajo  establecido para el Programa, monitoreo del cumplimiento de los objetivos y metas planteados  </t>
  </si>
  <si>
    <t xml:space="preserve">Indicadores de gestión y análisis de indicadores del Programa de de promoción de hábitos de vida saludable y prevención del riesgo cardiovascular.  </t>
  </si>
  <si>
    <t>Actividades de prevención e intervención del riesgo psicocial establecidas a partir de las estadisticas del ausentismo</t>
  </si>
  <si>
    <t>Indicadores de capacitación</t>
  </si>
  <si>
    <t xml:space="preserve">Divulgación del Diagnóstico de condiciones de salud </t>
  </si>
  <si>
    <t>Realizar revisión del profesiograma y actualizarlo si es necesario</t>
  </si>
  <si>
    <t>Realizar revisión del Procedimiento de exámenes mèdicos ocupacionales y actualizarlo si es necesario</t>
  </si>
  <si>
    <t>Evidencias de acompañamiento a actividades</t>
  </si>
  <si>
    <t>Matriz de seguimiento a casos con restricciones y recomendaciones médicolaborales por enfermedad de origen común y/o laboral</t>
  </si>
  <si>
    <t xml:space="preserve">Análisis de indicadores </t>
  </si>
  <si>
    <t>Indicadores de prevalencia e incidencia de enfermedad laboral</t>
  </si>
  <si>
    <t xml:space="preserve">Realizar seguimiento a reporte de enfermedad laboral en la Entidad </t>
  </si>
  <si>
    <t xml:space="preserve"> Revisar la matriz de Peligros y Riesgos sede principal</t>
  </si>
  <si>
    <t xml:space="preserve">Reportar trimestrales para los indicadores de gestión del Subsistema y  lo realizado con los diferentes Subprogramas </t>
  </si>
  <si>
    <t>Presentación del informe de SST en formatos de la entidad.</t>
  </si>
  <si>
    <t>Contratista SST - Coordinación Administrativa y OAJ</t>
  </si>
  <si>
    <t>Desarrollo del plan de trabajo con los profesionales asesores de la ARL y por el equipo de SST</t>
  </si>
  <si>
    <t>Avances reportados en el plan de trabajo de los profesionales asesores de la ARL y convocatoria de la reunión por la plataforma</t>
  </si>
  <si>
    <t xml:space="preserve">Experto SST - Asesores ARL-Contratistas SST </t>
  </si>
  <si>
    <t>Formato de inspecciòn de trabajadores remotos.</t>
  </si>
  <si>
    <t>Efectuar el reporte de los accidentes de trabajo a la ARL y a la EPS de acuerdo con su ocurrencia.</t>
  </si>
  <si>
    <t>Plan de Emergencia y Evacuaciòn Médica (Medevac) revisado y actualizado</t>
  </si>
  <si>
    <t xml:space="preserve">Establecer y  plan de capacitación para la Brigada de Emergencias </t>
  </si>
  <si>
    <t>Plan de Capacitación de la Brigada</t>
  </si>
  <si>
    <t>Asesor ARL.</t>
  </si>
  <si>
    <t>Realizara anexo técnico del Eset para el contrato de mantenimiento y recarga de extintores  a la Vicepresidencia Administrativa y Financiera</t>
  </si>
  <si>
    <t>Experto SST . Médico ARL</t>
  </si>
  <si>
    <t>Expeto SST - Médico ARL</t>
  </si>
  <si>
    <t>Actualización del documento del PVE de DME ajustandolo a la virtualidad</t>
  </si>
  <si>
    <t>Revisión y análisis  de las estadísticas: ausentismo, morbilidad, diagnósticos de salud para definir áreas criticas.</t>
  </si>
  <si>
    <t>Realizar inspecciones virtuales a los servidores y contratistas que están en la modalidad de trabajo remoto y su respectivo seguimiento.</t>
  </si>
  <si>
    <t>Revisar el cumplimiento de la ejecución de plan de capacitación</t>
  </si>
  <si>
    <t>Manual de Teletrabajo y los formatos para formalizar el procedimiento</t>
  </si>
  <si>
    <t>Registros y evidencias del desarrollo del teletrabajo y Trabajo Remoto en Casa</t>
  </si>
  <si>
    <t>Equipo SST y Asesores ARL</t>
  </si>
  <si>
    <t>Área Administrativa y Experto SST</t>
  </si>
  <si>
    <t>Contratar la compra de elementos de protección personal para las personas que van a realizar actividades de campos petroleros y están clasificadas como riesgo 5</t>
  </si>
  <si>
    <t>Servicios de área protegida para la ANH</t>
  </si>
  <si>
    <t xml:space="preserve">  </t>
  </si>
  <si>
    <t>Seguimiento a casos con restricciones y recomendaciones médicolaborales por enfermedad de origen común y/o laboral (a solicitud)</t>
  </si>
  <si>
    <t>Realizar en compañía del COPASST y jefe inmediato del personal involucrado, las investigaciones de los accidentes reportados, según la metodologia establecida en la Agencia (De acuerdo con reporte de accidente)</t>
  </si>
  <si>
    <t>Desarrollar actividades de formación en higiene postural y uso de elementos ergonómicos (infografias, cartillas, posters) para los servidores y colabradores que están realizando trabajo en casa</t>
  </si>
  <si>
    <t>En la ejecución de las actividades del plan de trabajo para el segundo trimestre, de 89 actividades previstas se realizaron 88, teniendo como porcentaje de cumplimiento un 99%.</t>
  </si>
  <si>
    <t>En la parte contractual:  De los 5 contratos aprobados por el presidente, Se están desarrollando los siguientes:</t>
  </si>
  <si>
    <t>1. Contratar la compra de elementos de protección personal para las personas que van a realizar actividades de campos petroleros y están clasificadas como riesgo: La supervisora es Mayra Torres, sin pago gestionados hasta el momento.</t>
  </si>
  <si>
    <t>2. Aplicación de las pruebas para covid a servidores que salen a comisiones: Supervisora Luz Stella Gómez, sin pago gestionado.</t>
  </si>
  <si>
    <t>3. Suministros de elementos para primeros auxilios y atención de emergencias frente al covid-19: La supervisora es Mayra Torres, se está gestionando el primer pago por valor de $11.121.450,00.</t>
  </si>
  <si>
    <t>Los contratos correspondientes a área protegida y a examenes ocupacionales, a junio 30 no habian sido aprobados por el comité de contratación ni han sido incluios en el PAA</t>
  </si>
  <si>
    <t>Segundo trimestre</t>
  </si>
  <si>
    <t>En la ejecución de las actividades del plan de trabajo algunas actividades del PVE para la prevención de patologias derivadas del Riesgo Psicosocial no se avanzó en las actividades porque no se habia contratado la psicologa ni la aplicación de labateria. En la parte contractual:  De los 5 contratos aprobados por el presidente, 4 de ellos estan en trámite para el proceso de adjudicación y uno de ellos aún falta su inclusión en el plan anual de adquisiciones (Contratar la realización de exámenes ocupacionales periódicos y aplicación de la batería de Riesgo Psicosocial a los contratistas de la ANH)</t>
  </si>
  <si>
    <t>Primer Trimestre</t>
  </si>
  <si>
    <t>En la ejecución de las actividades del plan de trabajo para el segundo trimestre, de 49 actividades previstas se realizaron 48, teniendo como porcentaje de cumplimiento un 97%.</t>
  </si>
  <si>
    <t>No se ha realizado dado que la fisioterapeuta esta 100% del tiempo en actividades de teletrabajo</t>
  </si>
  <si>
    <t>No se realizaron las Jornadas dado que tuvmos las auditorias internasy externas al sistema de SST</t>
  </si>
  <si>
    <t>No se tienen recursos para realizar la semana de la salud dada la ultima negociación que tuvo el vicepresidente con la ARL.</t>
  </si>
  <si>
    <t>No se recibió la ayuda de la asesora juridica para la elaboración de los ESET</t>
  </si>
  <si>
    <t>Las evaluaciones ocupacionales a planta se Pasaron al ultimo trimestre dado que se realizan con el contrato de compensar</t>
  </si>
  <si>
    <t>Tarea para el médico: actualizar el seguimiento a evaluaciones. Nota:  La Agencia no tiene medico</t>
  </si>
  <si>
    <t>Observaciones</t>
  </si>
  <si>
    <t>Se revisó la tabla sin embargo se debe trabajar con Gestión Documental para su actualización</t>
  </si>
  <si>
    <t>Se debe continuar con el seguimiento de los outsourcing de vigilancia, gestión documental y aseo y cafeteria</t>
  </si>
  <si>
    <t>en proceso el contrato de examenes ocupacionales y área protegida</t>
  </si>
  <si>
    <t>El documento del SG-SST para el 2022 se debe elaborar en el mes de diciembre dado que al 30 de enero debe estar firmado por el presidente de la ANH y el especialista en SST.</t>
  </si>
  <si>
    <t>Mensualmente se firma por el aplicativo de positiva las actividades de las dos asesoras. Las asesoras envian informes de actividades cada 8 días a  la ANH.</t>
  </si>
  <si>
    <t>Falta actualizar los indicadores trimestrales</t>
  </si>
  <si>
    <t>Se elaboraron y se cerraron los planes de la auditorias internas y externas al SG-SST</t>
  </si>
  <si>
    <t>El documento del SG-SST para el 2022 se debe elaborar en el mes de diciembre dado que al 30 de enero debe estar revisado y firmado por el presidente de la ANH y el especialista en SST.</t>
  </si>
  <si>
    <t>Falta actualizar el programa se han hecho actividades promoviendo el orden y aseo del trabajo en casa</t>
  </si>
  <si>
    <t>Se entregan a demanda de acuerdo con el formato</t>
  </si>
  <si>
    <t>Tarea para el médico Diagnóstico de condiciones de salud. Nota: La Agencia No tiene medico especialista en SST.</t>
  </si>
  <si>
    <t>Se debe Revisión y actualización del Profesiograma, lo hace el médico junto con el responsable del SST.</t>
  </si>
  <si>
    <t>Tarea para el médico: Instrumento de medición de indicadores de morbilidad sentida. No tenemos médico en la entidad</t>
  </si>
  <si>
    <t xml:space="preserve">Falta la última actualización de año </t>
  </si>
  <si>
    <t>Falta realizar esta actividad al final del año</t>
  </si>
  <si>
    <t>Pendiente revisar docuemntos del 2020, se pronostica empezar en Agosto</t>
  </si>
  <si>
    <t>Pendiente por realizar</t>
  </si>
  <si>
    <t>No se han realizado este año porque se está haciendo el proceso de teletrabajo autónomo</t>
  </si>
  <si>
    <t>Se realizó sondeo junto con la encuesta de clima laboral</t>
  </si>
  <si>
    <t>La psicologa realizó el análisis</t>
  </si>
  <si>
    <t>Pendiente de realizar, se va a realizar con el contrato de Compensar</t>
  </si>
  <si>
    <t>Pendiente revisar actividades, las actividades dependen del contrato de compensar</t>
  </si>
  <si>
    <t>Se maneja junto con Yudy Guavita de Administrativa</t>
  </si>
  <si>
    <r>
      <t xml:space="preserve">Realizar las acciones de mantenimiento de la norma </t>
    </r>
    <r>
      <rPr>
        <i/>
        <sz val="10"/>
        <color theme="1"/>
        <rFont val="Arial"/>
        <family val="2"/>
      </rPr>
      <t xml:space="preserve"> ISO 45001  </t>
    </r>
  </si>
  <si>
    <t>Rendicion de cuentas a alta dirección</t>
  </si>
  <si>
    <t>Elaboración del Documento del Sistema de Gestiòn de Seguridad y Salud en el Trabajo SG-SST para la vigencia 2022</t>
  </si>
  <si>
    <t>Resultados y cierre planes de mejora de auditoria, resultados plan y norma ISO 45001.</t>
  </si>
  <si>
    <t>Ejecutar el programa de orden y aseo tanto para trabajo presencial como virtual</t>
  </si>
  <si>
    <t>Reinducción a los funcionarios y Contratista en SGSST</t>
  </si>
  <si>
    <t>SGSST</t>
  </si>
  <si>
    <t>Lider SST - Contratista SST</t>
  </si>
  <si>
    <t>Realizar seguimiento de Evaluaciones médico ocupacionales e informe de condiciones de Salud</t>
  </si>
  <si>
    <t xml:space="preserve">Base de datos con resultados de examenes médico ocupacionales e Informe de condiciones de Salud
</t>
  </si>
  <si>
    <t>Tabulación estadisticas de Morbilidad presentada en los funcionarios de las ANH</t>
  </si>
  <si>
    <t xml:space="preserve">Base de datos de morbilidad </t>
  </si>
  <si>
    <t>Actividades de Intervención de acuerdo al informe de condiciones de Salud.</t>
  </si>
  <si>
    <t xml:space="preserve">Cronograma de actividades del año 2022 de acuerdo al análisis del diagnóstico de las condiciones de salud y ausentismo </t>
  </si>
  <si>
    <t xml:space="preserve">Desarrollo del Cronograma del Programa de promoción de  del riesgo cardiovascular.  </t>
  </si>
  <si>
    <t xml:space="preserve">Entrega informe final de Gestión PVE DME y tabulacion de estadisticas acordes con las fichas de los indicadores </t>
  </si>
  <si>
    <t>Informe final y fichas de gestión</t>
  </si>
  <si>
    <t>Cronograma plan de capacitación 2022</t>
  </si>
  <si>
    <t>PLAN DE TRABAJO ANUAL SG - SST 2023</t>
  </si>
  <si>
    <t>Evaluación del Grado de Desarrollo del Subsistema de  Seguridad y Salud en el Trabajo 2023</t>
  </si>
  <si>
    <t>Evaluación SG-SST 2023</t>
  </si>
  <si>
    <t>Elaboraciòn de la matriz de capacitación SG-SST 2023</t>
  </si>
  <si>
    <t>Matriz de Capacitación SG-SST 2023</t>
  </si>
  <si>
    <t>Elaboración del Plan de Trabajo con los Profesionales de la ARL. 2023</t>
  </si>
  <si>
    <t xml:space="preserve">Plan de Trabajo Positiva </t>
  </si>
  <si>
    <t>Revisión del avance de las actividades realizadas por los profesionales de la ARL año 2023</t>
  </si>
  <si>
    <t>Actualizar la retención documental de acuerdo al Dec. 1072 de 2015</t>
  </si>
  <si>
    <t>Elaborar el presupuesto para la vigencia 2023</t>
  </si>
  <si>
    <t>Presupuesto 2023</t>
  </si>
  <si>
    <t>Implementar el programa de inspecciones planeadas, seguimiento a los hallazgos de condiciones de seguridad y Salud en el trabajo en las instalaciones de la ANH, para la vigencia 2023</t>
  </si>
  <si>
    <t>Desarrollar plan de capacitación de la Brigada de Emergencias de la ANH año 2023</t>
  </si>
  <si>
    <t>Informe del grado de avance de la gestión del la vigencia 2023</t>
  </si>
  <si>
    <t>Cronograma plan de capacitación 2023</t>
  </si>
  <si>
    <t xml:space="preserve">TELETRABAJO </t>
  </si>
  <si>
    <t>Desarrollar plan de trabajo para Teletrabajo (inspecciones, seguimientos, etc.)</t>
  </si>
  <si>
    <t>Revisar, ajustar y actualizar la documentaciòn del Plan Estratégico de Seguridad Vial ANH 2023 y normalizarlo en el SIGECO</t>
  </si>
  <si>
    <t>Normalizar el PESV 2023</t>
  </si>
  <si>
    <t>PRESUPUESTO PLAN DE TRABAJO SST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</si>
</sst>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0_-;\-* #,##0_-;_-* &quot;-&quot;_-;_-@_-"/>
    <numFmt numFmtId="44" formatCode="_-&quot;$&quot;* #,##0.00_-;\-&quot;$&quot;* #,##0.00_-;_-&quot;$&quot;* &quot;-&quot;??_-;_-@_-"/>
  </numFmts>
  <fonts count="24" x14ac:knownFonts="1">
    <font>
      <sz val="11"/>
      <color theme="1"/>
      <name val="Calibri"/>
      <family val="2"/>
      <scheme val="minor"/>
    </font>
    <font>
      <sz val="10"/>
      <name val="Arial"/>
      <family val="2"/>
    </font>
    <font>
      <sz val="10"/>
      <name val="Calibri"/>
      <family val="2"/>
      <scheme val="minor"/>
    </font>
    <font>
      <sz val="10"/>
      <color theme="1"/>
      <name val="Arial"/>
      <family val="2"/>
    </font>
    <font>
      <b/>
      <sz val="11"/>
      <color theme="1"/>
      <name val="Arial"/>
      <family val="2"/>
    </font>
    <font>
      <sz val="9"/>
      <name val="Arial"/>
      <family val="2"/>
    </font>
    <font>
      <b/>
      <sz val="16"/>
      <name val="Arial"/>
      <family val="2"/>
    </font>
    <font>
      <sz val="11"/>
      <name val="Arial"/>
      <family val="2"/>
    </font>
    <font>
      <b/>
      <sz val="11"/>
      <name val="Arial"/>
      <family val="2"/>
    </font>
    <font>
      <b/>
      <sz val="12"/>
      <name val="Arial"/>
      <family val="2"/>
    </font>
    <font>
      <b/>
      <sz val="14"/>
      <color theme="1"/>
      <name val="Arial"/>
      <family val="2"/>
    </font>
    <font>
      <sz val="12"/>
      <name val="Arial"/>
      <family val="2"/>
    </font>
    <font>
      <b/>
      <sz val="9"/>
      <color theme="1"/>
      <name val="Arial"/>
      <family val="2"/>
    </font>
    <font>
      <b/>
      <sz val="14"/>
      <color rgb="FF000000"/>
      <name val="Arial"/>
      <family val="2"/>
    </font>
    <font>
      <b/>
      <sz val="14"/>
      <name val="Arial"/>
      <family val="2"/>
    </font>
    <font>
      <b/>
      <sz val="11"/>
      <color theme="1"/>
      <name val="Calibri"/>
      <family val="2"/>
      <scheme val="minor"/>
    </font>
    <font>
      <b/>
      <sz val="8"/>
      <name val="Arial"/>
      <family val="2"/>
    </font>
    <font>
      <b/>
      <sz val="18"/>
      <name val="Arial"/>
      <family val="2"/>
    </font>
    <font>
      <b/>
      <sz val="13"/>
      <name val="Arial"/>
      <family val="2"/>
    </font>
    <font>
      <sz val="11"/>
      <color theme="1"/>
      <name val="Calibri"/>
      <family val="2"/>
      <scheme val="minor"/>
    </font>
    <font>
      <sz val="10"/>
      <color theme="1"/>
      <name val="Calibri"/>
      <family val="2"/>
      <scheme val="minor"/>
    </font>
    <font>
      <sz val="11"/>
      <name val="Calibri"/>
      <family val="2"/>
      <scheme val="minor"/>
    </font>
    <font>
      <i/>
      <sz val="10"/>
      <color theme="1"/>
      <name val="Arial"/>
      <family val="2"/>
    </font>
    <font>
      <sz val="11"/>
      <color theme="1"/>
      <name val="Arial"/>
      <family val="2"/>
    </font>
  </fonts>
  <fills count="13">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rgb="FFFECEFE"/>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00B050"/>
        <bgColor indexed="64"/>
      </patternFill>
    </fill>
  </fills>
  <borders count="10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B1BBCC"/>
      </left>
      <right style="medium">
        <color indexed="64"/>
      </right>
      <top style="medium">
        <color indexed="64"/>
      </top>
      <bottom style="thin">
        <color rgb="FFB1BBCC"/>
      </bottom>
      <diagonal/>
    </border>
    <border>
      <left style="thin">
        <color rgb="FFB1BBCC"/>
      </left>
      <right style="medium">
        <color indexed="64"/>
      </right>
      <top style="thin">
        <color rgb="FFB1BBCC"/>
      </top>
      <bottom style="thin">
        <color rgb="FFB1BBCC"/>
      </bottom>
      <diagonal/>
    </border>
    <border>
      <left style="thin">
        <color rgb="FFB1BBCC"/>
      </left>
      <right style="medium">
        <color indexed="64"/>
      </right>
      <top style="thin">
        <color rgb="FFB1BBCC"/>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rgb="FFB1BBCC"/>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B1BBCC"/>
      </left>
      <right style="medium">
        <color indexed="64"/>
      </right>
      <top/>
      <bottom style="thin">
        <color rgb="FFB1BBCC"/>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rgb="FFB1BBCC"/>
      </top>
      <bottom style="thin">
        <color rgb="FFB1BBCC"/>
      </bottom>
      <diagonal/>
    </border>
    <border>
      <left/>
      <right/>
      <top style="thin">
        <color rgb="FFB1BBCC"/>
      </top>
      <bottom style="medium">
        <color indexed="64"/>
      </bottom>
      <diagonal/>
    </border>
    <border>
      <left/>
      <right/>
      <top style="medium">
        <color indexed="64"/>
      </top>
      <bottom style="thin">
        <color rgb="FFB1BBCC"/>
      </bottom>
      <diagonal/>
    </border>
    <border>
      <left/>
      <right/>
      <top/>
      <bottom style="thin">
        <color rgb="FFB1BBCC"/>
      </bottom>
      <diagonal/>
    </border>
    <border>
      <left/>
      <right/>
      <top/>
      <bottom style="medium">
        <color indexed="64"/>
      </bottom>
      <diagonal/>
    </border>
    <border>
      <left style="thin">
        <color rgb="FFB1BBCC"/>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rgb="FFB1BBCC"/>
      </top>
      <bottom style="thin">
        <color rgb="FFB1BBCC"/>
      </bottom>
      <diagonal/>
    </border>
    <border>
      <left style="medium">
        <color indexed="64"/>
      </left>
      <right style="medium">
        <color indexed="64"/>
      </right>
      <top style="thin">
        <color rgb="FFB1BBCC"/>
      </top>
      <bottom style="medium">
        <color indexed="64"/>
      </bottom>
      <diagonal/>
    </border>
    <border>
      <left style="medium">
        <color indexed="64"/>
      </left>
      <right style="medium">
        <color indexed="64"/>
      </right>
      <top style="medium">
        <color indexed="64"/>
      </top>
      <bottom style="thin">
        <color rgb="FFB1BBCC"/>
      </bottom>
      <diagonal/>
    </border>
    <border>
      <left style="medium">
        <color indexed="64"/>
      </left>
      <right/>
      <top style="medium">
        <color indexed="64"/>
      </top>
      <bottom style="thin">
        <color rgb="FFB1BBCC"/>
      </bottom>
      <diagonal/>
    </border>
    <border>
      <left style="medium">
        <color indexed="64"/>
      </left>
      <right/>
      <top/>
      <bottom style="thin">
        <color rgb="FFB1BBCC"/>
      </bottom>
      <diagonal/>
    </border>
    <border>
      <left style="medium">
        <color indexed="64"/>
      </left>
      <right style="medium">
        <color indexed="64"/>
      </right>
      <top style="thin">
        <color rgb="FFB1BBCC"/>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rgb="FFB1BBCC"/>
      </top>
      <bottom/>
      <diagonal/>
    </border>
    <border>
      <left/>
      <right style="medium">
        <color indexed="64"/>
      </right>
      <top style="thin">
        <color rgb="FFB1BBCC"/>
      </top>
      <bottom style="thin">
        <color rgb="FFB1BBCC"/>
      </bottom>
      <diagonal/>
    </border>
    <border>
      <left/>
      <right style="medium">
        <color indexed="64"/>
      </right>
      <top style="thin">
        <color rgb="FFB1BBCC"/>
      </top>
      <bottom style="medium">
        <color indexed="64"/>
      </bottom>
      <diagonal/>
    </border>
    <border>
      <left style="medium">
        <color indexed="64"/>
      </left>
      <right style="medium">
        <color indexed="64"/>
      </right>
      <top/>
      <bottom style="thin">
        <color rgb="FFB1BBCC"/>
      </bottom>
      <diagonal/>
    </border>
    <border>
      <left/>
      <right style="medium">
        <color indexed="64"/>
      </right>
      <top/>
      <bottom style="thin">
        <color rgb="FFB1BBCC"/>
      </bottom>
      <diagonal/>
    </border>
    <border>
      <left style="thin">
        <color rgb="FFB1BBCC"/>
      </left>
      <right style="medium">
        <color indexed="64"/>
      </right>
      <top/>
      <bottom style="medium">
        <color indexed="64"/>
      </bottom>
      <diagonal/>
    </border>
    <border>
      <left style="thin">
        <color rgb="FFB1BBCC"/>
      </left>
      <right/>
      <top/>
      <bottom style="medium">
        <color indexed="64"/>
      </bottom>
      <diagonal/>
    </border>
    <border>
      <left/>
      <right style="thin">
        <color indexed="64"/>
      </right>
      <top style="medium">
        <color indexed="64"/>
      </top>
      <bottom/>
      <diagonal/>
    </border>
    <border>
      <left/>
      <right style="thin">
        <color auto="1"/>
      </right>
      <top/>
      <bottom style="medium">
        <color indexed="64"/>
      </bottom>
      <diagonal/>
    </border>
    <border>
      <left/>
      <right style="thin">
        <color auto="1"/>
      </right>
      <top/>
      <bottom/>
      <diagonal/>
    </border>
    <border>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thin">
        <color rgb="FFB1BBCC"/>
      </left>
      <right style="medium">
        <color indexed="64"/>
      </right>
      <top style="thin">
        <color rgb="FFB1BBCC"/>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B1BBCC"/>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rgb="FFB1BBCC"/>
      </left>
      <right style="medium">
        <color indexed="64"/>
      </right>
      <top/>
      <bottom/>
      <diagonal/>
    </border>
    <border>
      <left/>
      <right style="medium">
        <color indexed="64"/>
      </right>
      <top style="thin">
        <color rgb="FFB1BBCC"/>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B1BBCC"/>
      </left>
      <right style="medium">
        <color indexed="64"/>
      </right>
      <top style="medium">
        <color indexed="64"/>
      </top>
      <bottom/>
      <diagonal/>
    </border>
    <border>
      <left style="thin">
        <color indexed="64"/>
      </left>
      <right/>
      <top style="medium">
        <color indexed="64"/>
      </top>
      <bottom/>
      <diagonal/>
    </border>
    <border>
      <left style="thin">
        <color rgb="FFB1BBCC"/>
      </left>
      <right style="medium">
        <color indexed="64"/>
      </right>
      <top style="thin">
        <color indexed="64"/>
      </top>
      <bottom style="thin">
        <color indexed="64"/>
      </bottom>
      <diagonal/>
    </border>
    <border>
      <left style="medium">
        <color auto="1"/>
      </left>
      <right/>
      <top style="thin">
        <color indexed="64"/>
      </top>
      <bottom style="thin">
        <color indexed="64"/>
      </bottom>
      <diagonal/>
    </border>
  </borders>
  <cellStyleXfs count="5">
    <xf numFmtId="0" fontId="0" fillId="0" borderId="0"/>
    <xf numFmtId="0" fontId="1" fillId="0" borderId="0"/>
    <xf numFmtId="44" fontId="19" fillId="0" borderId="0" applyFont="0" applyFill="0" applyBorder="0" applyAlignment="0" applyProtection="0"/>
    <xf numFmtId="9" fontId="19" fillId="0" borderId="0" applyFont="0" applyFill="0" applyBorder="0" applyAlignment="0" applyProtection="0"/>
    <xf numFmtId="41" fontId="19" fillId="0" borderId="0" applyFont="0" applyFill="0" applyBorder="0" applyAlignment="0" applyProtection="0"/>
  </cellStyleXfs>
  <cellXfs count="405">
    <xf numFmtId="0" fontId="0" fillId="0" borderId="0" xfId="0"/>
    <xf numFmtId="0" fontId="0" fillId="0" borderId="6"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 fillId="0" borderId="2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10" fillId="5" borderId="0" xfId="0" applyFont="1" applyFill="1" applyAlignment="1">
      <alignment vertical="center" wrapText="1"/>
    </xf>
    <xf numFmtId="0" fontId="0" fillId="0" borderId="0" xfId="0" applyAlignment="1">
      <alignment horizontal="center" vertical="center"/>
    </xf>
    <xf numFmtId="0" fontId="1" fillId="0" borderId="0" xfId="0" applyFont="1" applyAlignment="1" applyProtection="1">
      <alignment vertical="center" wrapText="1"/>
      <protection locked="0"/>
    </xf>
    <xf numFmtId="0" fontId="0" fillId="0" borderId="8" xfId="0" applyBorder="1" applyAlignment="1">
      <alignment horizontal="center" vertical="center"/>
    </xf>
    <xf numFmtId="9" fontId="0" fillId="0" borderId="0" xfId="0" applyNumberFormat="1" applyAlignment="1">
      <alignment horizontal="center" vertical="center"/>
    </xf>
    <xf numFmtId="0" fontId="1" fillId="0" borderId="39" xfId="0" applyFont="1" applyBorder="1" applyAlignment="1" applyProtection="1">
      <alignment vertical="center" wrapText="1"/>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5" borderId="12" xfId="0" applyFill="1" applyBorder="1" applyAlignment="1">
      <alignment horizontal="center" vertical="center"/>
    </xf>
    <xf numFmtId="0" fontId="1" fillId="0" borderId="49" xfId="0" applyFont="1" applyBorder="1" applyAlignment="1" applyProtection="1">
      <alignment vertical="center" wrapText="1"/>
      <protection locked="0"/>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1" fillId="0" borderId="51" xfId="0" applyFont="1" applyBorder="1" applyAlignment="1" applyProtection="1">
      <alignment vertical="center" wrapText="1"/>
      <protection locked="0"/>
    </xf>
    <xf numFmtId="0" fontId="1" fillId="0" borderId="54" xfId="0" applyFont="1" applyBorder="1" applyAlignment="1" applyProtection="1">
      <alignment vertical="center" wrapText="1"/>
      <protection locked="0"/>
    </xf>
    <xf numFmtId="0" fontId="1" fillId="0" borderId="50" xfId="0" applyFont="1" applyBorder="1" applyAlignment="1" applyProtection="1">
      <alignment vertical="center" wrapText="1"/>
      <protection locked="0"/>
    </xf>
    <xf numFmtId="0" fontId="8" fillId="2" borderId="1" xfId="0" applyFont="1" applyFill="1" applyBorder="1" applyAlignment="1">
      <alignment horizontal="center" vertical="center" wrapText="1"/>
    </xf>
    <xf numFmtId="0" fontId="1" fillId="0" borderId="3" xfId="0" applyFont="1" applyBorder="1" applyAlignment="1" applyProtection="1">
      <alignment vertical="center" wrapText="1"/>
      <protection locked="0"/>
    </xf>
    <xf numFmtId="0" fontId="3" fillId="0" borderId="3" xfId="0" applyFont="1" applyBorder="1" applyAlignment="1">
      <alignment horizontal="left" vertical="center" wrapText="1"/>
    </xf>
    <xf numFmtId="0" fontId="3" fillId="0" borderId="38" xfId="0" applyFont="1" applyBorder="1" applyAlignment="1">
      <alignment horizontal="left" vertical="center" wrapText="1"/>
    </xf>
    <xf numFmtId="0" fontId="1" fillId="0" borderId="2" xfId="0" applyFont="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5" borderId="38" xfId="0" applyFont="1" applyFill="1" applyBorder="1" applyAlignment="1" applyProtection="1">
      <alignment vertical="center" wrapText="1"/>
      <protection locked="0"/>
    </xf>
    <xf numFmtId="0" fontId="1" fillId="0" borderId="58" xfId="0" applyFont="1" applyBorder="1" applyAlignment="1" applyProtection="1">
      <alignment vertical="center" wrapText="1"/>
      <protection locked="0"/>
    </xf>
    <xf numFmtId="0" fontId="1" fillId="0" borderId="59"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62" xfId="0" applyFont="1" applyBorder="1" applyAlignment="1" applyProtection="1">
      <alignment vertical="center" wrapText="1"/>
      <protection locked="0"/>
    </xf>
    <xf numFmtId="0" fontId="5" fillId="0" borderId="5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3" fillId="5" borderId="49" xfId="0" applyFont="1" applyFill="1" applyBorder="1" applyAlignment="1" applyProtection="1">
      <alignment vertical="center" wrapText="1"/>
      <protection locked="0"/>
    </xf>
    <xf numFmtId="0" fontId="14" fillId="10" borderId="35" xfId="0" applyFont="1" applyFill="1" applyBorder="1" applyAlignment="1">
      <alignment horizontal="center" vertical="center" textRotation="90" wrapText="1"/>
    </xf>
    <xf numFmtId="0" fontId="0" fillId="0" borderId="35" xfId="0" applyBorder="1" applyAlignment="1">
      <alignment horizontal="center" vertical="center"/>
    </xf>
    <xf numFmtId="0" fontId="6" fillId="4" borderId="0" xfId="0" applyFont="1" applyFill="1" applyAlignment="1">
      <alignment horizontal="center" vertical="center" textRotation="90" wrapText="1"/>
    </xf>
    <xf numFmtId="0" fontId="1" fillId="5" borderId="58" xfId="0" applyFont="1" applyFill="1" applyBorder="1" applyAlignment="1" applyProtection="1">
      <alignment vertical="center" wrapText="1"/>
      <protection locked="0"/>
    </xf>
    <xf numFmtId="0" fontId="1" fillId="0" borderId="48" xfId="0" applyFont="1" applyBorder="1" applyAlignment="1" applyProtection="1">
      <alignment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9" fontId="0" fillId="0" borderId="2" xfId="0" applyNumberFormat="1" applyBorder="1" applyAlignment="1">
      <alignment horizontal="center" vertical="center"/>
    </xf>
    <xf numFmtId="0" fontId="8" fillId="2" borderId="0" xfId="0" applyFont="1" applyFill="1" applyAlignment="1">
      <alignment vertical="center" wrapText="1"/>
    </xf>
    <xf numFmtId="0" fontId="0" fillId="0" borderId="27" xfId="0" applyBorder="1" applyAlignment="1">
      <alignment horizontal="center" vertical="center"/>
    </xf>
    <xf numFmtId="0" fontId="0" fillId="0" borderId="56" xfId="0" applyBorder="1" applyAlignment="1">
      <alignment horizontal="center" vertical="center"/>
    </xf>
    <xf numFmtId="9" fontId="0" fillId="0" borderId="3" xfId="0" applyNumberFormat="1" applyBorder="1" applyAlignment="1">
      <alignment horizontal="center" vertical="center"/>
    </xf>
    <xf numFmtId="9" fontId="0" fillId="0" borderId="38" xfId="0" applyNumberFormat="1" applyBorder="1" applyAlignment="1">
      <alignment horizontal="center" vertical="center"/>
    </xf>
    <xf numFmtId="0" fontId="6" fillId="3" borderId="0" xfId="0" applyFont="1" applyFill="1" applyAlignment="1">
      <alignment vertical="center" textRotation="90" wrapText="1"/>
    </xf>
    <xf numFmtId="0" fontId="18" fillId="10" borderId="36" xfId="0" applyFont="1" applyFill="1" applyBorder="1" applyAlignment="1">
      <alignment horizontal="center" vertical="center" textRotation="90" wrapText="1"/>
    </xf>
    <xf numFmtId="0" fontId="14" fillId="8" borderId="37" xfId="0" applyFont="1" applyFill="1" applyBorder="1" applyAlignment="1">
      <alignment horizontal="center" vertical="center" textRotation="90" wrapText="1"/>
    </xf>
    <xf numFmtId="0" fontId="0" fillId="0" borderId="33" xfId="0" applyBorder="1" applyAlignment="1">
      <alignment horizontal="center" vertical="center"/>
    </xf>
    <xf numFmtId="0" fontId="6" fillId="12" borderId="35" xfId="0" applyFont="1" applyFill="1" applyBorder="1" applyAlignment="1">
      <alignment horizontal="center" textRotation="90" wrapText="1"/>
    </xf>
    <xf numFmtId="0" fontId="1" fillId="0" borderId="74" xfId="0" applyFont="1" applyBorder="1" applyAlignment="1" applyProtection="1">
      <alignment vertical="center" wrapText="1"/>
      <protection locked="0"/>
    </xf>
    <xf numFmtId="0" fontId="0" fillId="5" borderId="0" xfId="0" applyFill="1"/>
    <xf numFmtId="0" fontId="0" fillId="5" borderId="0" xfId="0" applyFill="1" applyAlignment="1">
      <alignment horizontal="center" vertical="center"/>
    </xf>
    <xf numFmtId="0" fontId="15" fillId="11" borderId="1" xfId="0" applyFont="1" applyFill="1" applyBorder="1" applyAlignment="1">
      <alignment horizontal="center" vertical="center" wrapText="1"/>
    </xf>
    <xf numFmtId="0" fontId="15" fillId="11" borderId="37" xfId="0" applyFont="1" applyFill="1" applyBorder="1" applyAlignment="1">
      <alignment horizontal="center" vertical="center" wrapText="1"/>
    </xf>
    <xf numFmtId="1"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 fillId="0" borderId="61" xfId="0" applyFont="1" applyBorder="1" applyAlignment="1" applyProtection="1">
      <alignment vertical="center" wrapText="1"/>
      <protection locked="0"/>
    </xf>
    <xf numFmtId="0" fontId="0" fillId="0" borderId="66" xfId="0" applyBorder="1" applyAlignment="1">
      <alignment horizontal="center" vertical="center"/>
    </xf>
    <xf numFmtId="0" fontId="0" fillId="0" borderId="7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18" fillId="10" borderId="46" xfId="0" applyFont="1" applyFill="1" applyBorder="1" applyAlignment="1">
      <alignment horizontal="center" vertical="center" textRotation="90" wrapText="1"/>
    </xf>
    <xf numFmtId="0" fontId="18" fillId="12" borderId="1" xfId="0" applyFont="1" applyFill="1" applyBorder="1" applyAlignment="1">
      <alignment horizontal="center" vertical="center" textRotation="90" wrapText="1"/>
    </xf>
    <xf numFmtId="0" fontId="14" fillId="10" borderId="65" xfId="0" applyFont="1" applyFill="1" applyBorder="1" applyAlignment="1">
      <alignment horizontal="center" vertical="center" textRotation="90" wrapText="1"/>
    </xf>
    <xf numFmtId="0" fontId="14" fillId="8" borderId="68" xfId="0" applyFont="1" applyFill="1" applyBorder="1" applyAlignment="1">
      <alignment horizontal="center" vertical="center" textRotation="90" wrapText="1"/>
    </xf>
    <xf numFmtId="0" fontId="1" fillId="5" borderId="54" xfId="0" applyFont="1" applyFill="1" applyBorder="1" applyAlignment="1" applyProtection="1">
      <alignment vertical="center" wrapText="1"/>
      <protection locked="0"/>
    </xf>
    <xf numFmtId="0" fontId="1" fillId="5" borderId="50" xfId="0" applyFont="1" applyFill="1" applyBorder="1" applyAlignment="1" applyProtection="1">
      <alignment vertical="center" wrapText="1"/>
      <protection locked="0"/>
    </xf>
    <xf numFmtId="0" fontId="3" fillId="0" borderId="60" xfId="0" applyFont="1" applyBorder="1" applyAlignment="1">
      <alignment horizontal="left" vertical="center" wrapText="1"/>
    </xf>
    <xf numFmtId="0" fontId="0" fillId="5" borderId="79" xfId="0" applyFill="1" applyBorder="1"/>
    <xf numFmtId="0" fontId="4" fillId="2" borderId="1" xfId="0" applyFont="1" applyFill="1" applyBorder="1" applyAlignment="1">
      <alignment vertical="center"/>
    </xf>
    <xf numFmtId="44" fontId="0" fillId="5" borderId="82" xfId="2" applyFont="1" applyFill="1" applyBorder="1"/>
    <xf numFmtId="0" fontId="0" fillId="5" borderId="2" xfId="0" applyFill="1" applyBorder="1" applyAlignment="1">
      <alignment vertical="center"/>
    </xf>
    <xf numFmtId="6" fontId="0" fillId="5" borderId="2" xfId="0" applyNumberFormat="1" applyFill="1" applyBorder="1" applyAlignment="1">
      <alignment vertical="center"/>
    </xf>
    <xf numFmtId="0" fontId="0" fillId="5" borderId="4" xfId="0" applyFill="1" applyBorder="1"/>
    <xf numFmtId="0" fontId="2" fillId="0" borderId="78" xfId="1" applyFont="1" applyBorder="1" applyAlignment="1" applyProtection="1">
      <alignment vertical="center"/>
      <protection locked="0"/>
    </xf>
    <xf numFmtId="0" fontId="2" fillId="0" borderId="79" xfId="1" applyFont="1" applyBorder="1" applyAlignment="1" applyProtection="1">
      <alignment vertical="center" wrapText="1"/>
      <protection locked="0"/>
    </xf>
    <xf numFmtId="0" fontId="2" fillId="0" borderId="79" xfId="1" applyFont="1" applyBorder="1" applyAlignment="1" applyProtection="1">
      <alignment vertical="center"/>
      <protection locked="0"/>
    </xf>
    <xf numFmtId="0" fontId="1" fillId="0" borderId="79" xfId="0" applyFont="1" applyBorder="1" applyAlignment="1" applyProtection="1">
      <alignment vertical="center" wrapText="1"/>
      <protection locked="0"/>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9" fontId="15" fillId="5" borderId="38" xfId="0" applyNumberFormat="1" applyFont="1" applyFill="1" applyBorder="1" applyAlignment="1">
      <alignment horizontal="center" vertical="center"/>
    </xf>
    <xf numFmtId="0" fontId="0" fillId="5" borderId="0" xfId="0" applyFill="1" applyAlignment="1">
      <alignment horizontal="center" vertical="center" wrapText="1"/>
    </xf>
    <xf numFmtId="0" fontId="20" fillId="0" borderId="78" xfId="1" applyFont="1" applyBorder="1" applyAlignment="1" applyProtection="1">
      <alignment vertical="center" wrapText="1"/>
      <protection locked="0"/>
    </xf>
    <xf numFmtId="0" fontId="20" fillId="0" borderId="79" xfId="1" applyFont="1" applyBorder="1" applyAlignment="1" applyProtection="1">
      <alignment vertical="center" wrapText="1"/>
      <protection locked="0"/>
    </xf>
    <xf numFmtId="0" fontId="3" fillId="0" borderId="79" xfId="0" applyFont="1" applyBorder="1" applyAlignment="1" applyProtection="1">
      <alignment vertical="center" wrapText="1"/>
      <protection locked="0"/>
    </xf>
    <xf numFmtId="0" fontId="3" fillId="5" borderId="79" xfId="0" applyFont="1" applyFill="1" applyBorder="1" applyAlignment="1" applyProtection="1">
      <alignment vertical="center" wrapText="1"/>
      <protection locked="0"/>
    </xf>
    <xf numFmtId="0" fontId="3" fillId="0" borderId="80"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43" xfId="0" applyFont="1" applyFill="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57" xfId="0" applyFont="1" applyBorder="1" applyAlignment="1" applyProtection="1">
      <alignment vertical="center" wrapText="1"/>
      <protection locked="0"/>
    </xf>
    <xf numFmtId="0" fontId="3" fillId="5" borderId="57" xfId="0" applyFont="1" applyFill="1" applyBorder="1" applyAlignment="1" applyProtection="1">
      <alignment vertical="center" wrapText="1"/>
      <protection locked="0"/>
    </xf>
    <xf numFmtId="0" fontId="3"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49" xfId="0" applyFont="1" applyBorder="1" applyAlignment="1" applyProtection="1">
      <alignment vertical="center" wrapText="1"/>
      <protection locked="0"/>
    </xf>
    <xf numFmtId="0" fontId="3" fillId="0" borderId="50" xfId="0" applyFont="1" applyBorder="1" applyAlignment="1" applyProtection="1">
      <alignment vertical="center" wrapText="1"/>
      <protection locked="0"/>
    </xf>
    <xf numFmtId="0" fontId="3" fillId="0" borderId="51" xfId="0" applyFont="1" applyBorder="1" applyAlignment="1" applyProtection="1">
      <alignment vertical="center" wrapText="1"/>
      <protection locked="0"/>
    </xf>
    <xf numFmtId="0" fontId="3" fillId="0" borderId="60"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77" xfId="0" applyFont="1" applyBorder="1" applyAlignment="1" applyProtection="1">
      <alignment vertical="center" wrapText="1"/>
      <protection locked="0"/>
    </xf>
    <xf numFmtId="0" fontId="3" fillId="0" borderId="47" xfId="0" applyFont="1" applyBorder="1" applyAlignment="1" applyProtection="1">
      <alignment vertical="center" wrapText="1"/>
      <protection locked="0"/>
    </xf>
    <xf numFmtId="0" fontId="3" fillId="0" borderId="63" xfId="0" applyFont="1" applyBorder="1" applyAlignment="1" applyProtection="1">
      <alignment vertical="center" wrapText="1"/>
      <protection locked="0"/>
    </xf>
    <xf numFmtId="9" fontId="0" fillId="5" borderId="37" xfId="0" applyNumberFormat="1" applyFill="1" applyBorder="1" applyAlignment="1">
      <alignment horizontal="center" vertical="center"/>
    </xf>
    <xf numFmtId="0" fontId="0" fillId="0" borderId="55" xfId="0" applyBorder="1" applyAlignment="1">
      <alignment horizontal="center" vertical="center"/>
    </xf>
    <xf numFmtId="0" fontId="0" fillId="0" borderId="22" xfId="0" applyBorder="1" applyAlignment="1">
      <alignment horizontal="center" vertical="center"/>
    </xf>
    <xf numFmtId="9" fontId="0" fillId="0" borderId="37" xfId="0" applyNumberFormat="1" applyBorder="1" applyAlignment="1">
      <alignment horizontal="center" vertical="center"/>
    </xf>
    <xf numFmtId="9" fontId="0" fillId="5" borderId="48" xfId="0" applyNumberFormat="1" applyFill="1" applyBorder="1" applyAlignment="1">
      <alignment horizontal="center" vertical="center"/>
    </xf>
    <xf numFmtId="2" fontId="0" fillId="0" borderId="23" xfId="0" applyNumberFormat="1" applyBorder="1" applyAlignment="1">
      <alignment horizontal="center" vertical="center"/>
    </xf>
    <xf numFmtId="2" fontId="0" fillId="0" borderId="24" xfId="0" applyNumberFormat="1" applyBorder="1" applyAlignment="1">
      <alignment horizontal="center" vertical="center"/>
    </xf>
    <xf numFmtId="2" fontId="0" fillId="0" borderId="71" xfId="0" applyNumberFormat="1" applyBorder="1" applyAlignment="1">
      <alignment horizontal="center" vertical="center"/>
    </xf>
    <xf numFmtId="2" fontId="0" fillId="0" borderId="72" xfId="0" applyNumberFormat="1" applyBorder="1" applyAlignment="1">
      <alignment horizontal="center" vertical="center"/>
    </xf>
    <xf numFmtId="2" fontId="0" fillId="0" borderId="68" xfId="0" applyNumberFormat="1" applyBorder="1" applyAlignment="1">
      <alignment horizontal="center" vertical="center"/>
    </xf>
    <xf numFmtId="2" fontId="0" fillId="0" borderId="69" xfId="0" applyNumberFormat="1" applyBorder="1" applyAlignment="1">
      <alignment horizontal="center" vertical="center"/>
    </xf>
    <xf numFmtId="0" fontId="0" fillId="0" borderId="21" xfId="0" applyBorder="1" applyAlignment="1">
      <alignment horizontal="center" vertical="center"/>
    </xf>
    <xf numFmtId="0" fontId="14" fillId="9" borderId="66" xfId="0" applyFont="1" applyFill="1" applyBorder="1" applyAlignment="1">
      <alignment horizontal="center" vertical="center" textRotation="90" wrapText="1"/>
    </xf>
    <xf numFmtId="0" fontId="10" fillId="5" borderId="0" xfId="0" applyFont="1" applyFill="1" applyAlignment="1">
      <alignment horizontal="center" vertical="center" wrapText="1"/>
    </xf>
    <xf numFmtId="2" fontId="8" fillId="6" borderId="35" xfId="0" applyNumberFormat="1" applyFont="1" applyFill="1" applyBorder="1" applyAlignment="1">
      <alignment horizontal="center" vertical="center" wrapText="1"/>
    </xf>
    <xf numFmtId="2" fontId="7" fillId="6" borderId="0" xfId="0" applyNumberFormat="1" applyFont="1" applyFill="1" applyAlignment="1">
      <alignment horizontal="center" vertical="center" wrapText="1"/>
    </xf>
    <xf numFmtId="0" fontId="5" fillId="0" borderId="53" xfId="0" applyFont="1" applyBorder="1" applyAlignment="1">
      <alignment horizontal="center" vertical="center" wrapText="1"/>
    </xf>
    <xf numFmtId="0" fontId="1" fillId="0" borderId="32" xfId="0" applyFont="1" applyBorder="1" applyAlignment="1" applyProtection="1">
      <alignment vertical="center" wrapText="1"/>
      <protection locked="0"/>
    </xf>
    <xf numFmtId="0" fontId="3" fillId="5" borderId="85" xfId="0" applyFont="1" applyFill="1" applyBorder="1" applyAlignment="1">
      <alignment horizontal="left"/>
    </xf>
    <xf numFmtId="0" fontId="3" fillId="5" borderId="85" xfId="0" applyFont="1" applyFill="1" applyBorder="1" applyAlignment="1" applyProtection="1">
      <alignment vertical="center" wrapText="1"/>
      <protection locked="0"/>
    </xf>
    <xf numFmtId="0" fontId="3" fillId="5" borderId="85" xfId="1" applyFont="1" applyFill="1" applyBorder="1" applyAlignment="1">
      <alignment horizontal="left" vertical="center" wrapText="1"/>
    </xf>
    <xf numFmtId="2" fontId="11" fillId="7" borderId="0" xfId="0" applyNumberFormat="1" applyFont="1" applyFill="1" applyAlignment="1">
      <alignment horizontal="center" vertical="center" wrapText="1"/>
    </xf>
    <xf numFmtId="1" fontId="0" fillId="0" borderId="40" xfId="0" applyNumberFormat="1" applyBorder="1" applyAlignment="1">
      <alignment horizontal="center" vertical="center"/>
    </xf>
    <xf numFmtId="1" fontId="0" fillId="0" borderId="41" xfId="0" applyNumberFormat="1" applyBorder="1" applyAlignment="1">
      <alignment horizontal="center" vertical="center"/>
    </xf>
    <xf numFmtId="0" fontId="0" fillId="0" borderId="10" xfId="0" applyBorder="1" applyAlignment="1">
      <alignment horizontal="center" vertical="center"/>
    </xf>
    <xf numFmtId="0" fontId="8" fillId="2" borderId="2" xfId="0" applyFont="1" applyFill="1" applyBorder="1" applyAlignment="1">
      <alignment vertical="center" wrapText="1"/>
    </xf>
    <xf numFmtId="1" fontId="0" fillId="0" borderId="56" xfId="0" applyNumberFormat="1" applyBorder="1" applyAlignment="1">
      <alignment horizontal="center" vertical="center"/>
    </xf>
    <xf numFmtId="9" fontId="0" fillId="0" borderId="78" xfId="0" applyNumberFormat="1" applyBorder="1" applyAlignment="1">
      <alignment horizontal="center" vertical="center"/>
    </xf>
    <xf numFmtId="9" fontId="0" fillId="0" borderId="79" xfId="0" applyNumberFormat="1" applyBorder="1" applyAlignment="1">
      <alignment horizontal="center" vertical="center"/>
    </xf>
    <xf numFmtId="9" fontId="0" fillId="0" borderId="80" xfId="0" applyNumberFormat="1" applyBorder="1" applyAlignment="1">
      <alignment horizontal="center" vertical="center"/>
    </xf>
    <xf numFmtId="9" fontId="0" fillId="0" borderId="82" xfId="0" applyNumberFormat="1" applyBorder="1" applyAlignment="1">
      <alignment horizontal="center" vertical="center"/>
    </xf>
    <xf numFmtId="9" fontId="0" fillId="0" borderId="1" xfId="0" applyNumberFormat="1" applyBorder="1" applyAlignment="1">
      <alignment horizontal="center" vertical="center"/>
    </xf>
    <xf numFmtId="1" fontId="0" fillId="0" borderId="14" xfId="0" applyNumberFormat="1" applyBorder="1" applyAlignment="1">
      <alignment horizontal="center" vertical="center"/>
    </xf>
    <xf numFmtId="0" fontId="3" fillId="5" borderId="28" xfId="0" applyFont="1" applyFill="1" applyBorder="1" applyAlignment="1" applyProtection="1">
      <alignment horizontal="left" vertical="center" wrapText="1"/>
      <protection locked="0"/>
    </xf>
    <xf numFmtId="0" fontId="3" fillId="5" borderId="28" xfId="0" applyFont="1" applyFill="1" applyBorder="1" applyAlignment="1" applyProtection="1">
      <alignment vertical="center" wrapText="1"/>
      <protection locked="0"/>
    </xf>
    <xf numFmtId="0" fontId="1" fillId="5" borderId="86" xfId="1" applyFill="1" applyBorder="1" applyAlignment="1">
      <alignment horizontal="left" vertical="center" wrapText="1"/>
    </xf>
    <xf numFmtId="0" fontId="1" fillId="0" borderId="86"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3" fillId="0" borderId="86" xfId="0" applyFont="1" applyBorder="1" applyAlignment="1" applyProtection="1">
      <alignment vertical="center" wrapText="1"/>
      <protection locked="0"/>
    </xf>
    <xf numFmtId="0" fontId="0" fillId="0" borderId="87" xfId="0" applyBorder="1" applyAlignment="1">
      <alignment horizontal="center" vertical="center"/>
    </xf>
    <xf numFmtId="0" fontId="0" fillId="0" borderId="0" xfId="0" applyAlignment="1">
      <alignment vertical="center"/>
    </xf>
    <xf numFmtId="1" fontId="0" fillId="0" borderId="69" xfId="0" applyNumberFormat="1" applyBorder="1" applyAlignment="1">
      <alignment horizontal="center" vertical="center"/>
    </xf>
    <xf numFmtId="2" fontId="11" fillId="7" borderId="1" xfId="0" applyNumberFormat="1" applyFont="1" applyFill="1" applyBorder="1" applyAlignment="1">
      <alignment horizontal="center" vertical="center" wrapText="1"/>
    </xf>
    <xf numFmtId="1" fontId="0" fillId="0" borderId="68" xfId="0" applyNumberFormat="1" applyBorder="1" applyAlignment="1">
      <alignment horizontal="center" vertical="center"/>
    </xf>
    <xf numFmtId="1"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35" xfId="0" applyNumberFormat="1" applyBorder="1" applyAlignment="1">
      <alignment horizontal="center" vertical="center"/>
    </xf>
    <xf numFmtId="1" fontId="0" fillId="0" borderId="88" xfId="0" applyNumberFormat="1" applyBorder="1" applyAlignment="1">
      <alignment horizontal="center" vertical="center"/>
    </xf>
    <xf numFmtId="1" fontId="0" fillId="0" borderId="24" xfId="0" applyNumberFormat="1" applyBorder="1" applyAlignment="1">
      <alignment horizontal="center" vertical="center"/>
    </xf>
    <xf numFmtId="1" fontId="0" fillId="0" borderId="81" xfId="0" applyNumberFormat="1" applyBorder="1" applyAlignment="1">
      <alignment horizontal="center" vertical="center"/>
    </xf>
    <xf numFmtId="1" fontId="0" fillId="0" borderId="7" xfId="0" applyNumberFormat="1" applyBorder="1" applyAlignment="1">
      <alignment horizontal="center" vertical="center"/>
    </xf>
    <xf numFmtId="1" fontId="0" fillId="0" borderId="89" xfId="0" applyNumberFormat="1" applyBorder="1" applyAlignment="1">
      <alignment horizontal="center" vertical="center"/>
    </xf>
    <xf numFmtId="1" fontId="0" fillId="0" borderId="75" xfId="0" applyNumberFormat="1" applyBorder="1" applyAlignment="1">
      <alignment horizontal="center" vertical="center"/>
    </xf>
    <xf numFmtId="1" fontId="0" fillId="0" borderId="23" xfId="0" applyNumberFormat="1" applyBorder="1" applyAlignment="1">
      <alignment horizontal="center" vertical="center"/>
    </xf>
    <xf numFmtId="0" fontId="0" fillId="0" borderId="0" xfId="0" applyAlignment="1">
      <alignment vertical="center" wrapText="1"/>
    </xf>
    <xf numFmtId="9" fontId="0" fillId="5" borderId="0" xfId="3" applyFont="1" applyFill="1"/>
    <xf numFmtId="0" fontId="0" fillId="5" borderId="7" xfId="0" applyFill="1" applyBorder="1" applyAlignment="1">
      <alignment horizontal="center" vertical="center"/>
    </xf>
    <xf numFmtId="0" fontId="0" fillId="5" borderId="14" xfId="0" applyFill="1" applyBorder="1" applyAlignment="1">
      <alignment horizontal="center" vertical="center"/>
    </xf>
    <xf numFmtId="0" fontId="0" fillId="5" borderId="24" xfId="0" applyFill="1" applyBorder="1" applyAlignment="1">
      <alignment horizontal="center" vertical="center"/>
    </xf>
    <xf numFmtId="0" fontId="0" fillId="5" borderId="6" xfId="0" applyFill="1" applyBorder="1" applyAlignment="1">
      <alignment horizontal="center" vertical="center"/>
    </xf>
    <xf numFmtId="0" fontId="0" fillId="5" borderId="0" xfId="0" applyFill="1" applyAlignment="1">
      <alignment wrapText="1"/>
    </xf>
    <xf numFmtId="0" fontId="0" fillId="5" borderId="69" xfId="0" applyFill="1" applyBorder="1" applyAlignment="1">
      <alignment horizontal="center" vertical="center"/>
    </xf>
    <xf numFmtId="0" fontId="0" fillId="5" borderId="72" xfId="0" applyFill="1" applyBorder="1" applyAlignment="1">
      <alignment horizontal="center" vertical="center"/>
    </xf>
    <xf numFmtId="0" fontId="6" fillId="12" borderId="4" xfId="0" applyFont="1" applyFill="1" applyBorder="1" applyAlignment="1">
      <alignment horizontal="center" textRotation="90" wrapText="1"/>
    </xf>
    <xf numFmtId="0" fontId="17" fillId="8" borderId="0" xfId="0" applyFont="1" applyFill="1" applyAlignment="1">
      <alignment horizontal="center" vertical="center" textRotation="90" wrapText="1"/>
    </xf>
    <xf numFmtId="0" fontId="0" fillId="5" borderId="23" xfId="0" applyFill="1" applyBorder="1" applyAlignment="1">
      <alignment horizontal="center" vertical="center"/>
    </xf>
    <xf numFmtId="0" fontId="0" fillId="5" borderId="25" xfId="0" applyFill="1" applyBorder="1" applyAlignment="1">
      <alignment horizontal="center" vertical="center"/>
    </xf>
    <xf numFmtId="0" fontId="0" fillId="5" borderId="40" xfId="0" applyFill="1" applyBorder="1" applyAlignment="1">
      <alignment horizontal="center" vertical="center"/>
    </xf>
    <xf numFmtId="1" fontId="21" fillId="0" borderId="88" xfId="0" applyNumberFormat="1" applyFont="1" applyBorder="1" applyAlignment="1">
      <alignment horizontal="center" vertical="center"/>
    </xf>
    <xf numFmtId="0" fontId="21" fillId="0" borderId="7" xfId="0" applyFont="1" applyBorder="1" applyAlignment="1">
      <alignment horizontal="center" vertical="center"/>
    </xf>
    <xf numFmtId="0" fontId="21" fillId="5" borderId="0" xfId="0" applyFont="1" applyFill="1" applyAlignment="1">
      <alignment horizontal="center" vertical="center" wrapText="1"/>
    </xf>
    <xf numFmtId="0" fontId="21" fillId="5" borderId="0" xfId="0" applyFont="1" applyFill="1"/>
    <xf numFmtId="0" fontId="21" fillId="0" borderId="0" xfId="0" applyFont="1"/>
    <xf numFmtId="0" fontId="1" fillId="0" borderId="90" xfId="0" applyFont="1" applyBorder="1" applyAlignment="1" applyProtection="1">
      <alignment vertical="center" wrapText="1"/>
      <protection locked="0"/>
    </xf>
    <xf numFmtId="0" fontId="14" fillId="9" borderId="37" xfId="0" applyFont="1" applyFill="1" applyBorder="1" applyAlignment="1">
      <alignment horizontal="center" vertical="center" textRotation="90" wrapText="1"/>
    </xf>
    <xf numFmtId="0" fontId="8" fillId="0" borderId="3" xfId="0" applyFont="1" applyBorder="1" applyAlignment="1">
      <alignment horizontal="center" vertical="center" wrapText="1"/>
    </xf>
    <xf numFmtId="0" fontId="3" fillId="0" borderId="1" xfId="0" applyFont="1" applyBorder="1" applyAlignment="1">
      <alignment horizontal="left" vertical="center"/>
    </xf>
    <xf numFmtId="0" fontId="3" fillId="0" borderId="9"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9" fontId="21" fillId="0" borderId="92" xfId="0" applyNumberFormat="1" applyFont="1" applyBorder="1" applyAlignment="1">
      <alignment horizontal="center" vertical="center"/>
    </xf>
    <xf numFmtId="0" fontId="14" fillId="12" borderId="64" xfId="0" applyFont="1" applyFill="1" applyBorder="1" applyAlignment="1">
      <alignment horizontal="center" vertical="center" textRotation="90" wrapText="1"/>
    </xf>
    <xf numFmtId="0" fontId="1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3" fillId="0" borderId="1" xfId="0" applyFont="1" applyBorder="1" applyAlignment="1">
      <alignment horizontal="center" vertical="center"/>
    </xf>
    <xf numFmtId="9" fontId="9" fillId="0" borderId="68" xfId="0" applyNumberFormat="1" applyFont="1" applyBorder="1" applyAlignment="1">
      <alignment horizontal="center" vertical="center" wrapText="1"/>
    </xf>
    <xf numFmtId="9" fontId="9" fillId="0" borderId="93" xfId="0" applyNumberFormat="1" applyFont="1" applyBorder="1" applyAlignment="1">
      <alignment horizontal="center" vertical="center" wrapText="1"/>
    </xf>
    <xf numFmtId="9" fontId="10" fillId="0" borderId="93" xfId="0" applyNumberFormat="1" applyFont="1" applyBorder="1" applyAlignment="1">
      <alignment horizontal="center" vertical="center"/>
    </xf>
    <xf numFmtId="9" fontId="10" fillId="0" borderId="69" xfId="0" applyNumberFormat="1" applyFont="1" applyBorder="1" applyAlignment="1">
      <alignment horizontal="center" vertical="center"/>
    </xf>
    <xf numFmtId="0" fontId="7" fillId="0" borderId="1" xfId="0" applyFont="1" applyBorder="1" applyAlignment="1">
      <alignment horizontal="center" vertical="center" wrapText="1"/>
    </xf>
    <xf numFmtId="1" fontId="0" fillId="0" borderId="8" xfId="0" applyNumberFormat="1" applyBorder="1" applyAlignment="1">
      <alignment horizontal="center" vertical="center"/>
    </xf>
    <xf numFmtId="0" fontId="1" fillId="0" borderId="3" xfId="0" applyFont="1" applyBorder="1" applyAlignment="1" applyProtection="1">
      <alignment horizontal="center" vertical="center" wrapText="1"/>
      <protection locked="0"/>
    </xf>
    <xf numFmtId="0" fontId="0" fillId="5" borderId="94" xfId="0" applyFill="1" applyBorder="1"/>
    <xf numFmtId="44" fontId="0" fillId="5" borderId="3" xfId="2" applyFont="1" applyFill="1" applyBorder="1"/>
    <xf numFmtId="44" fontId="0" fillId="5" borderId="1" xfId="0" applyNumberFormat="1" applyFill="1" applyBorder="1"/>
    <xf numFmtId="0" fontId="1" fillId="5" borderId="49" xfId="0" applyFont="1" applyFill="1" applyBorder="1" applyAlignment="1" applyProtection="1">
      <alignment vertical="center" wrapText="1"/>
      <protection locked="0"/>
    </xf>
    <xf numFmtId="0" fontId="1" fillId="5" borderId="85" xfId="1" applyFill="1" applyBorder="1" applyAlignment="1">
      <alignment horizontal="left" vertical="center" wrapText="1"/>
    </xf>
    <xf numFmtId="0" fontId="3" fillId="9" borderId="45" xfId="0" applyFont="1" applyFill="1" applyBorder="1" applyAlignment="1" applyProtection="1">
      <alignment vertical="center" wrapText="1"/>
      <protection locked="0"/>
    </xf>
    <xf numFmtId="0" fontId="15" fillId="0" borderId="0" xfId="0" applyFont="1"/>
    <xf numFmtId="0" fontId="0" fillId="0" borderId="0" xfId="0" applyAlignment="1">
      <alignment wrapText="1"/>
    </xf>
    <xf numFmtId="0" fontId="3" fillId="3" borderId="42" xfId="0" applyFont="1" applyFill="1" applyBorder="1" applyAlignment="1" applyProtection="1">
      <alignment vertical="center" wrapText="1"/>
      <protection locked="0"/>
    </xf>
    <xf numFmtId="0" fontId="3" fillId="3" borderId="4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60" xfId="0" applyFont="1" applyFill="1" applyBorder="1" applyAlignment="1" applyProtection="1">
      <alignment vertical="center" wrapText="1"/>
      <protection locked="0"/>
    </xf>
    <xf numFmtId="0" fontId="1" fillId="3" borderId="39"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 fillId="3" borderId="49" xfId="0" applyFont="1" applyFill="1" applyBorder="1" applyAlignment="1" applyProtection="1">
      <alignment vertical="center" wrapText="1"/>
      <protection locked="0"/>
    </xf>
    <xf numFmtId="0" fontId="1" fillId="3" borderId="30" xfId="0" applyFont="1" applyFill="1" applyBorder="1" applyAlignment="1" applyProtection="1">
      <alignment vertical="center" wrapText="1"/>
      <protection locked="0"/>
    </xf>
    <xf numFmtId="0" fontId="3" fillId="3" borderId="49" xfId="0" applyFont="1" applyFill="1" applyBorder="1" applyAlignment="1" applyProtection="1">
      <alignment vertical="center" wrapText="1"/>
      <protection locked="0"/>
    </xf>
    <xf numFmtId="0" fontId="1" fillId="3" borderId="31" xfId="0" applyFont="1" applyFill="1" applyBorder="1" applyAlignment="1" applyProtection="1">
      <alignment vertical="center" wrapText="1"/>
      <protection locked="0"/>
    </xf>
    <xf numFmtId="0" fontId="1" fillId="3" borderId="54" xfId="0" applyFont="1" applyFill="1" applyBorder="1" applyAlignment="1" applyProtection="1">
      <alignment vertical="center" wrapText="1"/>
      <protection locked="0"/>
    </xf>
    <xf numFmtId="0" fontId="1" fillId="3" borderId="74" xfId="0" applyFont="1" applyFill="1" applyBorder="1" applyAlignment="1" applyProtection="1">
      <alignment vertical="center" wrapText="1"/>
      <protection locked="0"/>
    </xf>
    <xf numFmtId="0" fontId="1" fillId="3" borderId="91" xfId="0" applyFont="1" applyFill="1" applyBorder="1" applyAlignment="1" applyProtection="1">
      <alignment vertical="center" wrapText="1"/>
      <protection locked="0"/>
    </xf>
    <xf numFmtId="0" fontId="3" fillId="3" borderId="54" xfId="0" applyFont="1" applyFill="1" applyBorder="1" applyAlignment="1" applyProtection="1">
      <alignment vertical="center" wrapText="1"/>
      <protection locked="0"/>
    </xf>
    <xf numFmtId="0" fontId="3" fillId="3" borderId="85" xfId="0" applyFont="1" applyFill="1" applyBorder="1" applyAlignment="1" applyProtection="1">
      <alignment vertical="center" wrapText="1"/>
      <protection locked="0"/>
    </xf>
    <xf numFmtId="0" fontId="1" fillId="3" borderId="32" xfId="0" applyFont="1" applyFill="1" applyBorder="1" applyAlignment="1" applyProtection="1">
      <alignment vertical="center" wrapText="1"/>
      <protection locked="0"/>
    </xf>
    <xf numFmtId="0" fontId="1" fillId="3" borderId="85" xfId="0" applyFont="1" applyFill="1" applyBorder="1" applyAlignment="1" applyProtection="1">
      <alignment vertical="center" wrapText="1"/>
      <protection locked="0"/>
    </xf>
    <xf numFmtId="0" fontId="3" fillId="3" borderId="28" xfId="0" applyFont="1" applyFill="1" applyBorder="1" applyAlignment="1" applyProtection="1">
      <alignment vertical="center" wrapText="1"/>
      <protection locked="0"/>
    </xf>
    <xf numFmtId="0" fontId="1" fillId="3" borderId="28" xfId="0" applyFont="1" applyFill="1" applyBorder="1" applyAlignment="1" applyProtection="1">
      <alignment vertical="center" wrapText="1"/>
      <protection locked="0"/>
    </xf>
    <xf numFmtId="0" fontId="1" fillId="3" borderId="37" xfId="0" applyFont="1" applyFill="1" applyBorder="1" applyAlignment="1" applyProtection="1">
      <alignment vertical="center" wrapText="1"/>
      <protection locked="0"/>
    </xf>
    <xf numFmtId="0" fontId="3" fillId="3" borderId="51" xfId="0" applyFont="1" applyFill="1" applyBorder="1" applyAlignment="1" applyProtection="1">
      <alignment vertical="center" wrapText="1"/>
      <protection locked="0"/>
    </xf>
    <xf numFmtId="0" fontId="1" fillId="3" borderId="29"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3" fillId="3" borderId="50" xfId="0" applyFont="1" applyFill="1" applyBorder="1" applyAlignment="1" applyProtection="1">
      <alignment vertical="center" wrapText="1"/>
      <protection locked="0"/>
    </xf>
    <xf numFmtId="0" fontId="1" fillId="3" borderId="38"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0" borderId="96" xfId="0" applyFont="1" applyBorder="1" applyAlignment="1" applyProtection="1">
      <alignment vertical="center" wrapText="1"/>
      <protection locked="0"/>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64" xfId="0" applyFill="1" applyBorder="1" applyAlignment="1">
      <alignment horizontal="center" vertical="center"/>
    </xf>
    <xf numFmtId="0" fontId="0" fillId="5" borderId="97" xfId="0" applyFill="1" applyBorder="1" applyAlignment="1">
      <alignment horizontal="center" vertical="center"/>
    </xf>
    <xf numFmtId="0" fontId="3" fillId="0" borderId="3" xfId="0" applyFont="1" applyBorder="1" applyAlignment="1" applyProtection="1">
      <alignment vertical="center" wrapText="1"/>
      <protection locked="0"/>
    </xf>
    <xf numFmtId="0" fontId="1" fillId="0" borderId="98" xfId="0" applyFont="1" applyBorder="1" applyAlignment="1" applyProtection="1">
      <alignment vertical="center" wrapText="1"/>
      <protection locked="0"/>
    </xf>
    <xf numFmtId="0" fontId="0" fillId="5" borderId="5" xfId="0" applyFill="1" applyBorder="1" applyAlignment="1">
      <alignment horizontal="center" vertical="center"/>
    </xf>
    <xf numFmtId="0" fontId="0" fillId="5" borderId="41" xfId="0" applyFill="1" applyBorder="1" applyAlignment="1">
      <alignment horizontal="center" vertical="center"/>
    </xf>
    <xf numFmtId="1" fontId="0" fillId="0" borderId="99" xfId="0" applyNumberFormat="1" applyBorder="1" applyAlignment="1">
      <alignment horizontal="center" vertical="center"/>
    </xf>
    <xf numFmtId="0" fontId="14" fillId="9" borderId="48" xfId="0" applyFont="1" applyFill="1" applyBorder="1" applyAlignment="1">
      <alignment horizontal="center" vertical="center" textRotation="90" wrapText="1"/>
    </xf>
    <xf numFmtId="0" fontId="5" fillId="5" borderId="60" xfId="0" applyFont="1" applyFill="1" applyBorder="1" applyAlignment="1">
      <alignment horizontal="center" vertical="center" wrapText="1"/>
    </xf>
    <xf numFmtId="41" fontId="0" fillId="0" borderId="35" xfId="4" applyFont="1" applyBorder="1" applyAlignment="1">
      <alignment horizontal="center" vertical="center"/>
    </xf>
    <xf numFmtId="0" fontId="5" fillId="0" borderId="8" xfId="0" applyFont="1" applyBorder="1" applyAlignment="1">
      <alignment horizontal="center" vertical="center" wrapText="1"/>
    </xf>
    <xf numFmtId="41" fontId="0" fillId="0" borderId="0" xfId="4" applyFont="1" applyBorder="1" applyAlignment="1">
      <alignment horizontal="center" vertical="center"/>
    </xf>
    <xf numFmtId="9" fontId="0" fillId="0" borderId="0" xfId="3" applyFont="1" applyBorder="1" applyAlignment="1">
      <alignment horizontal="center" vertical="center"/>
    </xf>
    <xf numFmtId="2" fontId="8" fillId="6" borderId="35" xfId="0" applyNumberFormat="1" applyFont="1" applyFill="1" applyBorder="1" applyAlignment="1">
      <alignment horizontal="center" vertical="center" wrapText="1"/>
    </xf>
    <xf numFmtId="0" fontId="17" fillId="9" borderId="2" xfId="0" applyFont="1" applyFill="1" applyBorder="1" applyAlignment="1">
      <alignment horizontal="center" vertical="center" textRotation="90" wrapText="1"/>
    </xf>
    <xf numFmtId="0" fontId="17" fillId="9" borderId="3" xfId="0" applyFont="1" applyFill="1" applyBorder="1" applyAlignment="1">
      <alignment horizontal="center" vertical="center" textRotation="90" wrapText="1"/>
    </xf>
    <xf numFmtId="0" fontId="17" fillId="9" borderId="38" xfId="0" applyFont="1" applyFill="1" applyBorder="1" applyAlignment="1">
      <alignment horizontal="center" vertical="center" textRotation="90" wrapText="1"/>
    </xf>
    <xf numFmtId="0" fontId="10" fillId="5" borderId="0" xfId="0" applyFont="1" applyFill="1" applyAlignment="1">
      <alignment horizontal="center" vertical="center" wrapText="1"/>
    </xf>
    <xf numFmtId="0" fontId="0" fillId="5" borderId="8" xfId="0" applyFill="1" applyBorder="1" applyAlignment="1">
      <alignment horizontal="center" wrapText="1"/>
    </xf>
    <xf numFmtId="0" fontId="0" fillId="5" borderId="0" xfId="0" applyFill="1" applyAlignment="1">
      <alignment horizontal="center" wrapText="1"/>
    </xf>
    <xf numFmtId="0" fontId="0" fillId="5" borderId="0" xfId="0" applyFill="1" applyAlignment="1">
      <alignment vertical="center" wrapText="1"/>
    </xf>
    <xf numFmtId="0" fontId="0" fillId="0" borderId="0" xfId="0" applyAlignment="1">
      <alignment vertical="center" wrapText="1"/>
    </xf>
    <xf numFmtId="0" fontId="15" fillId="11" borderId="2" xfId="0" applyFont="1" applyFill="1" applyBorder="1" applyAlignment="1">
      <alignment horizontal="center" vertical="center" wrapText="1"/>
    </xf>
    <xf numFmtId="0" fontId="15" fillId="11" borderId="3" xfId="0" applyFont="1" applyFill="1" applyBorder="1" applyAlignment="1">
      <alignment horizontal="center" vertical="center" wrapText="1"/>
    </xf>
    <xf numFmtId="9" fontId="10" fillId="5" borderId="33" xfId="0" applyNumberFormat="1" applyFont="1" applyFill="1" applyBorder="1" applyAlignment="1">
      <alignment horizontal="center" vertical="center" wrapText="1"/>
    </xf>
    <xf numFmtId="9" fontId="10" fillId="5" borderId="32" xfId="0" applyNumberFormat="1" applyFont="1" applyFill="1" applyBorder="1" applyAlignment="1">
      <alignment horizontal="center" vertical="center" wrapText="1"/>
    </xf>
    <xf numFmtId="9" fontId="10" fillId="5" borderId="10" xfId="0" applyNumberFormat="1" applyFont="1" applyFill="1" applyBorder="1" applyAlignment="1">
      <alignment horizontal="center" vertical="center" wrapText="1"/>
    </xf>
    <xf numFmtId="9" fontId="10" fillId="5" borderId="48" xfId="0" applyNumberFormat="1" applyFont="1" applyFill="1" applyBorder="1" applyAlignment="1">
      <alignment horizontal="center" vertical="center" wrapText="1"/>
    </xf>
    <xf numFmtId="9" fontId="10" fillId="5" borderId="8" xfId="0" applyNumberFormat="1" applyFont="1" applyFill="1" applyBorder="1" applyAlignment="1">
      <alignment horizontal="center" vertical="center" wrapText="1"/>
    </xf>
    <xf numFmtId="9" fontId="10" fillId="5" borderId="0" xfId="0" applyNumberFormat="1" applyFont="1" applyFill="1" applyAlignment="1">
      <alignment horizontal="center" vertical="center" wrapText="1"/>
    </xf>
    <xf numFmtId="9" fontId="10" fillId="5" borderId="1" xfId="0" applyNumberFormat="1" applyFont="1" applyFill="1" applyBorder="1" applyAlignment="1">
      <alignment horizontal="center" vertical="center" wrapText="1"/>
    </xf>
    <xf numFmtId="9" fontId="10" fillId="5" borderId="33" xfId="0" applyNumberFormat="1" applyFont="1" applyFill="1" applyBorder="1" applyAlignment="1">
      <alignment horizontal="center" vertical="center"/>
    </xf>
    <xf numFmtId="9" fontId="10" fillId="5" borderId="32" xfId="0" applyNumberFormat="1" applyFont="1" applyFill="1" applyBorder="1" applyAlignment="1">
      <alignment horizontal="center" vertical="center"/>
    </xf>
    <xf numFmtId="9" fontId="10" fillId="5" borderId="8" xfId="0" applyNumberFormat="1" applyFont="1" applyFill="1" applyBorder="1" applyAlignment="1">
      <alignment horizontal="center" vertical="center"/>
    </xf>
    <xf numFmtId="9" fontId="10" fillId="5" borderId="9" xfId="0" applyNumberFormat="1" applyFont="1" applyFill="1" applyBorder="1" applyAlignment="1">
      <alignment horizontal="center" vertical="center"/>
    </xf>
    <xf numFmtId="2" fontId="7" fillId="6" borderId="0" xfId="0" applyNumberFormat="1" applyFont="1" applyFill="1" applyAlignment="1">
      <alignment horizontal="center" vertical="center" wrapText="1"/>
    </xf>
    <xf numFmtId="2" fontId="7" fillId="6" borderId="73"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8" xfId="0" applyFont="1" applyFill="1" applyBorder="1" applyAlignment="1">
      <alignment horizontal="center" vertical="center"/>
    </xf>
    <xf numFmtId="0" fontId="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7" fillId="6" borderId="71" xfId="0" applyNumberFormat="1" applyFont="1" applyFill="1" applyBorder="1" applyAlignment="1">
      <alignment horizontal="center" vertical="center" wrapText="1"/>
    </xf>
    <xf numFmtId="0" fontId="4" fillId="2" borderId="38" xfId="0" applyFont="1" applyFill="1" applyBorder="1" applyAlignment="1">
      <alignment horizontal="center" vertical="center" wrapText="1"/>
    </xf>
    <xf numFmtId="0" fontId="14" fillId="2" borderId="46" xfId="0" applyFont="1" applyFill="1" applyBorder="1" applyAlignment="1">
      <alignment horizontal="left" vertical="center" wrapText="1"/>
    </xf>
    <xf numFmtId="0" fontId="14" fillId="2" borderId="48" xfId="0" applyFont="1" applyFill="1" applyBorder="1" applyAlignment="1">
      <alignment horizontal="left" vertical="center" wrapText="1"/>
    </xf>
    <xf numFmtId="2" fontId="9" fillId="7" borderId="26" xfId="0" applyNumberFormat="1" applyFont="1" applyFill="1" applyBorder="1" applyAlignment="1">
      <alignment horizontal="center" vertical="center" wrapText="1"/>
    </xf>
    <xf numFmtId="2" fontId="11" fillId="7" borderId="26" xfId="0" applyNumberFormat="1" applyFont="1" applyFill="1" applyBorder="1" applyAlignment="1">
      <alignment horizontal="center" vertical="center" wrapText="1"/>
    </xf>
    <xf numFmtId="0" fontId="0" fillId="5" borderId="33" xfId="0" applyFill="1" applyBorder="1" applyAlignment="1">
      <alignment horizontal="left" vertical="center" wrapText="1"/>
    </xf>
    <xf numFmtId="0" fontId="0" fillId="5" borderId="4" xfId="0" applyFill="1" applyBorder="1" applyAlignment="1">
      <alignment horizontal="left" vertical="center" wrapText="1"/>
    </xf>
    <xf numFmtId="0" fontId="0" fillId="5" borderId="32" xfId="0" applyFill="1" applyBorder="1" applyAlignment="1">
      <alignment horizontal="left" vertical="center" wrapText="1"/>
    </xf>
    <xf numFmtId="2" fontId="7" fillId="6" borderId="66" xfId="0" applyNumberFormat="1" applyFont="1" applyFill="1" applyBorder="1" applyAlignment="1">
      <alignment horizontal="center" vertical="center" wrapText="1"/>
    </xf>
    <xf numFmtId="2" fontId="16" fillId="7" borderId="35" xfId="0" applyNumberFormat="1" applyFont="1" applyFill="1" applyBorder="1" applyAlignment="1">
      <alignment horizontal="center" vertical="center" wrapText="1"/>
    </xf>
    <xf numFmtId="2" fontId="9" fillId="7" borderId="11" xfId="0" applyNumberFormat="1" applyFont="1" applyFill="1" applyBorder="1" applyAlignment="1">
      <alignment horizontal="center" vertical="center" wrapText="1"/>
    </xf>
    <xf numFmtId="2" fontId="11" fillId="7" borderId="12" xfId="0" applyNumberFormat="1" applyFont="1" applyFill="1" applyBorder="1" applyAlignment="1">
      <alignment horizontal="center" vertical="center" wrapText="1"/>
    </xf>
    <xf numFmtId="2" fontId="9" fillId="7" borderId="17" xfId="0" applyNumberFormat="1" applyFont="1" applyFill="1" applyBorder="1" applyAlignment="1">
      <alignment horizontal="center" vertical="center" wrapText="1"/>
    </xf>
    <xf numFmtId="2" fontId="9" fillId="7" borderId="13" xfId="0" applyNumberFormat="1" applyFont="1" applyFill="1" applyBorder="1" applyAlignment="1">
      <alignment horizontal="center" vertical="center" wrapText="1"/>
    </xf>
    <xf numFmtId="2" fontId="11" fillId="7" borderId="14" xfId="0" applyNumberFormat="1" applyFont="1" applyFill="1" applyBorder="1" applyAlignment="1">
      <alignment horizontal="center" vertical="center" wrapText="1"/>
    </xf>
    <xf numFmtId="9" fontId="9" fillId="7" borderId="33" xfId="0" applyNumberFormat="1" applyFont="1" applyFill="1" applyBorder="1" applyAlignment="1">
      <alignment horizontal="center" vertical="center" wrapText="1"/>
    </xf>
    <xf numFmtId="2" fontId="9" fillId="7" borderId="27" xfId="0" applyNumberFormat="1" applyFont="1" applyFill="1" applyBorder="1" applyAlignment="1">
      <alignment horizontal="center" vertical="center" wrapText="1"/>
    </xf>
    <xf numFmtId="2" fontId="11" fillId="7" borderId="28" xfId="0" applyNumberFormat="1" applyFont="1" applyFill="1" applyBorder="1" applyAlignment="1">
      <alignment horizontal="center" vertical="center" wrapText="1"/>
    </xf>
    <xf numFmtId="9" fontId="9" fillId="7" borderId="35" xfId="0" applyNumberFormat="1" applyFont="1" applyFill="1" applyBorder="1" applyAlignment="1">
      <alignment horizontal="center" vertical="center" wrapText="1"/>
    </xf>
    <xf numFmtId="9" fontId="9" fillId="7" borderId="37" xfId="0" applyNumberFormat="1" applyFont="1" applyFill="1" applyBorder="1" applyAlignment="1">
      <alignment horizontal="center" vertical="center" wrapText="1"/>
    </xf>
    <xf numFmtId="0" fontId="0" fillId="5" borderId="4" xfId="0" applyFill="1" applyBorder="1" applyAlignment="1">
      <alignment horizontal="left"/>
    </xf>
    <xf numFmtId="0" fontId="13" fillId="11" borderId="33"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35"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0" fillId="2" borderId="10" xfId="0" applyFont="1" applyFill="1" applyBorder="1" applyAlignment="1">
      <alignment horizontal="center" vertical="center"/>
    </xf>
    <xf numFmtId="0" fontId="17" fillId="8" borderId="9" xfId="0" applyFont="1" applyFill="1" applyBorder="1" applyAlignment="1">
      <alignment horizontal="center" vertical="center" textRotation="90" wrapText="1"/>
    </xf>
    <xf numFmtId="0" fontId="6" fillId="12" borderId="32" xfId="0" applyFont="1" applyFill="1" applyBorder="1" applyAlignment="1">
      <alignment horizontal="center" vertical="center" textRotation="90" wrapText="1"/>
    </xf>
    <xf numFmtId="0" fontId="14" fillId="10" borderId="4" xfId="0" applyFont="1" applyFill="1" applyBorder="1" applyAlignment="1">
      <alignment horizontal="center" vertical="center" textRotation="90" wrapText="1"/>
    </xf>
    <xf numFmtId="0" fontId="17" fillId="8" borderId="66" xfId="0" applyFont="1" applyFill="1" applyBorder="1" applyAlignment="1">
      <alignment horizontal="center" vertical="center" textRotation="90" wrapText="1"/>
    </xf>
    <xf numFmtId="0" fontId="17" fillId="8" borderId="65" xfId="0" applyFont="1" applyFill="1" applyBorder="1" applyAlignment="1">
      <alignment horizontal="center" vertical="center" textRotation="90" wrapText="1"/>
    </xf>
    <xf numFmtId="0" fontId="14" fillId="12" borderId="64" xfId="0" applyFont="1" applyFill="1" applyBorder="1" applyAlignment="1">
      <alignment horizontal="center" vertical="top" textRotation="90" wrapText="1"/>
    </xf>
    <xf numFmtId="0" fontId="14" fillId="12" borderId="65" xfId="0" applyFont="1" applyFill="1" applyBorder="1" applyAlignment="1">
      <alignment horizontal="center" vertical="top" textRotation="90" wrapText="1"/>
    </xf>
    <xf numFmtId="0" fontId="14" fillId="9" borderId="33" xfId="0" applyFont="1" applyFill="1" applyBorder="1" applyAlignment="1">
      <alignment horizontal="center" vertical="center" textRotation="90" wrapText="1"/>
    </xf>
    <xf numFmtId="0" fontId="14" fillId="9" borderId="8" xfId="0" applyFont="1" applyFill="1" applyBorder="1" applyAlignment="1">
      <alignment horizontal="center" vertical="center" textRotation="90" wrapText="1"/>
    </xf>
    <xf numFmtId="0" fontId="14" fillId="9" borderId="10" xfId="0" applyFont="1" applyFill="1" applyBorder="1" applyAlignment="1">
      <alignment horizontal="center" vertical="center" textRotation="90" wrapText="1"/>
    </xf>
    <xf numFmtId="0" fontId="17" fillId="9" borderId="33" xfId="0" applyFont="1" applyFill="1" applyBorder="1" applyAlignment="1">
      <alignment horizontal="center" vertical="center" textRotation="90" wrapText="1"/>
    </xf>
    <xf numFmtId="0" fontId="8" fillId="2" borderId="38" xfId="0" applyFont="1" applyFill="1" applyBorder="1" applyAlignment="1">
      <alignment horizontal="center" vertical="center" wrapText="1"/>
    </xf>
    <xf numFmtId="0" fontId="14" fillId="9" borderId="66" xfId="0" applyFont="1" applyFill="1" applyBorder="1" applyAlignment="1">
      <alignment horizontal="center" vertical="center" textRotation="90" wrapText="1"/>
    </xf>
    <xf numFmtId="0" fontId="14" fillId="9" borderId="65" xfId="0" applyFont="1" applyFill="1" applyBorder="1" applyAlignment="1">
      <alignment horizontal="center" vertical="center" textRotation="90" wrapText="1"/>
    </xf>
    <xf numFmtId="0" fontId="4"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5" borderId="0" xfId="0" applyFill="1" applyAlignment="1">
      <alignment horizontal="left"/>
    </xf>
    <xf numFmtId="0" fontId="0" fillId="5" borderId="1" xfId="0" applyFill="1" applyBorder="1" applyAlignment="1">
      <alignment horizontal="center"/>
    </xf>
    <xf numFmtId="0" fontId="0" fillId="5" borderId="0" xfId="0" applyFill="1" applyAlignment="1">
      <alignment horizontal="center"/>
    </xf>
    <xf numFmtId="0" fontId="13" fillId="11" borderId="4" xfId="0" applyFont="1" applyFill="1" applyBorder="1" applyAlignment="1">
      <alignment horizontal="center" vertical="center" wrapText="1"/>
    </xf>
    <xf numFmtId="0" fontId="13" fillId="11" borderId="32"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1" borderId="46" xfId="0" applyFont="1" applyFill="1" applyBorder="1" applyAlignment="1">
      <alignment horizontal="center" vertical="center" wrapText="1"/>
    </xf>
    <xf numFmtId="0" fontId="13" fillId="11" borderId="48"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0" fillId="5" borderId="83" xfId="0" applyFill="1" applyBorder="1" applyAlignment="1">
      <alignment horizontal="left" wrapText="1"/>
    </xf>
    <xf numFmtId="0" fontId="0" fillId="5" borderId="84" xfId="0" applyFill="1" applyBorder="1" applyAlignment="1">
      <alignment horizontal="left" wrapText="1"/>
    </xf>
    <xf numFmtId="2" fontId="8" fillId="6" borderId="36" xfId="0" applyNumberFormat="1" applyFont="1" applyFill="1" applyBorder="1" applyAlignment="1">
      <alignment horizontal="center" vertical="center" wrapText="1"/>
    </xf>
    <xf numFmtId="2" fontId="7" fillId="6" borderId="72" xfId="0" applyNumberFormat="1" applyFont="1" applyFill="1" applyBorder="1" applyAlignment="1">
      <alignment horizontal="center" vertical="center" wrapText="1"/>
    </xf>
    <xf numFmtId="2" fontId="8" fillId="6" borderId="68" xfId="0" applyNumberFormat="1" applyFont="1" applyFill="1" applyBorder="1" applyAlignment="1">
      <alignment horizontal="center" vertical="center" wrapText="1"/>
    </xf>
    <xf numFmtId="0" fontId="0" fillId="2" borderId="35" xfId="0" applyFill="1" applyBorder="1" applyAlignment="1">
      <alignment horizontal="center" vertical="center"/>
    </xf>
    <xf numFmtId="2" fontId="9" fillId="7" borderId="28" xfId="0" applyNumberFormat="1" applyFont="1" applyFill="1" applyBorder="1" applyAlignment="1">
      <alignment horizontal="center" vertical="center" wrapText="1"/>
    </xf>
    <xf numFmtId="0" fontId="12" fillId="11" borderId="3" xfId="0" applyFont="1" applyFill="1" applyBorder="1" applyAlignment="1">
      <alignment horizontal="center" vertical="center" wrapText="1"/>
    </xf>
    <xf numFmtId="2" fontId="16" fillId="7" borderId="37" xfId="0" applyNumberFormat="1" applyFont="1" applyFill="1" applyBorder="1" applyAlignment="1">
      <alignment horizontal="center" vertical="center" wrapText="1"/>
    </xf>
    <xf numFmtId="9" fontId="9" fillId="7" borderId="32" xfId="0" applyNumberFormat="1" applyFont="1" applyFill="1" applyBorder="1" applyAlignment="1">
      <alignment horizontal="center" vertical="center" wrapText="1"/>
    </xf>
    <xf numFmtId="2" fontId="11" fillId="7" borderId="55" xfId="0" applyNumberFormat="1" applyFont="1" applyFill="1" applyBorder="1" applyAlignment="1">
      <alignment horizontal="center" vertical="center" wrapText="1"/>
    </xf>
    <xf numFmtId="2" fontId="11" fillId="7" borderId="56" xfId="0"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2" fontId="16" fillId="7" borderId="36" xfId="0" applyNumberFormat="1" applyFont="1" applyFill="1" applyBorder="1" applyAlignment="1">
      <alignment horizontal="center" vertical="center" wrapText="1"/>
    </xf>
    <xf numFmtId="9" fontId="9" fillId="7" borderId="4" xfId="0" applyNumberFormat="1" applyFont="1" applyFill="1" applyBorder="1" applyAlignment="1">
      <alignment horizontal="center" vertical="center" wrapText="1"/>
    </xf>
    <xf numFmtId="2" fontId="7" fillId="6" borderId="22" xfId="0" applyNumberFormat="1" applyFont="1" applyFill="1" applyBorder="1" applyAlignment="1">
      <alignment horizontal="center" vertical="center" wrapText="1"/>
    </xf>
    <xf numFmtId="2" fontId="7" fillId="6" borderId="21" xfId="0" applyNumberFormat="1" applyFont="1" applyFill="1" applyBorder="1" applyAlignment="1">
      <alignment horizontal="center" vertical="center" wrapText="1"/>
    </xf>
    <xf numFmtId="2" fontId="7" fillId="6" borderId="20" xfId="0" applyNumberFormat="1"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7" fillId="8" borderId="73" xfId="0" applyFont="1" applyFill="1" applyBorder="1" applyAlignment="1">
      <alignment horizontal="center" vertical="center" textRotation="90" wrapText="1"/>
    </xf>
    <xf numFmtId="0" fontId="17" fillId="8" borderId="40" xfId="0" applyFont="1" applyFill="1" applyBorder="1" applyAlignment="1">
      <alignment horizontal="center" vertical="center" textRotation="90" wrapText="1"/>
    </xf>
    <xf numFmtId="0" fontId="4" fillId="2" borderId="2" xfId="0" applyFont="1" applyFill="1" applyBorder="1" applyAlignment="1">
      <alignment horizontal="center"/>
    </xf>
    <xf numFmtId="0" fontId="4" fillId="2" borderId="32" xfId="0" applyFont="1" applyFill="1" applyBorder="1" applyAlignment="1">
      <alignment horizontal="center" vertical="center"/>
    </xf>
    <xf numFmtId="0" fontId="0" fillId="5" borderId="94" xfId="0" applyFill="1" applyBorder="1" applyAlignment="1">
      <alignment horizontal="center"/>
    </xf>
    <xf numFmtId="0" fontId="0" fillId="5" borderId="20" xfId="0" applyFill="1" applyBorder="1" applyAlignment="1">
      <alignment horizontal="center"/>
    </xf>
    <xf numFmtId="0" fontId="0" fillId="5" borderId="95" xfId="0" applyFill="1" applyBorder="1" applyAlignment="1">
      <alignment horizontal="center"/>
    </xf>
    <xf numFmtId="0" fontId="17" fillId="8" borderId="0" xfId="0" applyFont="1" applyFill="1" applyAlignment="1">
      <alignment horizontal="center" vertical="center" textRotation="90" wrapText="1"/>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wrapText="1"/>
    </xf>
    <xf numFmtId="0" fontId="4" fillId="2" borderId="2" xfId="0" applyFont="1" applyFill="1" applyBorder="1" applyAlignment="1">
      <alignment horizontal="left" wrapText="1"/>
    </xf>
    <xf numFmtId="0" fontId="17" fillId="8" borderId="3" xfId="0" applyFont="1" applyFill="1" applyBorder="1" applyAlignment="1">
      <alignment horizontal="center" vertical="center" textRotation="90" wrapText="1"/>
    </xf>
    <xf numFmtId="2" fontId="7" fillId="6" borderId="18" xfId="0" applyNumberFormat="1" applyFont="1" applyFill="1" applyBorder="1" applyAlignment="1">
      <alignment horizontal="center" vertical="center" wrapText="1"/>
    </xf>
    <xf numFmtId="2" fontId="7" fillId="6" borderId="19" xfId="0" applyNumberFormat="1" applyFont="1" applyFill="1" applyBorder="1" applyAlignment="1">
      <alignment horizontal="center" vertical="center" wrapText="1"/>
    </xf>
  </cellXfs>
  <cellStyles count="5">
    <cellStyle name="Millares [0]" xfId="4" builtinId="6"/>
    <cellStyle name="Moneda" xfId="2" builtinId="4"/>
    <cellStyle name="Normal" xfId="0" builtinId="0"/>
    <cellStyle name="Normal 2" xfId="1" xr:uid="{00000000-0005-0000-0000-000002000000}"/>
    <cellStyle name="Porcentaje" xfId="3" builtinId="5"/>
  </cellStyles>
  <dxfs count="820">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numFmt numFmtId="1" formatCode="0"/>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I176"/>
  <sheetViews>
    <sheetView tabSelected="1" view="pageBreakPreview" zoomScale="112" zoomScaleNormal="80" zoomScaleSheetLayoutView="112" workbookViewId="0">
      <pane xSplit="4" ySplit="4" topLeftCell="E5" activePane="bottomRight" state="frozen"/>
      <selection pane="topRight" activeCell="F1" sqref="F1"/>
      <selection pane="bottomLeft" activeCell="A5" sqref="A5"/>
      <selection pane="bottomRight" activeCell="F167" sqref="F167"/>
    </sheetView>
  </sheetViews>
  <sheetFormatPr baseColWidth="10" defaultColWidth="11.5" defaultRowHeight="15" x14ac:dyDescent="0.2"/>
  <cols>
    <col min="1" max="2" width="7.5" customWidth="1"/>
    <col min="3" max="3" width="46.6640625" customWidth="1"/>
    <col min="4" max="4" width="37.5" customWidth="1"/>
    <col min="5" max="5" width="27.5" customWidth="1"/>
    <col min="6" max="31" width="7.1640625" customWidth="1"/>
    <col min="32" max="32" width="21.6640625" style="15" customWidth="1"/>
    <col min="33" max="33" width="38.6640625" style="67" customWidth="1"/>
    <col min="34" max="34" width="19.33203125" style="66" customWidth="1"/>
    <col min="35" max="451" width="11.5" style="66"/>
  </cols>
  <sheetData>
    <row r="1" spans="1:34" s="66" customFormat="1" ht="42.75" customHeight="1" thickBot="1" x14ac:dyDescent="0.25">
      <c r="AF1" s="67"/>
      <c r="AG1" s="67"/>
    </row>
    <row r="2" spans="1:34" ht="15.75" customHeight="1" thickBot="1" x14ac:dyDescent="0.25">
      <c r="A2" s="331" t="s">
        <v>324</v>
      </c>
      <c r="B2" s="331"/>
      <c r="C2" s="331"/>
      <c r="D2" s="331"/>
      <c r="E2" s="332"/>
      <c r="F2" s="367" t="s">
        <v>0</v>
      </c>
      <c r="G2" s="367"/>
      <c r="H2" s="275" t="s">
        <v>1</v>
      </c>
      <c r="I2" s="275"/>
      <c r="J2" s="365" t="s">
        <v>2</v>
      </c>
      <c r="K2" s="365"/>
      <c r="L2" s="275" t="s">
        <v>3</v>
      </c>
      <c r="M2" s="275"/>
      <c r="N2" s="365" t="s">
        <v>4</v>
      </c>
      <c r="O2" s="365"/>
      <c r="P2" s="275" t="s">
        <v>5</v>
      </c>
      <c r="Q2" s="275"/>
      <c r="R2" s="365" t="s">
        <v>6</v>
      </c>
      <c r="S2" s="365"/>
      <c r="T2" s="275" t="s">
        <v>7</v>
      </c>
      <c r="U2" s="275"/>
      <c r="V2" s="365" t="s">
        <v>8</v>
      </c>
      <c r="W2" s="365"/>
      <c r="X2" s="275" t="s">
        <v>9</v>
      </c>
      <c r="Y2" s="275"/>
      <c r="Z2" s="365" t="s">
        <v>10</v>
      </c>
      <c r="AA2" s="365"/>
      <c r="AB2" s="275" t="s">
        <v>11</v>
      </c>
      <c r="AC2" s="275"/>
      <c r="AD2" s="144"/>
      <c r="AE2" s="144"/>
      <c r="AF2" s="143"/>
      <c r="AG2" s="279" t="s">
        <v>282</v>
      </c>
      <c r="AH2" s="14"/>
    </row>
    <row r="3" spans="1:34" ht="15.75" customHeight="1" thickBot="1" x14ac:dyDescent="0.25">
      <c r="A3" s="333"/>
      <c r="B3" s="333"/>
      <c r="C3" s="333"/>
      <c r="D3" s="333"/>
      <c r="E3" s="334"/>
      <c r="F3" s="320" t="s">
        <v>12</v>
      </c>
      <c r="G3" s="321" t="s">
        <v>13</v>
      </c>
      <c r="H3" s="320" t="s">
        <v>12</v>
      </c>
      <c r="I3" s="321" t="s">
        <v>13</v>
      </c>
      <c r="J3" s="320" t="s">
        <v>12</v>
      </c>
      <c r="K3" s="321" t="s">
        <v>13</v>
      </c>
      <c r="L3" s="320" t="s">
        <v>12</v>
      </c>
      <c r="M3" s="321" t="s">
        <v>13</v>
      </c>
      <c r="N3" s="320" t="s">
        <v>12</v>
      </c>
      <c r="O3" s="321" t="s">
        <v>13</v>
      </c>
      <c r="P3" s="320" t="s">
        <v>12</v>
      </c>
      <c r="Q3" s="321" t="s">
        <v>13</v>
      </c>
      <c r="R3" s="320" t="s">
        <v>12</v>
      </c>
      <c r="S3" s="321" t="s">
        <v>13</v>
      </c>
      <c r="T3" s="320" t="s">
        <v>12</v>
      </c>
      <c r="U3" s="321" t="s">
        <v>13</v>
      </c>
      <c r="V3" s="320" t="s">
        <v>12</v>
      </c>
      <c r="W3" s="321" t="s">
        <v>13</v>
      </c>
      <c r="X3" s="320" t="s">
        <v>12</v>
      </c>
      <c r="Y3" s="321" t="s">
        <v>13</v>
      </c>
      <c r="Z3" s="320" t="s">
        <v>12</v>
      </c>
      <c r="AA3" s="321" t="s">
        <v>13</v>
      </c>
      <c r="AB3" s="322" t="s">
        <v>12</v>
      </c>
      <c r="AC3" s="321" t="s">
        <v>13</v>
      </c>
      <c r="AD3" s="299" t="s">
        <v>12</v>
      </c>
      <c r="AE3" s="301" t="s">
        <v>13</v>
      </c>
      <c r="AF3" s="303" t="s">
        <v>14</v>
      </c>
      <c r="AG3" s="279"/>
      <c r="AH3" s="14"/>
    </row>
    <row r="4" spans="1:34" ht="17.25" customHeight="1" thickBot="1" x14ac:dyDescent="0.25">
      <c r="A4" s="335" t="s">
        <v>15</v>
      </c>
      <c r="B4" s="335"/>
      <c r="C4" s="335"/>
      <c r="D4" s="335"/>
      <c r="E4" s="335"/>
      <c r="F4" s="320"/>
      <c r="G4" s="321"/>
      <c r="H4" s="320"/>
      <c r="I4" s="321"/>
      <c r="J4" s="320"/>
      <c r="K4" s="321"/>
      <c r="L4" s="320"/>
      <c r="M4" s="321"/>
      <c r="N4" s="320"/>
      <c r="O4" s="321"/>
      <c r="P4" s="320"/>
      <c r="Q4" s="321"/>
      <c r="R4" s="320"/>
      <c r="S4" s="321"/>
      <c r="T4" s="320"/>
      <c r="U4" s="321"/>
      <c r="V4" s="320"/>
      <c r="W4" s="321"/>
      <c r="X4" s="320"/>
      <c r="Y4" s="321"/>
      <c r="Z4" s="320"/>
      <c r="AA4" s="321"/>
      <c r="AB4" s="322"/>
      <c r="AC4" s="321"/>
      <c r="AD4" s="300"/>
      <c r="AE4" s="302"/>
      <c r="AF4" s="303"/>
      <c r="AG4" s="279"/>
      <c r="AH4" s="14"/>
    </row>
    <row r="5" spans="1:34" ht="27" customHeight="1" thickBot="1" x14ac:dyDescent="0.25">
      <c r="A5" s="304" t="s">
        <v>16</v>
      </c>
      <c r="B5" s="307" t="s">
        <v>17</v>
      </c>
      <c r="C5" s="304" t="s">
        <v>18</v>
      </c>
      <c r="D5" s="304" t="s">
        <v>19</v>
      </c>
      <c r="E5" s="304" t="s">
        <v>20</v>
      </c>
      <c r="F5" s="319" t="s">
        <v>21</v>
      </c>
      <c r="G5" s="319"/>
      <c r="H5" s="319" t="s">
        <v>21</v>
      </c>
      <c r="I5" s="319"/>
      <c r="J5" s="319" t="s">
        <v>21</v>
      </c>
      <c r="K5" s="319"/>
      <c r="L5" s="319" t="s">
        <v>21</v>
      </c>
      <c r="M5" s="319"/>
      <c r="N5" s="319" t="s">
        <v>21</v>
      </c>
      <c r="O5" s="319"/>
      <c r="P5" s="319" t="s">
        <v>21</v>
      </c>
      <c r="Q5" s="319"/>
      <c r="R5" s="319" t="s">
        <v>21</v>
      </c>
      <c r="S5" s="319"/>
      <c r="T5" s="319" t="s">
        <v>21</v>
      </c>
      <c r="U5" s="319"/>
      <c r="V5" s="319" t="s">
        <v>21</v>
      </c>
      <c r="W5" s="319"/>
      <c r="X5" s="319" t="s">
        <v>21</v>
      </c>
      <c r="Y5" s="319"/>
      <c r="Z5" s="319" t="s">
        <v>21</v>
      </c>
      <c r="AA5" s="319"/>
      <c r="AB5" s="319" t="s">
        <v>21</v>
      </c>
      <c r="AC5" s="319"/>
      <c r="AD5" s="286">
        <f>((F6+H6+J6+L6+N6+P6+R6+T6+V6+X6+Z6+AB6)/12)</f>
        <v>2.2222222222222223E-2</v>
      </c>
      <c r="AE5" s="287"/>
      <c r="AF5" s="303"/>
      <c r="AG5" s="143"/>
      <c r="AH5" s="14"/>
    </row>
    <row r="6" spans="1:34" ht="20.25" customHeight="1" thickBot="1" x14ac:dyDescent="0.25">
      <c r="A6" s="304"/>
      <c r="B6" s="307"/>
      <c r="C6" s="304"/>
      <c r="D6" s="304"/>
      <c r="E6" s="304"/>
      <c r="F6" s="325">
        <f>(G37/F37)</f>
        <v>0</v>
      </c>
      <c r="G6" s="325"/>
      <c r="H6" s="325">
        <f t="shared" ref="H6" si="0">(I37/H37)</f>
        <v>0</v>
      </c>
      <c r="I6" s="325"/>
      <c r="J6" s="325">
        <f t="shared" ref="J6" si="1">(K37/J37)</f>
        <v>0</v>
      </c>
      <c r="K6" s="325"/>
      <c r="L6" s="325">
        <f>(M37/L37)</f>
        <v>0</v>
      </c>
      <c r="M6" s="325"/>
      <c r="N6" s="325">
        <f t="shared" ref="N6" si="2">(O37/N37)</f>
        <v>0</v>
      </c>
      <c r="O6" s="325"/>
      <c r="P6" s="325">
        <f t="shared" ref="P6" si="3">(Q37/P37)</f>
        <v>0</v>
      </c>
      <c r="Q6" s="325"/>
      <c r="R6" s="325">
        <f t="shared" ref="R6" si="4">(S37/R37)</f>
        <v>0.16666666666666666</v>
      </c>
      <c r="S6" s="325"/>
      <c r="T6" s="325">
        <f t="shared" ref="T6" si="5">(U37/T37)</f>
        <v>0</v>
      </c>
      <c r="U6" s="325"/>
      <c r="V6" s="325">
        <f>(W37/V37)</f>
        <v>0</v>
      </c>
      <c r="W6" s="325"/>
      <c r="X6" s="325">
        <f t="shared" ref="X6" si="6">(Y37/X37)</f>
        <v>0.1</v>
      </c>
      <c r="Y6" s="325"/>
      <c r="Z6" s="325">
        <f t="shared" ref="Z6" si="7">(AA37/Z37)</f>
        <v>0</v>
      </c>
      <c r="AA6" s="325"/>
      <c r="AB6" s="325">
        <f t="shared" ref="AB6" si="8">(AC37/AB37)</f>
        <v>0</v>
      </c>
      <c r="AC6" s="325"/>
      <c r="AD6" s="288"/>
      <c r="AE6" s="289"/>
      <c r="AF6" s="303"/>
      <c r="AG6" s="143"/>
      <c r="AH6" s="14"/>
    </row>
    <row r="7" spans="1:34" ht="45.75" customHeight="1" x14ac:dyDescent="0.2">
      <c r="A7" s="41">
        <v>1</v>
      </c>
      <c r="B7" s="276" t="s">
        <v>22</v>
      </c>
      <c r="C7" s="106" t="s">
        <v>325</v>
      </c>
      <c r="D7" s="98" t="s">
        <v>326</v>
      </c>
      <c r="E7" s="98" t="s">
        <v>23</v>
      </c>
      <c r="F7" s="70"/>
      <c r="G7" s="71"/>
      <c r="H7" s="72">
        <v>1</v>
      </c>
      <c r="I7" s="71"/>
      <c r="J7" s="73"/>
      <c r="K7" s="71"/>
      <c r="L7" s="73"/>
      <c r="M7" s="71"/>
      <c r="N7" s="73"/>
      <c r="O7" s="71"/>
      <c r="P7" s="73"/>
      <c r="Q7" s="71"/>
      <c r="R7" s="73"/>
      <c r="S7" s="71"/>
      <c r="T7" s="73"/>
      <c r="U7" s="71"/>
      <c r="V7" s="73"/>
      <c r="W7" s="71"/>
      <c r="X7" s="73"/>
      <c r="Y7" s="71"/>
      <c r="Z7" s="73"/>
      <c r="AA7" s="71"/>
      <c r="AB7" s="73">
        <v>1</v>
      </c>
      <c r="AC7" s="131"/>
      <c r="AD7" s="152">
        <f>SUM(F7,H7,J7,L7,N7,P7,R7,T7,V7,X7,Z7,AB7)</f>
        <v>2</v>
      </c>
      <c r="AE7" s="20">
        <f>SUM(G7,I7,K7,M7,O7,Q7,S7,U7,W7,Y7,AA7,AC7)</f>
        <v>0</v>
      </c>
      <c r="AF7" s="157">
        <f>(AE7/AD7)</f>
        <v>0</v>
      </c>
    </row>
    <row r="8" spans="1:34" ht="36.75" customHeight="1" x14ac:dyDescent="0.2">
      <c r="A8" s="42">
        <f>A7+1</f>
        <v>2</v>
      </c>
      <c r="B8" s="277"/>
      <c r="C8" s="107" t="s">
        <v>327</v>
      </c>
      <c r="D8" s="100" t="s">
        <v>328</v>
      </c>
      <c r="E8" s="100" t="s">
        <v>24</v>
      </c>
      <c r="F8" s="1"/>
      <c r="G8" s="2"/>
      <c r="H8" s="5">
        <v>1</v>
      </c>
      <c r="I8" s="2"/>
      <c r="J8" s="1"/>
      <c r="K8" s="2"/>
      <c r="L8" s="1"/>
      <c r="M8" s="2"/>
      <c r="N8" s="1"/>
      <c r="O8" s="2"/>
      <c r="P8" s="1"/>
      <c r="Q8" s="2"/>
      <c r="R8" s="1"/>
      <c r="S8" s="2"/>
      <c r="T8" s="1"/>
      <c r="U8" s="2"/>
      <c r="V8" s="1"/>
      <c r="W8" s="2"/>
      <c r="X8" s="1"/>
      <c r="Y8" s="2"/>
      <c r="Z8" s="1"/>
      <c r="AA8" s="2"/>
      <c r="AB8" s="1"/>
      <c r="AC8" s="21"/>
      <c r="AD8" s="152">
        <f t="shared" ref="AD8:AD12" si="9">SUM(F8,H8,J8,L8,N8,P8,R8,T8,V8,X8,Z8,AB8)</f>
        <v>1</v>
      </c>
      <c r="AE8" s="21">
        <f t="shared" ref="AE8:AE12" si="10">SUM(G8,I8,K8,M8,O8,Q8,S8,U8,W8,Y8,AA8,AC8)</f>
        <v>0</v>
      </c>
      <c r="AF8" s="158">
        <f t="shared" ref="AF8:AF36" si="11">(AE8/AD8)</f>
        <v>0</v>
      </c>
    </row>
    <row r="9" spans="1:34" ht="28" x14ac:dyDescent="0.2">
      <c r="A9" s="42">
        <f t="shared" ref="A9:A36" si="12">A8+1</f>
        <v>3</v>
      </c>
      <c r="B9" s="277"/>
      <c r="C9" s="108" t="s">
        <v>329</v>
      </c>
      <c r="D9" s="100" t="s">
        <v>330</v>
      </c>
      <c r="E9" s="100" t="s">
        <v>25</v>
      </c>
      <c r="F9" s="1">
        <v>1</v>
      </c>
      <c r="G9" s="2"/>
      <c r="H9" s="1">
        <v>1</v>
      </c>
      <c r="I9" s="2"/>
      <c r="J9" s="1"/>
      <c r="K9" s="2"/>
      <c r="L9" s="1"/>
      <c r="M9" s="2"/>
      <c r="N9" s="1"/>
      <c r="O9" s="2"/>
      <c r="P9" s="1"/>
      <c r="Q9" s="2"/>
      <c r="R9" s="1"/>
      <c r="S9" s="2"/>
      <c r="T9" s="1"/>
      <c r="U9" s="2"/>
      <c r="V9" s="1"/>
      <c r="W9" s="2"/>
      <c r="X9" s="1"/>
      <c r="Y9" s="2"/>
      <c r="Z9" s="1">
        <v>1</v>
      </c>
      <c r="AA9" s="2"/>
      <c r="AB9" s="1"/>
      <c r="AC9" s="21"/>
      <c r="AD9" s="152">
        <f t="shared" si="9"/>
        <v>3</v>
      </c>
      <c r="AE9" s="21">
        <f t="shared" si="10"/>
        <v>0</v>
      </c>
      <c r="AF9" s="158">
        <f t="shared" si="11"/>
        <v>0</v>
      </c>
    </row>
    <row r="10" spans="1:34" ht="43.5" customHeight="1" x14ac:dyDescent="0.2">
      <c r="A10" s="42">
        <f t="shared" si="12"/>
        <v>4</v>
      </c>
      <c r="B10" s="277"/>
      <c r="C10" s="108" t="s">
        <v>331</v>
      </c>
      <c r="D10" s="99" t="s">
        <v>26</v>
      </c>
      <c r="E10" s="101" t="s">
        <v>27</v>
      </c>
      <c r="F10" s="1" t="s">
        <v>101</v>
      </c>
      <c r="G10" s="2" t="s">
        <v>101</v>
      </c>
      <c r="H10" s="1">
        <v>1</v>
      </c>
      <c r="I10" s="2"/>
      <c r="J10" s="1">
        <v>1</v>
      </c>
      <c r="K10" s="2"/>
      <c r="L10" s="1">
        <v>1</v>
      </c>
      <c r="M10" s="2"/>
      <c r="N10" s="1"/>
      <c r="O10" s="2"/>
      <c r="P10" s="1"/>
      <c r="Q10" s="2"/>
      <c r="R10" s="1">
        <v>1</v>
      </c>
      <c r="S10" s="2"/>
      <c r="T10" s="1"/>
      <c r="U10" s="2"/>
      <c r="V10" s="1"/>
      <c r="W10" s="2"/>
      <c r="X10" s="1">
        <v>1</v>
      </c>
      <c r="Y10" s="2"/>
      <c r="Z10" s="1"/>
      <c r="AA10" s="2"/>
      <c r="AB10" s="1">
        <v>1</v>
      </c>
      <c r="AC10" s="21"/>
      <c r="AD10" s="152">
        <f t="shared" si="9"/>
        <v>6</v>
      </c>
      <c r="AE10" s="21">
        <f t="shared" si="10"/>
        <v>0</v>
      </c>
      <c r="AF10" s="158">
        <f t="shared" si="11"/>
        <v>0</v>
      </c>
    </row>
    <row r="11" spans="1:34" ht="33.75" customHeight="1" x14ac:dyDescent="0.2">
      <c r="A11" s="42">
        <f t="shared" si="12"/>
        <v>5</v>
      </c>
      <c r="B11" s="277"/>
      <c r="C11" s="109" t="s">
        <v>28</v>
      </c>
      <c r="D11" s="100" t="s">
        <v>29</v>
      </c>
      <c r="E11" s="102" t="s">
        <v>30</v>
      </c>
      <c r="F11" s="1"/>
      <c r="G11" s="2"/>
      <c r="H11" s="1" t="s">
        <v>101</v>
      </c>
      <c r="I11" s="2"/>
      <c r="J11" s="1"/>
      <c r="K11" s="2" t="s">
        <v>101</v>
      </c>
      <c r="L11" s="1"/>
      <c r="M11" s="2"/>
      <c r="N11" s="1"/>
      <c r="O11" s="2"/>
      <c r="P11" s="1"/>
      <c r="Q11" s="2"/>
      <c r="R11" s="1"/>
      <c r="S11" s="2"/>
      <c r="T11" s="1"/>
      <c r="U11" s="2"/>
      <c r="V11" s="1">
        <v>1</v>
      </c>
      <c r="W11" s="2"/>
      <c r="X11" s="1"/>
      <c r="Y11" s="2"/>
      <c r="Z11" s="1"/>
      <c r="AA11" s="2"/>
      <c r="AB11" s="1"/>
      <c r="AC11" s="21"/>
      <c r="AD11" s="152">
        <f t="shared" si="9"/>
        <v>1</v>
      </c>
      <c r="AE11" s="21">
        <f t="shared" si="10"/>
        <v>0</v>
      </c>
      <c r="AF11" s="158">
        <f t="shared" si="11"/>
        <v>0</v>
      </c>
    </row>
    <row r="12" spans="1:34" ht="29.25" customHeight="1" x14ac:dyDescent="0.2">
      <c r="A12" s="42">
        <f t="shared" si="12"/>
        <v>6</v>
      </c>
      <c r="B12" s="277"/>
      <c r="C12" s="108" t="s">
        <v>31</v>
      </c>
      <c r="D12" s="102" t="s">
        <v>32</v>
      </c>
      <c r="E12" s="102" t="s">
        <v>33</v>
      </c>
      <c r="F12" s="1">
        <v>1</v>
      </c>
      <c r="G12" s="2"/>
      <c r="H12" s="1"/>
      <c r="I12" s="2"/>
      <c r="J12" s="1"/>
      <c r="K12" s="2"/>
      <c r="L12" s="1"/>
      <c r="M12" s="2"/>
      <c r="N12" s="1"/>
      <c r="O12" s="2"/>
      <c r="P12" s="1"/>
      <c r="Q12" s="2"/>
      <c r="R12" s="1"/>
      <c r="S12" s="2"/>
      <c r="T12" s="1"/>
      <c r="U12" s="2"/>
      <c r="V12" s="1"/>
      <c r="W12" s="2"/>
      <c r="X12" s="1"/>
      <c r="Y12" s="2"/>
      <c r="Z12" s="1"/>
      <c r="AA12" s="2"/>
      <c r="AB12" s="1"/>
      <c r="AC12" s="21"/>
      <c r="AD12" s="152">
        <f t="shared" si="9"/>
        <v>1</v>
      </c>
      <c r="AE12" s="21">
        <f t="shared" si="10"/>
        <v>0</v>
      </c>
      <c r="AF12" s="158">
        <f t="shared" si="11"/>
        <v>0</v>
      </c>
    </row>
    <row r="13" spans="1:34" ht="35.25" customHeight="1" x14ac:dyDescent="0.2">
      <c r="A13" s="42">
        <f t="shared" si="12"/>
        <v>7</v>
      </c>
      <c r="B13" s="277"/>
      <c r="C13" s="108" t="s">
        <v>34</v>
      </c>
      <c r="D13" s="102" t="s">
        <v>35</v>
      </c>
      <c r="E13" s="102" t="s">
        <v>33</v>
      </c>
      <c r="F13" s="1">
        <v>1</v>
      </c>
      <c r="G13" s="2"/>
      <c r="H13" s="1"/>
      <c r="I13" s="2"/>
      <c r="J13" s="1"/>
      <c r="K13" s="2"/>
      <c r="L13" s="1"/>
      <c r="M13" s="2"/>
      <c r="N13" s="1"/>
      <c r="O13" s="2"/>
      <c r="P13" s="1" t="s">
        <v>101</v>
      </c>
      <c r="Q13" s="2" t="s">
        <v>101</v>
      </c>
      <c r="R13" s="1"/>
      <c r="S13" s="2"/>
      <c r="T13" s="1"/>
      <c r="U13" s="2"/>
      <c r="V13" s="1"/>
      <c r="W13" s="2"/>
      <c r="X13" s="1"/>
      <c r="Y13" s="2"/>
      <c r="Z13" s="1" t="s">
        <v>101</v>
      </c>
      <c r="AA13" s="2"/>
      <c r="AB13" s="1"/>
      <c r="AC13" s="21"/>
      <c r="AD13" s="152">
        <f t="shared" ref="AD13:AD22" si="13">SUM(F13,H13,J13,L13,N13,P13,R13,T13,V13,X13,Z13,AB13)</f>
        <v>1</v>
      </c>
      <c r="AE13" s="21">
        <f t="shared" ref="AE13:AE23" si="14">SUM(G13,I13,K13,M13,O13,Q13,S13,U13,W13,Y13,AA13,AC13)</f>
        <v>0</v>
      </c>
      <c r="AF13" s="158">
        <f t="shared" si="11"/>
        <v>0</v>
      </c>
    </row>
    <row r="14" spans="1:34" ht="28" x14ac:dyDescent="0.2">
      <c r="A14" s="42">
        <f t="shared" si="12"/>
        <v>8</v>
      </c>
      <c r="B14" s="277"/>
      <c r="C14" s="108" t="s">
        <v>306</v>
      </c>
      <c r="D14" s="102" t="s">
        <v>160</v>
      </c>
      <c r="E14" s="102" t="s">
        <v>36</v>
      </c>
      <c r="F14" s="1"/>
      <c r="G14" s="2"/>
      <c r="H14" s="1">
        <v>1</v>
      </c>
      <c r="I14" s="2"/>
      <c r="J14" s="1" t="s">
        <v>101</v>
      </c>
      <c r="K14" s="2" t="s">
        <v>101</v>
      </c>
      <c r="L14" s="1"/>
      <c r="M14" s="2"/>
      <c r="N14" s="1">
        <v>1</v>
      </c>
      <c r="O14" s="2"/>
      <c r="P14" s="1" t="s">
        <v>101</v>
      </c>
      <c r="Q14" s="2" t="s">
        <v>101</v>
      </c>
      <c r="R14" s="1"/>
      <c r="S14" s="2"/>
      <c r="T14" s="1"/>
      <c r="U14" s="2"/>
      <c r="V14" s="1"/>
      <c r="W14" s="2"/>
      <c r="X14" s="1"/>
      <c r="Y14" s="2"/>
      <c r="Z14" s="1"/>
      <c r="AA14" s="2"/>
      <c r="AB14" s="1"/>
      <c r="AC14" s="21"/>
      <c r="AD14" s="152">
        <f t="shared" si="13"/>
        <v>2</v>
      </c>
      <c r="AE14" s="21">
        <f t="shared" si="14"/>
        <v>0</v>
      </c>
      <c r="AF14" s="158">
        <f t="shared" si="11"/>
        <v>0</v>
      </c>
    </row>
    <row r="15" spans="1:34" ht="30" customHeight="1" x14ac:dyDescent="0.2">
      <c r="A15" s="42">
        <v>9</v>
      </c>
      <c r="B15" s="277"/>
      <c r="C15" s="108" t="s">
        <v>236</v>
      </c>
      <c r="D15" s="101" t="s">
        <v>37</v>
      </c>
      <c r="E15" s="101" t="s">
        <v>38</v>
      </c>
      <c r="F15" s="1"/>
      <c r="G15" s="2"/>
      <c r="H15" s="1"/>
      <c r="I15" s="2"/>
      <c r="J15" s="1"/>
      <c r="K15" s="2"/>
      <c r="L15" s="1">
        <v>1</v>
      </c>
      <c r="M15" s="2"/>
      <c r="N15" s="1"/>
      <c r="O15" s="2"/>
      <c r="P15" s="1" t="s">
        <v>101</v>
      </c>
      <c r="Q15" s="2" t="s">
        <v>101</v>
      </c>
      <c r="R15" s="1"/>
      <c r="S15" s="2"/>
      <c r="T15" s="1"/>
      <c r="U15" s="2"/>
      <c r="V15" s="1"/>
      <c r="W15" s="2"/>
      <c r="X15" s="1"/>
      <c r="Y15" s="2"/>
      <c r="Z15" s="1" t="s">
        <v>101</v>
      </c>
      <c r="AA15" s="2"/>
      <c r="AB15" s="1"/>
      <c r="AC15" s="21"/>
      <c r="AD15" s="152">
        <f t="shared" si="13"/>
        <v>1</v>
      </c>
      <c r="AE15" s="21">
        <f t="shared" si="14"/>
        <v>0</v>
      </c>
      <c r="AF15" s="158">
        <f t="shared" si="11"/>
        <v>0</v>
      </c>
      <c r="AH15" s="66" t="s">
        <v>161</v>
      </c>
    </row>
    <row r="16" spans="1:34" ht="64.5" customHeight="1" x14ac:dyDescent="0.2">
      <c r="A16" s="42">
        <f>A15+1</f>
        <v>10</v>
      </c>
      <c r="B16" s="277"/>
      <c r="C16" s="108" t="s">
        <v>39</v>
      </c>
      <c r="D16" s="102" t="s">
        <v>40</v>
      </c>
      <c r="E16" s="102" t="s">
        <v>27</v>
      </c>
      <c r="F16" s="1"/>
      <c r="G16" s="2"/>
      <c r="H16" s="1"/>
      <c r="I16" s="2"/>
      <c r="J16" s="1"/>
      <c r="K16" s="2"/>
      <c r="L16" s="1">
        <v>1</v>
      </c>
      <c r="M16" s="2"/>
      <c r="N16" s="1"/>
      <c r="O16" s="2"/>
      <c r="P16" s="1"/>
      <c r="Q16" s="2"/>
      <c r="R16" s="1">
        <v>1</v>
      </c>
      <c r="S16" s="2">
        <v>1</v>
      </c>
      <c r="T16" s="1"/>
      <c r="U16" s="2"/>
      <c r="V16" s="1"/>
      <c r="W16" s="2"/>
      <c r="X16" s="1">
        <v>1</v>
      </c>
      <c r="Y16" s="2"/>
      <c r="Z16" s="1"/>
      <c r="AA16" s="2"/>
      <c r="AB16" s="1"/>
      <c r="AC16" s="21"/>
      <c r="AD16" s="152">
        <f t="shared" si="13"/>
        <v>3</v>
      </c>
      <c r="AE16" s="21">
        <f t="shared" si="14"/>
        <v>1</v>
      </c>
      <c r="AF16" s="158">
        <f t="shared" si="11"/>
        <v>0.33333333333333331</v>
      </c>
      <c r="AH16" s="66" t="s">
        <v>162</v>
      </c>
    </row>
    <row r="17" spans="1:39" ht="64.5" customHeight="1" x14ac:dyDescent="0.2">
      <c r="A17" s="42">
        <f t="shared" si="12"/>
        <v>11</v>
      </c>
      <c r="B17" s="277"/>
      <c r="C17" s="108" t="s">
        <v>332</v>
      </c>
      <c r="D17" s="102" t="s">
        <v>41</v>
      </c>
      <c r="E17" s="102" t="s">
        <v>42</v>
      </c>
      <c r="F17" s="1"/>
      <c r="G17" s="2"/>
      <c r="H17" s="1"/>
      <c r="I17" s="2"/>
      <c r="J17" s="1"/>
      <c r="K17" s="2" t="s">
        <v>101</v>
      </c>
      <c r="L17" s="1"/>
      <c r="M17" s="2"/>
      <c r="N17" s="1"/>
      <c r="O17" s="2"/>
      <c r="P17" s="1">
        <v>1</v>
      </c>
      <c r="Q17" s="2"/>
      <c r="R17" s="1"/>
      <c r="S17" s="2"/>
      <c r="T17" s="1"/>
      <c r="U17" s="2"/>
      <c r="V17" s="1"/>
      <c r="W17" s="2"/>
      <c r="X17" s="1"/>
      <c r="Y17" s="2"/>
      <c r="Z17" s="1"/>
      <c r="AA17" s="2"/>
      <c r="AB17" s="1">
        <v>1</v>
      </c>
      <c r="AC17" s="21"/>
      <c r="AD17" s="152">
        <f t="shared" si="13"/>
        <v>2</v>
      </c>
      <c r="AE17" s="21">
        <f t="shared" si="14"/>
        <v>0</v>
      </c>
      <c r="AF17" s="158">
        <f t="shared" si="11"/>
        <v>0</v>
      </c>
      <c r="AG17" s="67" t="s">
        <v>283</v>
      </c>
    </row>
    <row r="18" spans="1:39" ht="64.5" customHeight="1" thickBot="1" x14ac:dyDescent="0.25">
      <c r="A18" s="42">
        <f t="shared" si="12"/>
        <v>12</v>
      </c>
      <c r="B18" s="278"/>
      <c r="C18" s="110" t="s">
        <v>307</v>
      </c>
      <c r="D18" s="103" t="s">
        <v>238</v>
      </c>
      <c r="E18" s="103" t="s">
        <v>157</v>
      </c>
      <c r="F18" s="76"/>
      <c r="G18" s="4"/>
      <c r="H18" s="3"/>
      <c r="I18" s="4"/>
      <c r="J18" s="3"/>
      <c r="K18" s="4"/>
      <c r="L18" s="3"/>
      <c r="M18" s="4"/>
      <c r="N18" s="3"/>
      <c r="O18" s="4"/>
      <c r="P18" s="3"/>
      <c r="Q18" s="4"/>
      <c r="R18" s="3" t="s">
        <v>101</v>
      </c>
      <c r="S18" s="4" t="s">
        <v>101</v>
      </c>
      <c r="T18" s="3"/>
      <c r="U18" s="4"/>
      <c r="V18" s="3"/>
      <c r="W18" s="4"/>
      <c r="X18" s="3">
        <v>1</v>
      </c>
      <c r="Y18" s="4"/>
      <c r="Z18" s="3" t="s">
        <v>101</v>
      </c>
      <c r="AA18" s="4"/>
      <c r="AB18" s="3">
        <v>1</v>
      </c>
      <c r="AC18" s="57"/>
      <c r="AD18" s="156">
        <f t="shared" si="13"/>
        <v>2</v>
      </c>
      <c r="AE18" s="57">
        <f t="shared" si="14"/>
        <v>0</v>
      </c>
      <c r="AF18" s="159">
        <f t="shared" si="11"/>
        <v>0</v>
      </c>
      <c r="AG18" s="105" t="s">
        <v>181</v>
      </c>
      <c r="AH18" s="66" t="s">
        <v>163</v>
      </c>
    </row>
    <row r="19" spans="1:39" ht="27" customHeight="1" x14ac:dyDescent="0.2">
      <c r="A19" s="42">
        <f t="shared" si="12"/>
        <v>13</v>
      </c>
      <c r="B19" s="336" t="s">
        <v>43</v>
      </c>
      <c r="C19" s="229" t="s">
        <v>333</v>
      </c>
      <c r="D19" s="91" t="s">
        <v>334</v>
      </c>
      <c r="E19" s="31" t="s">
        <v>33</v>
      </c>
      <c r="F19" s="73">
        <v>1</v>
      </c>
      <c r="G19" s="73"/>
      <c r="H19" s="73"/>
      <c r="I19" s="71"/>
      <c r="J19" s="73"/>
      <c r="K19" s="71"/>
      <c r="L19" s="73"/>
      <c r="M19" s="71"/>
      <c r="N19" s="73"/>
      <c r="O19" s="71"/>
      <c r="P19" s="73"/>
      <c r="Q19" s="71"/>
      <c r="R19" s="73"/>
      <c r="S19" s="71"/>
      <c r="T19" s="73"/>
      <c r="U19" s="71"/>
      <c r="V19" s="73"/>
      <c r="W19" s="71"/>
      <c r="X19" s="73"/>
      <c r="Y19" s="71"/>
      <c r="Z19" s="73"/>
      <c r="AA19" s="71"/>
      <c r="AB19" s="73"/>
      <c r="AC19" s="131"/>
      <c r="AD19" s="152">
        <f t="shared" si="13"/>
        <v>1</v>
      </c>
      <c r="AE19" s="20">
        <f t="shared" si="14"/>
        <v>0</v>
      </c>
      <c r="AF19" s="160">
        <f>(AE19/AD19)</f>
        <v>0</v>
      </c>
      <c r="AH19" s="66" t="s">
        <v>164</v>
      </c>
    </row>
    <row r="20" spans="1:39" ht="32" x14ac:dyDescent="0.2">
      <c r="A20" s="42">
        <f t="shared" si="12"/>
        <v>14</v>
      </c>
      <c r="B20" s="336"/>
      <c r="C20" s="232" t="s">
        <v>44</v>
      </c>
      <c r="D20" s="233" t="s">
        <v>45</v>
      </c>
      <c r="E20" s="234" t="s">
        <v>27</v>
      </c>
      <c r="F20" s="1"/>
      <c r="G20" s="2"/>
      <c r="H20" s="1"/>
      <c r="I20" s="2"/>
      <c r="J20" s="1">
        <v>1</v>
      </c>
      <c r="K20" s="2"/>
      <c r="L20" s="1"/>
      <c r="M20" s="2"/>
      <c r="N20" s="1">
        <v>1</v>
      </c>
      <c r="O20" s="2"/>
      <c r="P20" s="1"/>
      <c r="Q20" s="2"/>
      <c r="R20" s="1">
        <v>1</v>
      </c>
      <c r="S20" s="2"/>
      <c r="T20" s="1"/>
      <c r="U20" s="2"/>
      <c r="V20" s="1"/>
      <c r="W20" s="2"/>
      <c r="X20" s="1">
        <v>1</v>
      </c>
      <c r="Y20" s="2"/>
      <c r="Z20" s="1" t="s">
        <v>101</v>
      </c>
      <c r="AA20" s="2"/>
      <c r="AB20" s="1"/>
      <c r="AC20" s="21"/>
      <c r="AD20" s="152">
        <f t="shared" si="13"/>
        <v>4</v>
      </c>
      <c r="AE20" s="21">
        <f t="shared" si="14"/>
        <v>0</v>
      </c>
      <c r="AF20" s="158">
        <f t="shared" si="11"/>
        <v>0</v>
      </c>
      <c r="AG20" s="105" t="s">
        <v>277</v>
      </c>
      <c r="AH20" s="282" t="s">
        <v>278</v>
      </c>
      <c r="AI20" s="283"/>
      <c r="AJ20" s="283"/>
      <c r="AK20" s="283"/>
      <c r="AL20" s="283"/>
      <c r="AM20" s="283"/>
    </row>
    <row r="21" spans="1:39" ht="56" x14ac:dyDescent="0.2">
      <c r="A21" s="42">
        <f>A20+1</f>
        <v>15</v>
      </c>
      <c r="B21" s="336"/>
      <c r="C21" s="232" t="s">
        <v>156</v>
      </c>
      <c r="D21" s="233" t="s">
        <v>46</v>
      </c>
      <c r="E21" s="234" t="s">
        <v>27</v>
      </c>
      <c r="F21" s="1"/>
      <c r="G21" s="2"/>
      <c r="H21" s="1">
        <v>1</v>
      </c>
      <c r="I21" s="2"/>
      <c r="J21" s="1">
        <v>1</v>
      </c>
      <c r="K21" s="2"/>
      <c r="L21" s="1">
        <v>1</v>
      </c>
      <c r="M21" s="2"/>
      <c r="N21" s="1">
        <v>1</v>
      </c>
      <c r="O21" s="2"/>
      <c r="P21" s="1">
        <v>1</v>
      </c>
      <c r="Q21" s="2"/>
      <c r="R21" s="1">
        <v>1</v>
      </c>
      <c r="S21" s="2"/>
      <c r="T21" s="1">
        <v>1</v>
      </c>
      <c r="U21" s="2"/>
      <c r="V21" s="1">
        <v>1</v>
      </c>
      <c r="W21" s="2"/>
      <c r="X21" s="1">
        <v>1</v>
      </c>
      <c r="Y21" s="2"/>
      <c r="Z21" s="1">
        <v>1</v>
      </c>
      <c r="AA21" s="2"/>
      <c r="AB21" s="1">
        <v>1</v>
      </c>
      <c r="AC21" s="21"/>
      <c r="AD21" s="152">
        <f t="shared" si="13"/>
        <v>11</v>
      </c>
      <c r="AE21" s="21">
        <f t="shared" si="14"/>
        <v>0</v>
      </c>
      <c r="AF21" s="158">
        <f t="shared" si="11"/>
        <v>0</v>
      </c>
      <c r="AH21" s="66" t="s">
        <v>279</v>
      </c>
    </row>
    <row r="22" spans="1:39" ht="70" x14ac:dyDescent="0.2">
      <c r="A22" s="42">
        <f>A21+1</f>
        <v>16</v>
      </c>
      <c r="B22" s="336"/>
      <c r="C22" s="111" t="s">
        <v>47</v>
      </c>
      <c r="D22" s="24" t="s">
        <v>48</v>
      </c>
      <c r="E22" s="31" t="s">
        <v>239</v>
      </c>
      <c r="F22" s="1"/>
      <c r="G22" s="2"/>
      <c r="H22" s="1"/>
      <c r="I22" s="2"/>
      <c r="J22" s="1" t="s">
        <v>101</v>
      </c>
      <c r="K22" s="2" t="s">
        <v>101</v>
      </c>
      <c r="L22" s="1">
        <v>1</v>
      </c>
      <c r="M22" s="2"/>
      <c r="N22" s="1"/>
      <c r="O22" s="2"/>
      <c r="P22" s="1"/>
      <c r="Q22" s="2"/>
      <c r="R22" s="1"/>
      <c r="S22" s="2"/>
      <c r="T22" s="1"/>
      <c r="U22" s="2"/>
      <c r="V22" s="1">
        <v>1</v>
      </c>
      <c r="W22" s="2"/>
      <c r="X22" s="1"/>
      <c r="Y22" s="2"/>
      <c r="Z22" s="1" t="s">
        <v>101</v>
      </c>
      <c r="AA22" s="2" t="s">
        <v>101</v>
      </c>
      <c r="AB22" s="1"/>
      <c r="AC22" s="21"/>
      <c r="AD22" s="152">
        <f t="shared" si="13"/>
        <v>2</v>
      </c>
      <c r="AE22" s="21">
        <f t="shared" si="14"/>
        <v>0</v>
      </c>
      <c r="AF22" s="158">
        <f t="shared" si="11"/>
        <v>0</v>
      </c>
      <c r="AG22" s="67" t="s">
        <v>284</v>
      </c>
    </row>
    <row r="23" spans="1:39" ht="32" x14ac:dyDescent="0.2">
      <c r="A23" s="42">
        <v>17</v>
      </c>
      <c r="B23" s="336"/>
      <c r="C23" s="111" t="s">
        <v>49</v>
      </c>
      <c r="D23" s="24" t="s">
        <v>166</v>
      </c>
      <c r="E23" s="31" t="s">
        <v>165</v>
      </c>
      <c r="F23" s="1">
        <v>1</v>
      </c>
      <c r="G23" s="2"/>
      <c r="H23" s="1">
        <v>1</v>
      </c>
      <c r="I23" s="2"/>
      <c r="J23" s="1"/>
      <c r="K23" s="2"/>
      <c r="L23" s="1"/>
      <c r="M23" s="2"/>
      <c r="N23" s="1"/>
      <c r="O23" s="2"/>
      <c r="P23" s="1" t="s">
        <v>101</v>
      </c>
      <c r="Q23" s="2" t="s">
        <v>101</v>
      </c>
      <c r="R23" s="1">
        <v>1</v>
      </c>
      <c r="S23" s="2"/>
      <c r="T23" s="1" t="s">
        <v>101</v>
      </c>
      <c r="U23" s="2" t="s">
        <v>101</v>
      </c>
      <c r="V23" s="1"/>
      <c r="W23" s="2"/>
      <c r="X23" s="1"/>
      <c r="Y23" s="2"/>
      <c r="Z23" s="1" t="s">
        <v>101</v>
      </c>
      <c r="AA23" s="2"/>
      <c r="AB23" s="1"/>
      <c r="AC23" s="21"/>
      <c r="AD23" s="152">
        <v>3</v>
      </c>
      <c r="AE23" s="21">
        <f t="shared" si="14"/>
        <v>0</v>
      </c>
      <c r="AF23" s="158">
        <f t="shared" si="11"/>
        <v>0</v>
      </c>
      <c r="AG23" s="105" t="s">
        <v>285</v>
      </c>
    </row>
    <row r="24" spans="1:39" ht="36" customHeight="1" x14ac:dyDescent="0.2">
      <c r="A24" s="42">
        <v>18</v>
      </c>
      <c r="B24" s="336"/>
      <c r="C24" s="111" t="s">
        <v>50</v>
      </c>
      <c r="D24" s="24" t="s">
        <v>51</v>
      </c>
      <c r="E24" s="31" t="s">
        <v>52</v>
      </c>
      <c r="F24" s="1" t="s">
        <v>101</v>
      </c>
      <c r="G24" s="2" t="s">
        <v>101</v>
      </c>
      <c r="H24" s="1">
        <v>1</v>
      </c>
      <c r="I24" s="2"/>
      <c r="J24" s="1">
        <v>1</v>
      </c>
      <c r="K24" s="2"/>
      <c r="L24" s="1">
        <v>1</v>
      </c>
      <c r="M24" s="2"/>
      <c r="N24" s="1">
        <v>1</v>
      </c>
      <c r="O24" s="2"/>
      <c r="P24" s="1">
        <v>1</v>
      </c>
      <c r="Q24" s="2"/>
      <c r="R24" s="1">
        <v>1</v>
      </c>
      <c r="S24" s="2"/>
      <c r="T24" s="1">
        <v>1</v>
      </c>
      <c r="U24" s="2"/>
      <c r="V24" s="1">
        <v>1</v>
      </c>
      <c r="W24" s="2"/>
      <c r="X24" s="1">
        <v>1</v>
      </c>
      <c r="Y24" s="2"/>
      <c r="Z24" s="1">
        <v>1</v>
      </c>
      <c r="AA24" s="2"/>
      <c r="AB24" s="1">
        <v>1</v>
      </c>
      <c r="AC24" s="21"/>
      <c r="AD24" s="152">
        <f t="shared" ref="AD24:AD28" si="15">SUM(F24,H24,J24,L24,N24,P24,R24,T24,V24,X24,Z24,AB24)</f>
        <v>11</v>
      </c>
      <c r="AE24" s="21">
        <f t="shared" ref="AE24:AE28" si="16">SUM(G24,I24,K24,M24,O24,Q24,S24,U24,W24,Y24,AA24,AC24)</f>
        <v>0</v>
      </c>
      <c r="AF24" s="158">
        <f t="shared" si="11"/>
        <v>0</v>
      </c>
    </row>
    <row r="25" spans="1:39" ht="45.75" customHeight="1" x14ac:dyDescent="0.2">
      <c r="A25" s="42">
        <f t="shared" si="12"/>
        <v>19</v>
      </c>
      <c r="B25" s="336"/>
      <c r="C25" s="112" t="s">
        <v>308</v>
      </c>
      <c r="D25" s="24" t="s">
        <v>53</v>
      </c>
      <c r="E25" s="31" t="s">
        <v>54</v>
      </c>
      <c r="F25" s="1">
        <v>1</v>
      </c>
      <c r="G25" s="2"/>
      <c r="H25" s="1"/>
      <c r="I25" s="2"/>
      <c r="J25" s="1"/>
      <c r="K25" s="2"/>
      <c r="L25" s="1"/>
      <c r="M25" s="2"/>
      <c r="N25" s="1"/>
      <c r="O25" s="2"/>
      <c r="P25" s="1"/>
      <c r="Q25" s="2"/>
      <c r="R25" s="1"/>
      <c r="S25" s="2"/>
      <c r="T25" s="1"/>
      <c r="U25" s="2"/>
      <c r="V25" s="1"/>
      <c r="W25" s="2"/>
      <c r="X25" s="1"/>
      <c r="Y25" s="2"/>
      <c r="Z25" s="1"/>
      <c r="AA25" s="2"/>
      <c r="AB25" s="1">
        <v>1</v>
      </c>
      <c r="AC25" s="21"/>
      <c r="AD25" s="152">
        <f t="shared" si="15"/>
        <v>2</v>
      </c>
      <c r="AE25" s="21">
        <f t="shared" si="16"/>
        <v>0</v>
      </c>
      <c r="AF25" s="158">
        <f>(AE25/AD25)</f>
        <v>0</v>
      </c>
      <c r="AG25" s="105" t="s">
        <v>286</v>
      </c>
    </row>
    <row r="26" spans="1:39" ht="43.5" customHeight="1" x14ac:dyDescent="0.2">
      <c r="A26" s="42">
        <f t="shared" si="12"/>
        <v>20</v>
      </c>
      <c r="B26" s="336"/>
      <c r="C26" s="111" t="s">
        <v>240</v>
      </c>
      <c r="D26" s="24" t="s">
        <v>241</v>
      </c>
      <c r="E26" s="31" t="s">
        <v>242</v>
      </c>
      <c r="F26" s="1" t="s">
        <v>101</v>
      </c>
      <c r="G26" s="2" t="s">
        <v>101</v>
      </c>
      <c r="H26" s="1">
        <v>1</v>
      </c>
      <c r="I26" s="2"/>
      <c r="J26" s="1" t="s">
        <v>101</v>
      </c>
      <c r="K26" s="2" t="s">
        <v>101</v>
      </c>
      <c r="L26" s="1">
        <v>1</v>
      </c>
      <c r="M26" s="2"/>
      <c r="N26" s="1" t="s">
        <v>101</v>
      </c>
      <c r="O26" s="2" t="s">
        <v>101</v>
      </c>
      <c r="P26" s="1" t="s">
        <v>101</v>
      </c>
      <c r="Q26" s="2" t="s">
        <v>101</v>
      </c>
      <c r="R26" s="1">
        <v>1</v>
      </c>
      <c r="S26" s="2"/>
      <c r="T26" s="1" t="s">
        <v>101</v>
      </c>
      <c r="U26" s="2" t="s">
        <v>101</v>
      </c>
      <c r="V26" s="1" t="s">
        <v>101</v>
      </c>
      <c r="W26" s="2" t="s">
        <v>101</v>
      </c>
      <c r="X26" s="1">
        <v>1</v>
      </c>
      <c r="Y26" s="2"/>
      <c r="Z26" s="1" t="s">
        <v>101</v>
      </c>
      <c r="AA26" s="2"/>
      <c r="AB26" s="1" t="s">
        <v>101</v>
      </c>
      <c r="AC26" s="21"/>
      <c r="AD26" s="152">
        <f t="shared" si="15"/>
        <v>4</v>
      </c>
      <c r="AE26" s="21">
        <f t="shared" si="16"/>
        <v>0</v>
      </c>
      <c r="AF26" s="158">
        <f t="shared" si="11"/>
        <v>0</v>
      </c>
      <c r="AG26" s="105" t="s">
        <v>287</v>
      </c>
    </row>
    <row r="27" spans="1:39" ht="42.75" customHeight="1" thickBot="1" x14ac:dyDescent="0.25">
      <c r="A27" s="42">
        <f t="shared" si="12"/>
        <v>21</v>
      </c>
      <c r="B27" s="336"/>
      <c r="C27" s="113" t="s">
        <v>237</v>
      </c>
      <c r="D27" s="25" t="s">
        <v>55</v>
      </c>
      <c r="E27" s="32" t="s">
        <v>27</v>
      </c>
      <c r="F27" s="3"/>
      <c r="G27" s="4"/>
      <c r="H27" s="3"/>
      <c r="I27" s="4"/>
      <c r="J27" s="3"/>
      <c r="K27" s="4"/>
      <c r="L27" s="3">
        <v>1</v>
      </c>
      <c r="M27" s="4"/>
      <c r="N27" s="3" t="s">
        <v>101</v>
      </c>
      <c r="O27" s="4"/>
      <c r="P27" s="3"/>
      <c r="Q27" s="4"/>
      <c r="R27" s="3">
        <v>1</v>
      </c>
      <c r="S27" s="4"/>
      <c r="T27" s="3"/>
      <c r="U27" s="4"/>
      <c r="V27" s="3"/>
      <c r="W27" s="4"/>
      <c r="X27" s="3"/>
      <c r="Y27" s="4"/>
      <c r="Z27" s="3">
        <v>1</v>
      </c>
      <c r="AA27" s="4"/>
      <c r="AB27" s="3"/>
      <c r="AC27" s="57"/>
      <c r="AD27" s="156">
        <f t="shared" si="15"/>
        <v>3</v>
      </c>
      <c r="AE27" s="57">
        <f t="shared" si="16"/>
        <v>0</v>
      </c>
      <c r="AF27" s="159">
        <f t="shared" si="11"/>
        <v>0</v>
      </c>
      <c r="AG27" s="67" t="s">
        <v>288</v>
      </c>
    </row>
    <row r="28" spans="1:39" ht="24" customHeight="1" thickBot="1" x14ac:dyDescent="0.25">
      <c r="A28" s="42">
        <f t="shared" si="12"/>
        <v>22</v>
      </c>
      <c r="B28" s="337" t="s">
        <v>56</v>
      </c>
      <c r="C28" s="114" t="s">
        <v>57</v>
      </c>
      <c r="D28" s="26" t="s">
        <v>58</v>
      </c>
      <c r="E28" s="33" t="s">
        <v>59</v>
      </c>
      <c r="F28" s="73"/>
      <c r="G28" s="71"/>
      <c r="H28" s="73"/>
      <c r="I28" s="71"/>
      <c r="J28" s="73"/>
      <c r="K28" s="71"/>
      <c r="L28" s="73">
        <v>1</v>
      </c>
      <c r="M28" s="71"/>
      <c r="N28" s="73"/>
      <c r="O28" s="71"/>
      <c r="P28" s="73"/>
      <c r="Q28" s="71"/>
      <c r="R28" s="73">
        <v>1</v>
      </c>
      <c r="S28" s="71"/>
      <c r="T28" s="73"/>
      <c r="U28" s="71"/>
      <c r="V28" s="73"/>
      <c r="W28" s="71"/>
      <c r="X28" s="73"/>
      <c r="Y28" s="71"/>
      <c r="Z28" s="73">
        <v>1</v>
      </c>
      <c r="AA28" s="71"/>
      <c r="AB28" s="73"/>
      <c r="AC28" s="131"/>
      <c r="AD28" s="152">
        <f t="shared" si="15"/>
        <v>3</v>
      </c>
      <c r="AE28" s="20">
        <f t="shared" si="16"/>
        <v>0</v>
      </c>
      <c r="AF28" s="160">
        <f t="shared" si="11"/>
        <v>0</v>
      </c>
    </row>
    <row r="29" spans="1:39" ht="33" thickBot="1" x14ac:dyDescent="0.25">
      <c r="A29" s="42">
        <f t="shared" si="12"/>
        <v>23</v>
      </c>
      <c r="B29" s="337"/>
      <c r="C29" s="111" t="s">
        <v>60</v>
      </c>
      <c r="D29" s="23" t="s">
        <v>61</v>
      </c>
      <c r="E29" s="30" t="s">
        <v>59</v>
      </c>
      <c r="F29" s="1"/>
      <c r="G29" s="2"/>
      <c r="H29" s="1"/>
      <c r="I29" s="2"/>
      <c r="J29" s="1" t="s">
        <v>101</v>
      </c>
      <c r="K29" s="2"/>
      <c r="L29" s="1" t="s">
        <v>101</v>
      </c>
      <c r="M29" s="2"/>
      <c r="N29" s="1" t="s">
        <v>101</v>
      </c>
      <c r="O29" s="2"/>
      <c r="P29" s="1">
        <v>1</v>
      </c>
      <c r="Q29" s="2"/>
      <c r="R29" s="1"/>
      <c r="S29" s="2"/>
      <c r="T29" s="1" t="s">
        <v>101</v>
      </c>
      <c r="U29" s="186" t="s">
        <v>101</v>
      </c>
      <c r="V29" s="1"/>
      <c r="W29" s="2"/>
      <c r="X29" s="1"/>
      <c r="Y29" s="2"/>
      <c r="Z29" s="1"/>
      <c r="AA29" s="2"/>
      <c r="AB29" s="1"/>
      <c r="AC29" s="21"/>
      <c r="AD29" s="152">
        <f>SUM(F29,H29,J29,L29,N29,P29,R29,T29,V29,X29,Z29,AB29)</f>
        <v>1</v>
      </c>
      <c r="AE29" s="21">
        <f>SUM(G29,I29,K29,M29,O29,Q29,S29,U29,W29,Y29,AA29,AC29)</f>
        <v>0</v>
      </c>
      <c r="AF29" s="158">
        <f t="shared" si="11"/>
        <v>0</v>
      </c>
      <c r="AG29" s="105" t="s">
        <v>289</v>
      </c>
    </row>
    <row r="30" spans="1:39" ht="45.75" customHeight="1" thickBot="1" x14ac:dyDescent="0.25">
      <c r="A30" s="42">
        <f t="shared" si="12"/>
        <v>24</v>
      </c>
      <c r="B30" s="337"/>
      <c r="C30" s="111" t="s">
        <v>178</v>
      </c>
      <c r="D30" s="23" t="s">
        <v>179</v>
      </c>
      <c r="E30" s="30" t="s">
        <v>59</v>
      </c>
      <c r="F30" s="1"/>
      <c r="G30" s="2"/>
      <c r="H30" s="1"/>
      <c r="I30" s="2"/>
      <c r="J30" s="1">
        <v>1</v>
      </c>
      <c r="K30" s="2"/>
      <c r="L30" s="1"/>
      <c r="M30" s="2"/>
      <c r="N30" s="1"/>
      <c r="O30" s="2"/>
      <c r="P30" s="1"/>
      <c r="Q30" s="2"/>
      <c r="R30" s="1">
        <v>1</v>
      </c>
      <c r="S30" s="186"/>
      <c r="T30" s="1"/>
      <c r="U30" s="2"/>
      <c r="V30" s="1" t="s">
        <v>101</v>
      </c>
      <c r="W30" s="2"/>
      <c r="X30" s="1">
        <v>1</v>
      </c>
      <c r="Y30" s="2"/>
      <c r="Z30" s="1"/>
      <c r="AA30" s="2"/>
      <c r="AB30" s="1"/>
      <c r="AC30" s="21"/>
      <c r="AD30" s="152">
        <f>SUM(F30,H30,J30,L30,N30,P30,R30,T30,V30,X30,Z30,AB30)</f>
        <v>3</v>
      </c>
      <c r="AE30" s="21">
        <f>SUM(G30,I30,K30,M30,O30,Q30,S30,U30,W30,Y30,AA30,AC30)</f>
        <v>0</v>
      </c>
      <c r="AF30" s="158">
        <f t="shared" si="11"/>
        <v>0</v>
      </c>
    </row>
    <row r="31" spans="1:39" ht="51.75" customHeight="1" thickBot="1" x14ac:dyDescent="0.25">
      <c r="A31" s="42">
        <f t="shared" si="12"/>
        <v>25</v>
      </c>
      <c r="B31" s="337"/>
      <c r="C31" s="115" t="s">
        <v>62</v>
      </c>
      <c r="D31" s="27" t="s">
        <v>63</v>
      </c>
      <c r="E31" s="30" t="s">
        <v>64</v>
      </c>
      <c r="F31" s="1">
        <v>1</v>
      </c>
      <c r="G31" s="2"/>
      <c r="H31" s="1"/>
      <c r="I31" s="2"/>
      <c r="J31" s="1"/>
      <c r="K31" s="2"/>
      <c r="L31" s="1"/>
      <c r="M31" s="2"/>
      <c r="N31" s="1"/>
      <c r="O31" s="2"/>
      <c r="P31" s="1"/>
      <c r="Q31" s="2"/>
      <c r="R31" s="1"/>
      <c r="S31" s="2"/>
      <c r="T31" s="1"/>
      <c r="U31" s="2"/>
      <c r="V31" s="1"/>
      <c r="W31" s="2"/>
      <c r="X31" s="1"/>
      <c r="Y31" s="2"/>
      <c r="Z31" s="1"/>
      <c r="AA31" s="2"/>
      <c r="AB31" s="1"/>
      <c r="AC31" s="21"/>
      <c r="AD31" s="152">
        <f t="shared" ref="AD31:AD36" si="17">SUM(F31,H31,J31,L31,N31,P31,R31,T31,V31,X31,Z31,AB31)</f>
        <v>1</v>
      </c>
      <c r="AE31" s="21">
        <f t="shared" ref="AE31:AE36" si="18">SUM(G31,I31,K31,M31,O31,Q31,S31,U31,W31,Y31,AA31,AC31)</f>
        <v>0</v>
      </c>
      <c r="AF31" s="158">
        <f t="shared" si="11"/>
        <v>0</v>
      </c>
    </row>
    <row r="32" spans="1:39" ht="51.75" customHeight="1" thickBot="1" x14ac:dyDescent="0.25">
      <c r="A32" s="42">
        <f t="shared" si="12"/>
        <v>26</v>
      </c>
      <c r="B32" s="337"/>
      <c r="C32" s="116" t="s">
        <v>65</v>
      </c>
      <c r="D32" s="89" t="s">
        <v>66</v>
      </c>
      <c r="E32" s="30" t="s">
        <v>64</v>
      </c>
      <c r="F32" s="1"/>
      <c r="G32" s="2"/>
      <c r="H32" s="1">
        <v>1</v>
      </c>
      <c r="I32" s="2"/>
      <c r="J32" s="1"/>
      <c r="K32" s="2"/>
      <c r="L32" s="1"/>
      <c r="M32" s="2"/>
      <c r="N32" s="1"/>
      <c r="O32" s="2"/>
      <c r="P32" s="1"/>
      <c r="Q32" s="2"/>
      <c r="R32" s="1"/>
      <c r="S32" s="2"/>
      <c r="T32" s="1"/>
      <c r="U32" s="2"/>
      <c r="V32" s="1" t="s">
        <v>101</v>
      </c>
      <c r="W32" s="2" t="s">
        <v>101</v>
      </c>
      <c r="X32" s="1"/>
      <c r="Y32" s="2"/>
      <c r="Z32" s="1" t="s">
        <v>101</v>
      </c>
      <c r="AA32" s="2"/>
      <c r="AB32" s="1">
        <v>1</v>
      </c>
      <c r="AC32" s="21"/>
      <c r="AD32" s="152">
        <f t="shared" si="17"/>
        <v>2</v>
      </c>
      <c r="AE32" s="21">
        <f t="shared" si="18"/>
        <v>0</v>
      </c>
      <c r="AF32" s="158">
        <f t="shared" si="11"/>
        <v>0</v>
      </c>
      <c r="AG32" s="105" t="s">
        <v>290</v>
      </c>
    </row>
    <row r="33" spans="1:34" ht="46.5" customHeight="1" thickBot="1" x14ac:dyDescent="0.25">
      <c r="A33" s="42">
        <f t="shared" si="12"/>
        <v>27</v>
      </c>
      <c r="B33" s="337"/>
      <c r="C33" s="116" t="s">
        <v>67</v>
      </c>
      <c r="D33" s="90" t="s">
        <v>68</v>
      </c>
      <c r="E33" s="34" t="s">
        <v>69</v>
      </c>
      <c r="F33" s="3"/>
      <c r="G33" s="4"/>
      <c r="H33" s="3"/>
      <c r="I33" s="4"/>
      <c r="J33" s="3"/>
      <c r="K33" s="4"/>
      <c r="L33" s="3">
        <v>1</v>
      </c>
      <c r="M33" s="4"/>
      <c r="N33" s="3">
        <v>1</v>
      </c>
      <c r="O33" s="4"/>
      <c r="P33" s="3">
        <v>1</v>
      </c>
      <c r="Q33" s="4"/>
      <c r="R33" s="3">
        <v>1</v>
      </c>
      <c r="S33" s="4"/>
      <c r="T33" s="3">
        <v>1</v>
      </c>
      <c r="U33" s="4"/>
      <c r="V33" s="3">
        <v>1</v>
      </c>
      <c r="W33" s="4"/>
      <c r="X33" s="3">
        <v>1</v>
      </c>
      <c r="Y33" s="4"/>
      <c r="Z33" s="3">
        <v>1</v>
      </c>
      <c r="AA33" s="4"/>
      <c r="AB33" s="3">
        <v>1</v>
      </c>
      <c r="AC33" s="57"/>
      <c r="AD33" s="156">
        <f t="shared" si="17"/>
        <v>9</v>
      </c>
      <c r="AE33" s="57">
        <f t="shared" si="18"/>
        <v>0</v>
      </c>
      <c r="AF33" s="159">
        <f t="shared" si="11"/>
        <v>0</v>
      </c>
    </row>
    <row r="34" spans="1:34" ht="45.75" customHeight="1" thickBot="1" x14ac:dyDescent="0.25">
      <c r="A34" s="42">
        <f t="shared" si="12"/>
        <v>28</v>
      </c>
      <c r="B34" s="338" t="s">
        <v>70</v>
      </c>
      <c r="C34" s="117" t="s">
        <v>71</v>
      </c>
      <c r="D34" s="26" t="s">
        <v>309</v>
      </c>
      <c r="E34" s="16" t="s">
        <v>59</v>
      </c>
      <c r="F34" s="6"/>
      <c r="G34" s="7"/>
      <c r="H34" s="6"/>
      <c r="I34" s="7"/>
      <c r="J34" s="6">
        <v>1</v>
      </c>
      <c r="K34" s="7"/>
      <c r="L34" s="6">
        <v>1</v>
      </c>
      <c r="M34" s="7"/>
      <c r="N34" s="6">
        <v>1</v>
      </c>
      <c r="O34" s="7"/>
      <c r="P34" s="6"/>
      <c r="Q34" s="7"/>
      <c r="R34" s="6"/>
      <c r="S34" s="7"/>
      <c r="T34" s="6"/>
      <c r="U34" s="7"/>
      <c r="V34" s="6"/>
      <c r="W34" s="7"/>
      <c r="X34" s="6"/>
      <c r="Y34" s="7"/>
      <c r="Z34" s="6" t="s">
        <v>101</v>
      </c>
      <c r="AA34" s="7"/>
      <c r="AB34" s="6"/>
      <c r="AC34" s="20"/>
      <c r="AD34" s="152">
        <f t="shared" si="17"/>
        <v>3</v>
      </c>
      <c r="AE34" s="20">
        <f t="shared" si="18"/>
        <v>0</v>
      </c>
      <c r="AF34" s="160">
        <f t="shared" si="11"/>
        <v>0</v>
      </c>
    </row>
    <row r="35" spans="1:34" ht="29" thickBot="1" x14ac:dyDescent="0.25">
      <c r="A35" s="42">
        <f t="shared" si="12"/>
        <v>29</v>
      </c>
      <c r="B35" s="338"/>
      <c r="C35" s="118" t="s">
        <v>72</v>
      </c>
      <c r="D35" s="23" t="s">
        <v>73</v>
      </c>
      <c r="E35" s="16" t="s">
        <v>69</v>
      </c>
      <c r="F35" s="1"/>
      <c r="G35" s="2"/>
      <c r="H35" s="1"/>
      <c r="I35" s="2"/>
      <c r="J35" s="1"/>
      <c r="K35" s="2"/>
      <c r="L35" s="1">
        <v>1</v>
      </c>
      <c r="M35" s="2"/>
      <c r="N35" s="1"/>
      <c r="O35" s="2"/>
      <c r="P35" s="1"/>
      <c r="Q35" s="2"/>
      <c r="R35" s="1">
        <v>1</v>
      </c>
      <c r="S35" s="2">
        <v>1</v>
      </c>
      <c r="T35" s="1"/>
      <c r="U35" s="2"/>
      <c r="V35" s="1"/>
      <c r="W35" s="2"/>
      <c r="X35" s="1">
        <v>1</v>
      </c>
      <c r="Y35" s="2">
        <v>1</v>
      </c>
      <c r="Z35" s="1" t="s">
        <v>101</v>
      </c>
      <c r="AA35" s="2"/>
      <c r="AB35" s="1">
        <v>1</v>
      </c>
      <c r="AC35" s="21"/>
      <c r="AD35" s="152">
        <f t="shared" si="17"/>
        <v>4</v>
      </c>
      <c r="AE35" s="21">
        <f t="shared" si="18"/>
        <v>2</v>
      </c>
      <c r="AF35" s="158">
        <f t="shared" si="11"/>
        <v>0.5</v>
      </c>
      <c r="AG35" s="68" t="s">
        <v>74</v>
      </c>
    </row>
    <row r="36" spans="1:34" ht="21.75" customHeight="1" thickBot="1" x14ac:dyDescent="0.25">
      <c r="A36" s="42">
        <f t="shared" si="12"/>
        <v>30</v>
      </c>
      <c r="B36" s="338"/>
      <c r="C36" s="119" t="s">
        <v>75</v>
      </c>
      <c r="D36" s="28" t="s">
        <v>76</v>
      </c>
      <c r="E36" s="16" t="s">
        <v>69</v>
      </c>
      <c r="F36" s="12"/>
      <c r="G36" s="13"/>
      <c r="H36" s="12"/>
      <c r="I36" s="13"/>
      <c r="J36" s="12"/>
      <c r="K36" s="13"/>
      <c r="L36" s="12"/>
      <c r="M36" s="13"/>
      <c r="N36" s="12"/>
      <c r="O36" s="13"/>
      <c r="P36" s="12"/>
      <c r="Q36" s="13"/>
      <c r="R36" s="12"/>
      <c r="S36" s="13"/>
      <c r="T36" s="12"/>
      <c r="U36" s="13"/>
      <c r="V36" s="12"/>
      <c r="W36" s="13"/>
      <c r="X36" s="12"/>
      <c r="Y36" s="13"/>
      <c r="Z36" s="12">
        <v>1</v>
      </c>
      <c r="AA36" s="13"/>
      <c r="AB36" s="12" t="s">
        <v>101</v>
      </c>
      <c r="AC36" s="132"/>
      <c r="AD36" s="152">
        <f t="shared" si="17"/>
        <v>1</v>
      </c>
      <c r="AE36" s="21">
        <f t="shared" si="18"/>
        <v>0</v>
      </c>
      <c r="AF36" s="159">
        <f t="shared" si="11"/>
        <v>0</v>
      </c>
      <c r="AG36" s="104">
        <f>SUM(AF7:AF36)/30</f>
        <v>2.7777777777777776E-2</v>
      </c>
      <c r="AH36" s="66" t="s">
        <v>101</v>
      </c>
    </row>
    <row r="37" spans="1:34" ht="15.75" hidden="1" customHeight="1" thickBot="1" x14ac:dyDescent="0.25">
      <c r="A37" s="43"/>
      <c r="B37" s="49"/>
      <c r="C37" s="120"/>
      <c r="D37" s="16"/>
      <c r="E37" s="16"/>
      <c r="F37" s="17">
        <f t="shared" ref="F37:AC37" si="19">SUM(F7:F36)</f>
        <v>7</v>
      </c>
      <c r="G37" s="17">
        <f t="shared" si="19"/>
        <v>0</v>
      </c>
      <c r="H37" s="17">
        <f t="shared" si="19"/>
        <v>10</v>
      </c>
      <c r="I37" s="17">
        <f t="shared" si="19"/>
        <v>0</v>
      </c>
      <c r="J37" s="17">
        <f t="shared" si="19"/>
        <v>6</v>
      </c>
      <c r="K37" s="17">
        <f t="shared" si="19"/>
        <v>0</v>
      </c>
      <c r="L37" s="17">
        <f t="shared" si="19"/>
        <v>12</v>
      </c>
      <c r="M37" s="17">
        <f t="shared" si="19"/>
        <v>0</v>
      </c>
      <c r="N37" s="17">
        <f t="shared" si="19"/>
        <v>6</v>
      </c>
      <c r="O37" s="17">
        <f t="shared" si="19"/>
        <v>0</v>
      </c>
      <c r="P37" s="17">
        <f t="shared" si="19"/>
        <v>5</v>
      </c>
      <c r="Q37" s="17">
        <f t="shared" si="19"/>
        <v>0</v>
      </c>
      <c r="R37" s="17">
        <f t="shared" si="19"/>
        <v>12</v>
      </c>
      <c r="S37" s="17">
        <f t="shared" si="19"/>
        <v>2</v>
      </c>
      <c r="T37" s="17">
        <f t="shared" si="19"/>
        <v>3</v>
      </c>
      <c r="U37" s="17">
        <f t="shared" si="19"/>
        <v>0</v>
      </c>
      <c r="V37" s="17">
        <f t="shared" si="19"/>
        <v>5</v>
      </c>
      <c r="W37" s="17">
        <f t="shared" si="19"/>
        <v>0</v>
      </c>
      <c r="X37" s="17">
        <f t="shared" si="19"/>
        <v>10</v>
      </c>
      <c r="Y37" s="17">
        <f t="shared" si="19"/>
        <v>1</v>
      </c>
      <c r="Z37" s="17">
        <f t="shared" si="19"/>
        <v>7</v>
      </c>
      <c r="AA37" s="17">
        <f t="shared" si="19"/>
        <v>0</v>
      </c>
      <c r="AB37" s="17">
        <f t="shared" si="19"/>
        <v>10</v>
      </c>
      <c r="AC37" s="17">
        <f t="shared" si="19"/>
        <v>0</v>
      </c>
      <c r="AD37" s="15"/>
      <c r="AE37" s="15"/>
      <c r="AF37" s="18">
        <f>SUM(AF7:AF36)/30</f>
        <v>2.7777777777777776E-2</v>
      </c>
    </row>
    <row r="38" spans="1:34" ht="18.75" customHeight="1" thickBot="1" x14ac:dyDescent="0.25">
      <c r="A38" s="306" t="s">
        <v>16</v>
      </c>
      <c r="B38" s="384" t="s">
        <v>77</v>
      </c>
      <c r="C38" s="384"/>
      <c r="D38" s="384"/>
      <c r="E38" s="384"/>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1:34" ht="15.75" hidden="1" customHeight="1" thickBot="1" x14ac:dyDescent="0.25">
      <c r="A39" s="306"/>
      <c r="B39" s="60" t="s">
        <v>43</v>
      </c>
      <c r="C39" s="121"/>
      <c r="D39" s="37"/>
      <c r="E39" s="30"/>
      <c r="F39" s="309" t="s">
        <v>0</v>
      </c>
      <c r="G39" s="309"/>
      <c r="H39" s="297" t="s">
        <v>1</v>
      </c>
      <c r="I39" s="297"/>
      <c r="J39" s="298" t="s">
        <v>2</v>
      </c>
      <c r="K39" s="298"/>
      <c r="L39" s="298" t="s">
        <v>3</v>
      </c>
      <c r="M39" s="298"/>
      <c r="N39" s="298" t="s">
        <v>4</v>
      </c>
      <c r="O39" s="298"/>
      <c r="P39" s="298" t="s">
        <v>5</v>
      </c>
      <c r="Q39" s="298"/>
      <c r="R39" s="298" t="s">
        <v>6</v>
      </c>
      <c r="S39" s="298"/>
      <c r="T39" s="298" t="s">
        <v>7</v>
      </c>
      <c r="U39" s="298"/>
      <c r="V39" s="298" t="s">
        <v>8</v>
      </c>
      <c r="W39" s="298"/>
      <c r="X39" s="298" t="s">
        <v>9</v>
      </c>
      <c r="Y39" s="298"/>
      <c r="Z39" s="298" t="s">
        <v>10</v>
      </c>
      <c r="AA39" s="298"/>
      <c r="AB39" s="298" t="s">
        <v>11</v>
      </c>
      <c r="AC39" s="298"/>
      <c r="AD39" s="145"/>
      <c r="AE39" s="145"/>
      <c r="AF39" s="143"/>
      <c r="AG39" s="143"/>
      <c r="AH39" s="14"/>
    </row>
    <row r="40" spans="1:34" ht="15.75" hidden="1" customHeight="1" thickBot="1" x14ac:dyDescent="0.25">
      <c r="A40" s="306"/>
      <c r="B40" s="60"/>
      <c r="C40" s="121"/>
      <c r="D40" s="37"/>
      <c r="E40" s="30"/>
      <c r="F40" s="320" t="s">
        <v>12</v>
      </c>
      <c r="G40" s="321" t="s">
        <v>13</v>
      </c>
      <c r="H40" s="322" t="s">
        <v>12</v>
      </c>
      <c r="I40" s="314" t="s">
        <v>13</v>
      </c>
      <c r="J40" s="313" t="s">
        <v>12</v>
      </c>
      <c r="K40" s="314" t="s">
        <v>13</v>
      </c>
      <c r="L40" s="313" t="s">
        <v>12</v>
      </c>
      <c r="M40" s="314" t="s">
        <v>13</v>
      </c>
      <c r="N40" s="313" t="s">
        <v>12</v>
      </c>
      <c r="O40" s="314" t="s">
        <v>13</v>
      </c>
      <c r="P40" s="313" t="s">
        <v>12</v>
      </c>
      <c r="Q40" s="314" t="s">
        <v>13</v>
      </c>
      <c r="R40" s="313" t="s">
        <v>12</v>
      </c>
      <c r="S40" s="314" t="s">
        <v>13</v>
      </c>
      <c r="T40" s="313" t="s">
        <v>12</v>
      </c>
      <c r="U40" s="314" t="s">
        <v>13</v>
      </c>
      <c r="V40" s="313" t="s">
        <v>12</v>
      </c>
      <c r="W40" s="314" t="s">
        <v>13</v>
      </c>
      <c r="X40" s="313" t="s">
        <v>12</v>
      </c>
      <c r="Y40" s="314" t="s">
        <v>13</v>
      </c>
      <c r="Z40" s="313" t="s">
        <v>12</v>
      </c>
      <c r="AA40" s="314" t="s">
        <v>13</v>
      </c>
      <c r="AB40" s="313" t="s">
        <v>12</v>
      </c>
      <c r="AC40" s="321" t="s">
        <v>13</v>
      </c>
      <c r="AD40" s="151"/>
      <c r="AE40" s="151"/>
      <c r="AF40" s="303" t="s">
        <v>14</v>
      </c>
      <c r="AG40" s="143"/>
      <c r="AH40" s="14"/>
    </row>
    <row r="41" spans="1:34" ht="15" hidden="1" customHeight="1" thickBot="1" x14ac:dyDescent="0.25">
      <c r="A41" s="306"/>
      <c r="B41" s="60"/>
      <c r="C41" s="121"/>
      <c r="D41" s="37"/>
      <c r="E41" s="30"/>
      <c r="F41" s="320"/>
      <c r="G41" s="321"/>
      <c r="H41" s="322"/>
      <c r="I41" s="314"/>
      <c r="J41" s="313"/>
      <c r="K41" s="314"/>
      <c r="L41" s="313"/>
      <c r="M41" s="314"/>
      <c r="N41" s="313"/>
      <c r="O41" s="314"/>
      <c r="P41" s="313"/>
      <c r="Q41" s="314"/>
      <c r="R41" s="313"/>
      <c r="S41" s="314"/>
      <c r="T41" s="313"/>
      <c r="U41" s="314"/>
      <c r="V41" s="313"/>
      <c r="W41" s="314"/>
      <c r="X41" s="313"/>
      <c r="Y41" s="314"/>
      <c r="Z41" s="313"/>
      <c r="AA41" s="314"/>
      <c r="AB41" s="313"/>
      <c r="AC41" s="321"/>
      <c r="AD41" s="151"/>
      <c r="AE41" s="151"/>
      <c r="AF41" s="303"/>
      <c r="AG41" s="143"/>
      <c r="AH41" s="14"/>
    </row>
    <row r="42" spans="1:34" ht="34.5" customHeight="1" thickBot="1" x14ac:dyDescent="0.25">
      <c r="A42" s="306"/>
      <c r="B42" s="401" t="s">
        <v>17</v>
      </c>
      <c r="C42" s="304" t="s">
        <v>18</v>
      </c>
      <c r="D42" s="304" t="s">
        <v>19</v>
      </c>
      <c r="E42" s="304" t="s">
        <v>20</v>
      </c>
      <c r="F42" s="319" t="s">
        <v>21</v>
      </c>
      <c r="G42" s="319"/>
      <c r="H42" s="319" t="s">
        <v>21</v>
      </c>
      <c r="I42" s="319"/>
      <c r="J42" s="319" t="s">
        <v>21</v>
      </c>
      <c r="K42" s="319"/>
      <c r="L42" s="319" t="s">
        <v>21</v>
      </c>
      <c r="M42" s="319"/>
      <c r="N42" s="319" t="s">
        <v>21</v>
      </c>
      <c r="O42" s="319"/>
      <c r="P42" s="319" t="s">
        <v>21</v>
      </c>
      <c r="Q42" s="319"/>
      <c r="R42" s="319" t="s">
        <v>21</v>
      </c>
      <c r="S42" s="319"/>
      <c r="T42" s="319" t="s">
        <v>21</v>
      </c>
      <c r="U42" s="319"/>
      <c r="V42" s="319" t="s">
        <v>21</v>
      </c>
      <c r="W42" s="319"/>
      <c r="X42" s="319" t="s">
        <v>21</v>
      </c>
      <c r="Y42" s="319"/>
      <c r="Z42" s="319" t="s">
        <v>21</v>
      </c>
      <c r="AA42" s="319"/>
      <c r="AB42" s="319" t="s">
        <v>21</v>
      </c>
      <c r="AC42" s="319"/>
      <c r="AD42" s="293">
        <f>((F43+H43+J43+L43+N43+P43+R43+T43+V43+X43+Z43+AB43)/12)</f>
        <v>0</v>
      </c>
      <c r="AE42" s="294"/>
      <c r="AF42" s="303"/>
      <c r="AG42" s="143"/>
      <c r="AH42" s="14"/>
    </row>
    <row r="43" spans="1:34" ht="28.5" customHeight="1" thickBot="1" x14ac:dyDescent="0.25">
      <c r="A43" s="306"/>
      <c r="B43" s="401"/>
      <c r="C43" s="304"/>
      <c r="D43" s="304"/>
      <c r="E43" s="304"/>
      <c r="F43" s="325">
        <f>(G59/F59)</f>
        <v>0</v>
      </c>
      <c r="G43" s="325"/>
      <c r="H43" s="325">
        <f t="shared" ref="H43" si="20">(I59/H59)</f>
        <v>0</v>
      </c>
      <c r="I43" s="325"/>
      <c r="J43" s="325">
        <f t="shared" ref="J43" si="21">(K59/J59)</f>
        <v>0</v>
      </c>
      <c r="K43" s="325"/>
      <c r="L43" s="325">
        <f t="shared" ref="L43" si="22">(M59/L59)</f>
        <v>0</v>
      </c>
      <c r="M43" s="325"/>
      <c r="N43" s="325">
        <f t="shared" ref="N43" si="23">(O59/N59)</f>
        <v>0</v>
      </c>
      <c r="O43" s="325"/>
      <c r="P43" s="325">
        <f t="shared" ref="P43" si="24">(Q59/P59)</f>
        <v>0</v>
      </c>
      <c r="Q43" s="325"/>
      <c r="R43" s="325">
        <f t="shared" ref="R43" si="25">(S59/R59)</f>
        <v>0</v>
      </c>
      <c r="S43" s="325"/>
      <c r="T43" s="325">
        <f t="shared" ref="T43" si="26">(U59/T59)</f>
        <v>0</v>
      </c>
      <c r="U43" s="325"/>
      <c r="V43" s="325">
        <f t="shared" ref="V43" si="27">(W59/V59)</f>
        <v>0</v>
      </c>
      <c r="W43" s="325"/>
      <c r="X43" s="325">
        <f t="shared" ref="X43" si="28">(Y59/X59)</f>
        <v>0</v>
      </c>
      <c r="Y43" s="325"/>
      <c r="Z43" s="325">
        <f t="shared" ref="Z43" si="29">(AA59/Z59)</f>
        <v>0</v>
      </c>
      <c r="AA43" s="325"/>
      <c r="AB43" s="325">
        <f t="shared" ref="AB43" si="30">(AC59/AB59)</f>
        <v>0</v>
      </c>
      <c r="AC43" s="325"/>
      <c r="AD43" s="295"/>
      <c r="AE43" s="296"/>
      <c r="AF43" s="303"/>
      <c r="AG43" s="143"/>
      <c r="AH43" s="14"/>
    </row>
    <row r="44" spans="1:34" ht="77.25" customHeight="1" thickBot="1" x14ac:dyDescent="0.25">
      <c r="A44" s="221">
        <v>31</v>
      </c>
      <c r="B44" s="215" t="s">
        <v>22</v>
      </c>
      <c r="C44" s="125" t="s">
        <v>246</v>
      </c>
      <c r="D44" s="216" t="s">
        <v>247</v>
      </c>
      <c r="E44" s="35" t="s">
        <v>33</v>
      </c>
      <c r="F44" s="217"/>
      <c r="G44" s="218"/>
      <c r="H44" s="81">
        <v>1</v>
      </c>
      <c r="I44" s="82"/>
      <c r="J44" s="218"/>
      <c r="K44" s="218"/>
      <c r="L44" s="218"/>
      <c r="M44" s="218"/>
      <c r="N44" s="218"/>
      <c r="O44" s="218"/>
      <c r="P44" s="218"/>
      <c r="Q44" s="218"/>
      <c r="R44" s="218"/>
      <c r="S44" s="218"/>
      <c r="T44" s="218"/>
      <c r="U44" s="218"/>
      <c r="V44" s="218"/>
      <c r="W44" s="218"/>
      <c r="X44" s="218"/>
      <c r="Y44" s="218"/>
      <c r="Z44" s="218"/>
      <c r="AA44" s="218"/>
      <c r="AB44" s="218"/>
      <c r="AC44" s="218"/>
      <c r="AD44" s="219"/>
      <c r="AE44" s="220"/>
      <c r="AF44" s="214"/>
      <c r="AG44" s="143"/>
      <c r="AH44" s="14"/>
    </row>
    <row r="45" spans="1:34" ht="101.25" customHeight="1" x14ac:dyDescent="0.2">
      <c r="A45" s="42">
        <v>32</v>
      </c>
      <c r="B45" s="402" t="s">
        <v>43</v>
      </c>
      <c r="C45" s="124" t="s">
        <v>335</v>
      </c>
      <c r="D45" s="78" t="s">
        <v>78</v>
      </c>
      <c r="E45" s="30" t="s">
        <v>79</v>
      </c>
      <c r="F45" s="6"/>
      <c r="G45" s="7"/>
      <c r="H45" s="6" t="s">
        <v>101</v>
      </c>
      <c r="I45" s="7" t="s">
        <v>101</v>
      </c>
      <c r="J45" s="6"/>
      <c r="K45" s="7"/>
      <c r="L45" s="6">
        <v>1</v>
      </c>
      <c r="M45" s="7"/>
      <c r="N45" s="6"/>
      <c r="O45" s="7"/>
      <c r="P45" s="6"/>
      <c r="Q45" s="7"/>
      <c r="R45" s="6"/>
      <c r="S45" s="7"/>
      <c r="T45" s="6" t="s">
        <v>101</v>
      </c>
      <c r="U45" s="188" t="s">
        <v>101</v>
      </c>
      <c r="V45" s="6"/>
      <c r="W45" s="7"/>
      <c r="X45" s="6">
        <v>1</v>
      </c>
      <c r="Y45" s="7"/>
      <c r="Z45" s="6"/>
      <c r="AA45" s="7"/>
      <c r="AB45" s="6"/>
      <c r="AC45" s="20"/>
      <c r="AD45" s="152">
        <f>SUM(F45,H45,J45,L45,N45,P45,R45,T45,V45,X45,Z45,AB45)</f>
        <v>2</v>
      </c>
      <c r="AE45" s="20">
        <f t="shared" ref="AE45" si="31">SUM(G45,I45,K45,M45,O45,Q45,S45,U45,W45,Y45,AA45,AC45)</f>
        <v>0</v>
      </c>
      <c r="AF45" s="157">
        <f t="shared" ref="AF45:AF58" si="32">(AE45/AD45)</f>
        <v>0</v>
      </c>
    </row>
    <row r="46" spans="1:34" ht="101.25" customHeight="1" x14ac:dyDescent="0.2">
      <c r="A46" s="44">
        <f>A45+1</f>
        <v>33</v>
      </c>
      <c r="B46" s="402"/>
      <c r="C46" s="121" t="s">
        <v>254</v>
      </c>
      <c r="D46" s="37" t="s">
        <v>243</v>
      </c>
      <c r="E46" s="30" t="s">
        <v>79</v>
      </c>
      <c r="F46" s="6" t="s">
        <v>101</v>
      </c>
      <c r="G46" s="7" t="s">
        <v>101</v>
      </c>
      <c r="H46" s="6"/>
      <c r="I46" s="7"/>
      <c r="J46" s="6">
        <v>1</v>
      </c>
      <c r="K46" s="7"/>
      <c r="L46" s="6">
        <v>1</v>
      </c>
      <c r="M46" s="7"/>
      <c r="N46" s="6">
        <v>1</v>
      </c>
      <c r="O46" s="7"/>
      <c r="P46" s="6">
        <v>1</v>
      </c>
      <c r="Q46" s="7"/>
      <c r="R46" s="6">
        <v>1</v>
      </c>
      <c r="S46" s="7"/>
      <c r="T46" s="6">
        <v>1</v>
      </c>
      <c r="U46" s="7"/>
      <c r="V46" s="6">
        <v>1</v>
      </c>
      <c r="W46" s="7"/>
      <c r="X46" s="6">
        <v>1</v>
      </c>
      <c r="Y46" s="7"/>
      <c r="Z46" s="6">
        <v>1</v>
      </c>
      <c r="AA46" s="7"/>
      <c r="AB46" s="6"/>
      <c r="AC46" s="20"/>
      <c r="AD46" s="152">
        <f t="shared" ref="AD46:AD57" si="33">SUM(F46,H46,J46,L46,N46,P46,R46,T46,V46,X46,Z46,AB46)</f>
        <v>9</v>
      </c>
      <c r="AE46" s="21">
        <f t="shared" ref="AE46:AE58" si="34">SUM(G46,I46,K46,M46,O46,Q46,S46,U46,W46,Y46,AA46,AC46)</f>
        <v>0</v>
      </c>
      <c r="AF46" s="158">
        <f t="shared" si="32"/>
        <v>0</v>
      </c>
    </row>
    <row r="47" spans="1:34" ht="33.75" customHeight="1" x14ac:dyDescent="0.2">
      <c r="A47" s="44">
        <v>33</v>
      </c>
      <c r="B47" s="402"/>
      <c r="C47" s="121" t="s">
        <v>80</v>
      </c>
      <c r="D47" s="37" t="s">
        <v>81</v>
      </c>
      <c r="E47" s="30" t="s">
        <v>36</v>
      </c>
      <c r="F47" s="1"/>
      <c r="G47" s="2"/>
      <c r="H47" s="1"/>
      <c r="I47" s="2"/>
      <c r="J47" s="1" t="s">
        <v>101</v>
      </c>
      <c r="K47" s="2" t="s">
        <v>101</v>
      </c>
      <c r="L47" s="1">
        <v>1</v>
      </c>
      <c r="M47" s="2"/>
      <c r="N47" s="1"/>
      <c r="O47" s="2"/>
      <c r="P47" s="1"/>
      <c r="Q47" s="2"/>
      <c r="R47" s="1">
        <v>1</v>
      </c>
      <c r="S47" s="2"/>
      <c r="T47" s="1"/>
      <c r="U47" s="2"/>
      <c r="V47" s="1"/>
      <c r="W47" s="2"/>
      <c r="X47" s="1">
        <v>1</v>
      </c>
      <c r="Y47" s="2"/>
      <c r="Z47" s="1"/>
      <c r="AA47" s="2"/>
      <c r="AB47" s="1"/>
      <c r="AC47" s="21"/>
      <c r="AD47" s="152">
        <f t="shared" si="33"/>
        <v>3</v>
      </c>
      <c r="AE47" s="21">
        <f t="shared" si="34"/>
        <v>0</v>
      </c>
      <c r="AF47" s="158">
        <f t="shared" si="32"/>
        <v>0</v>
      </c>
    </row>
    <row r="48" spans="1:34" ht="30.75" customHeight="1" x14ac:dyDescent="0.2">
      <c r="A48" s="44">
        <f t="shared" ref="A48:A56" si="35">A47+1</f>
        <v>34</v>
      </c>
      <c r="B48" s="402"/>
      <c r="C48" s="121" t="s">
        <v>244</v>
      </c>
      <c r="D48" s="37" t="s">
        <v>82</v>
      </c>
      <c r="E48" s="30" t="s">
        <v>83</v>
      </c>
      <c r="F48" s="1">
        <v>1</v>
      </c>
      <c r="G48" s="2"/>
      <c r="H48" s="1">
        <v>1</v>
      </c>
      <c r="I48" s="2"/>
      <c r="J48" s="1">
        <v>1</v>
      </c>
      <c r="K48" s="2"/>
      <c r="L48" s="1">
        <v>1</v>
      </c>
      <c r="M48" s="2"/>
      <c r="N48" s="1">
        <v>1</v>
      </c>
      <c r="O48" s="2"/>
      <c r="P48" s="1">
        <v>1</v>
      </c>
      <c r="Q48" s="2"/>
      <c r="R48" s="1">
        <v>1</v>
      </c>
      <c r="S48" s="2"/>
      <c r="T48" s="1">
        <v>1</v>
      </c>
      <c r="U48" s="2"/>
      <c r="V48" s="1">
        <v>1</v>
      </c>
      <c r="W48" s="2"/>
      <c r="X48" s="1">
        <v>1</v>
      </c>
      <c r="Y48" s="2"/>
      <c r="Z48" s="1">
        <v>1</v>
      </c>
      <c r="AA48" s="2"/>
      <c r="AB48" s="1">
        <v>1</v>
      </c>
      <c r="AC48" s="21"/>
      <c r="AD48" s="152">
        <f t="shared" si="33"/>
        <v>12</v>
      </c>
      <c r="AE48" s="21">
        <f t="shared" si="34"/>
        <v>0</v>
      </c>
      <c r="AF48" s="158">
        <f t="shared" si="32"/>
        <v>0</v>
      </c>
      <c r="AH48" s="66" t="s">
        <v>101</v>
      </c>
    </row>
    <row r="49" spans="1:34" ht="28.5" customHeight="1" x14ac:dyDescent="0.2">
      <c r="A49" s="44">
        <f t="shared" si="35"/>
        <v>35</v>
      </c>
      <c r="B49" s="402"/>
      <c r="C49" s="46" t="s">
        <v>84</v>
      </c>
      <c r="D49" s="50" t="s">
        <v>245</v>
      </c>
      <c r="E49" s="30" t="s">
        <v>36</v>
      </c>
      <c r="F49" s="1"/>
      <c r="G49" s="2"/>
      <c r="H49" s="1"/>
      <c r="I49" s="2"/>
      <c r="J49" s="1"/>
      <c r="K49" s="2"/>
      <c r="L49" s="1"/>
      <c r="M49" s="2"/>
      <c r="N49" s="1" t="s">
        <v>101</v>
      </c>
      <c r="O49" s="2" t="s">
        <v>101</v>
      </c>
      <c r="P49" s="1">
        <v>1</v>
      </c>
      <c r="Q49" s="2"/>
      <c r="R49" s="1"/>
      <c r="S49" s="2"/>
      <c r="T49" s="1"/>
      <c r="U49" s="2"/>
      <c r="V49" s="1"/>
      <c r="W49" s="2"/>
      <c r="X49" s="1"/>
      <c r="Y49" s="2"/>
      <c r="Z49" s="1"/>
      <c r="AA49" s="2"/>
      <c r="AB49" s="1"/>
      <c r="AC49" s="21"/>
      <c r="AD49" s="152">
        <f t="shared" si="33"/>
        <v>1</v>
      </c>
      <c r="AE49" s="21">
        <f t="shared" si="34"/>
        <v>0</v>
      </c>
      <c r="AF49" s="158">
        <f t="shared" si="32"/>
        <v>0</v>
      </c>
      <c r="AG49" s="67" t="s">
        <v>101</v>
      </c>
      <c r="AH49" s="66" t="s">
        <v>101</v>
      </c>
    </row>
    <row r="50" spans="1:34" ht="29.25" customHeight="1" x14ac:dyDescent="0.2">
      <c r="A50" s="44">
        <f t="shared" si="35"/>
        <v>36</v>
      </c>
      <c r="B50" s="402"/>
      <c r="C50" s="46" t="s">
        <v>310</v>
      </c>
      <c r="D50" s="50" t="s">
        <v>85</v>
      </c>
      <c r="E50" s="30" t="s">
        <v>86</v>
      </c>
      <c r="F50" s="1"/>
      <c r="G50" s="2"/>
      <c r="H50" s="1"/>
      <c r="I50" s="2"/>
      <c r="J50" s="1" t="s">
        <v>101</v>
      </c>
      <c r="K50" s="2" t="s">
        <v>101</v>
      </c>
      <c r="L50" s="1" t="s">
        <v>101</v>
      </c>
      <c r="M50" s="2"/>
      <c r="N50" s="1"/>
      <c r="O50" s="2"/>
      <c r="P50" s="1"/>
      <c r="Q50" s="2"/>
      <c r="R50" s="1">
        <v>1</v>
      </c>
      <c r="S50" s="2"/>
      <c r="T50" s="1">
        <v>1</v>
      </c>
      <c r="U50" s="2"/>
      <c r="V50" s="1" t="s">
        <v>101</v>
      </c>
      <c r="W50" s="2" t="s">
        <v>101</v>
      </c>
      <c r="X50" s="1"/>
      <c r="Y50" s="2"/>
      <c r="Z50" s="1">
        <v>1</v>
      </c>
      <c r="AA50" s="2"/>
      <c r="AB50" s="1"/>
      <c r="AC50" s="21"/>
      <c r="AD50" s="152">
        <f t="shared" si="33"/>
        <v>3</v>
      </c>
      <c r="AE50" s="21">
        <f t="shared" si="34"/>
        <v>0</v>
      </c>
      <c r="AF50" s="158">
        <f t="shared" si="32"/>
        <v>0</v>
      </c>
      <c r="AG50" s="105" t="s">
        <v>291</v>
      </c>
    </row>
    <row r="51" spans="1:34" ht="51" customHeight="1" x14ac:dyDescent="0.2">
      <c r="A51" s="44">
        <f>A50+1</f>
        <v>37</v>
      </c>
      <c r="B51" s="402"/>
      <c r="C51" s="227" t="s">
        <v>336</v>
      </c>
      <c r="D51" s="50" t="s">
        <v>87</v>
      </c>
      <c r="E51" s="30" t="s">
        <v>88</v>
      </c>
      <c r="F51" s="1"/>
      <c r="G51" s="2"/>
      <c r="H51" s="1"/>
      <c r="I51" s="2"/>
      <c r="J51" s="1">
        <v>1</v>
      </c>
      <c r="K51" s="2"/>
      <c r="L51" s="1">
        <v>1</v>
      </c>
      <c r="M51" s="2" t="s">
        <v>101</v>
      </c>
      <c r="N51" s="1" t="s">
        <v>101</v>
      </c>
      <c r="O51" s="2"/>
      <c r="P51" s="1">
        <v>1</v>
      </c>
      <c r="Q51" s="2"/>
      <c r="R51" s="1"/>
      <c r="S51" s="2"/>
      <c r="T51" s="1">
        <v>1</v>
      </c>
      <c r="U51" s="2"/>
      <c r="V51" s="1"/>
      <c r="W51" s="2"/>
      <c r="X51" s="1">
        <v>1</v>
      </c>
      <c r="Y51" s="2"/>
      <c r="Z51" s="1"/>
      <c r="AA51" s="2"/>
      <c r="AB51" s="1">
        <v>1</v>
      </c>
      <c r="AC51" s="21"/>
      <c r="AD51" s="152">
        <f t="shared" si="33"/>
        <v>6</v>
      </c>
      <c r="AE51" s="21">
        <f t="shared" si="34"/>
        <v>0</v>
      </c>
      <c r="AF51" s="160">
        <f t="shared" si="32"/>
        <v>0</v>
      </c>
    </row>
    <row r="52" spans="1:34" ht="58.5" customHeight="1" x14ac:dyDescent="0.2">
      <c r="A52" s="44">
        <f t="shared" si="35"/>
        <v>38</v>
      </c>
      <c r="B52" s="402"/>
      <c r="C52" s="121" t="s">
        <v>89</v>
      </c>
      <c r="D52" s="37" t="s">
        <v>90</v>
      </c>
      <c r="E52" s="30" t="s">
        <v>91</v>
      </c>
      <c r="F52" s="1"/>
      <c r="G52" s="2"/>
      <c r="H52" s="1"/>
      <c r="I52" s="2"/>
      <c r="J52" s="1"/>
      <c r="K52" s="2"/>
      <c r="L52" s="1"/>
      <c r="M52" s="2"/>
      <c r="N52" s="1" t="s">
        <v>101</v>
      </c>
      <c r="O52" s="2" t="s">
        <v>101</v>
      </c>
      <c r="P52" s="1">
        <v>1</v>
      </c>
      <c r="Q52" s="2"/>
      <c r="R52" s="1"/>
      <c r="S52" s="2"/>
      <c r="T52" s="1"/>
      <c r="U52" s="2"/>
      <c r="V52" s="1"/>
      <c r="W52" s="2"/>
      <c r="X52" s="1"/>
      <c r="Y52" s="2"/>
      <c r="Z52" s="1"/>
      <c r="AA52" s="2"/>
      <c r="AB52" s="1"/>
      <c r="AC52" s="21"/>
      <c r="AD52" s="152">
        <f t="shared" si="33"/>
        <v>1</v>
      </c>
      <c r="AE52" s="21">
        <f t="shared" si="34"/>
        <v>0</v>
      </c>
      <c r="AF52" s="158">
        <f t="shared" si="32"/>
        <v>0</v>
      </c>
    </row>
    <row r="53" spans="1:34" ht="45" customHeight="1" x14ac:dyDescent="0.2">
      <c r="A53" s="44">
        <v>40</v>
      </c>
      <c r="B53" s="402"/>
      <c r="C53" s="121" t="s">
        <v>311</v>
      </c>
      <c r="D53" s="37" t="s">
        <v>312</v>
      </c>
      <c r="E53" s="30" t="s">
        <v>24</v>
      </c>
      <c r="F53" s="1"/>
      <c r="G53" s="2"/>
      <c r="H53" s="1"/>
      <c r="I53" s="2"/>
      <c r="J53" s="1"/>
      <c r="K53" s="2"/>
      <c r="L53" s="1">
        <v>1</v>
      </c>
      <c r="M53" s="2"/>
      <c r="N53" s="1"/>
      <c r="O53" s="2"/>
      <c r="P53" s="1"/>
      <c r="Q53" s="2"/>
      <c r="R53" s="1"/>
      <c r="S53" s="2"/>
      <c r="T53" s="1"/>
      <c r="U53" s="2"/>
      <c r="V53" s="1"/>
      <c r="W53" s="2"/>
      <c r="X53" s="1">
        <v>1</v>
      </c>
      <c r="Y53" s="2"/>
      <c r="Z53" s="1"/>
      <c r="AA53" s="2"/>
      <c r="AB53" s="1"/>
      <c r="AC53" s="21"/>
      <c r="AD53" s="152">
        <f t="shared" si="33"/>
        <v>2</v>
      </c>
      <c r="AE53" s="21">
        <f t="shared" si="34"/>
        <v>0</v>
      </c>
      <c r="AF53" s="158"/>
    </row>
    <row r="54" spans="1:34" ht="31.5" customHeight="1" x14ac:dyDescent="0.2">
      <c r="A54" s="44">
        <f>A52+1</f>
        <v>39</v>
      </c>
      <c r="B54" s="402"/>
      <c r="C54" s="46" t="s">
        <v>183</v>
      </c>
      <c r="D54" s="50" t="s">
        <v>92</v>
      </c>
      <c r="E54" s="30" t="s">
        <v>88</v>
      </c>
      <c r="F54" s="1">
        <v>1</v>
      </c>
      <c r="G54" s="2"/>
      <c r="H54" s="1">
        <v>1</v>
      </c>
      <c r="I54" s="2"/>
      <c r="J54" s="1">
        <v>1</v>
      </c>
      <c r="K54" s="2"/>
      <c r="L54" s="1">
        <v>1</v>
      </c>
      <c r="M54" s="2"/>
      <c r="N54" s="1">
        <v>1</v>
      </c>
      <c r="O54" s="2"/>
      <c r="P54" s="1">
        <v>1</v>
      </c>
      <c r="Q54" s="2"/>
      <c r="R54" s="1">
        <v>1</v>
      </c>
      <c r="S54" s="2"/>
      <c r="T54" s="1">
        <v>1</v>
      </c>
      <c r="U54" s="186"/>
      <c r="V54" s="1">
        <v>1</v>
      </c>
      <c r="W54" s="2"/>
      <c r="X54" s="1">
        <v>1</v>
      </c>
      <c r="Y54" s="2"/>
      <c r="Z54" s="1">
        <v>1</v>
      </c>
      <c r="AA54" s="2"/>
      <c r="AB54" s="1">
        <v>1</v>
      </c>
      <c r="AC54" s="21"/>
      <c r="AD54" s="152">
        <f t="shared" si="33"/>
        <v>12</v>
      </c>
      <c r="AE54" s="21">
        <f t="shared" si="34"/>
        <v>0</v>
      </c>
      <c r="AF54" s="158">
        <f t="shared" si="32"/>
        <v>0</v>
      </c>
      <c r="AG54" s="105" t="s">
        <v>292</v>
      </c>
    </row>
    <row r="55" spans="1:34" ht="28" x14ac:dyDescent="0.2">
      <c r="A55" s="44">
        <f t="shared" si="35"/>
        <v>40</v>
      </c>
      <c r="B55" s="402"/>
      <c r="C55" s="121" t="s">
        <v>93</v>
      </c>
      <c r="D55" s="37" t="s">
        <v>94</v>
      </c>
      <c r="E55" s="30" t="s">
        <v>248</v>
      </c>
      <c r="F55" s="1"/>
      <c r="G55" s="2"/>
      <c r="H55" s="1" t="s">
        <v>101</v>
      </c>
      <c r="I55" s="2" t="s">
        <v>101</v>
      </c>
      <c r="J55" s="1"/>
      <c r="K55" s="2"/>
      <c r="L55" s="1">
        <v>1</v>
      </c>
      <c r="M55" s="2"/>
      <c r="N55" s="1"/>
      <c r="O55" s="2"/>
      <c r="P55" s="1"/>
      <c r="Q55" s="2"/>
      <c r="R55" s="1"/>
      <c r="S55" s="2"/>
      <c r="T55" s="1"/>
      <c r="U55" s="2"/>
      <c r="V55" s="1"/>
      <c r="W55" s="2"/>
      <c r="X55" s="1">
        <v>1</v>
      </c>
      <c r="Y55" s="2"/>
      <c r="Z55" s="1"/>
      <c r="AA55" s="2"/>
      <c r="AB55" s="1"/>
      <c r="AC55" s="21"/>
      <c r="AD55" s="152">
        <f t="shared" si="33"/>
        <v>2</v>
      </c>
      <c r="AE55" s="21">
        <f t="shared" si="34"/>
        <v>0</v>
      </c>
      <c r="AF55" s="158">
        <f t="shared" si="32"/>
        <v>0</v>
      </c>
    </row>
    <row r="56" spans="1:34" ht="59.25" customHeight="1" x14ac:dyDescent="0.2">
      <c r="A56" s="44">
        <f t="shared" si="35"/>
        <v>41</v>
      </c>
      <c r="B56" s="402"/>
      <c r="C56" s="121" t="s">
        <v>95</v>
      </c>
      <c r="D56" s="37" t="s">
        <v>96</v>
      </c>
      <c r="E56" s="30" t="s">
        <v>36</v>
      </c>
      <c r="F56" s="1"/>
      <c r="G56" s="2"/>
      <c r="H56" s="1"/>
      <c r="I56" s="2"/>
      <c r="J56" s="1" t="s">
        <v>101</v>
      </c>
      <c r="K56" s="2" t="s">
        <v>101</v>
      </c>
      <c r="L56" s="1">
        <v>1</v>
      </c>
      <c r="M56" s="2"/>
      <c r="N56" s="1"/>
      <c r="O56" s="2"/>
      <c r="P56" s="1"/>
      <c r="Q56" s="2"/>
      <c r="R56" s="1"/>
      <c r="S56" s="2"/>
      <c r="T56" s="1"/>
      <c r="U56" s="2"/>
      <c r="V56" s="1"/>
      <c r="W56" s="2"/>
      <c r="X56" s="1">
        <v>1</v>
      </c>
      <c r="Y56" s="2"/>
      <c r="Z56" s="1"/>
      <c r="AA56" s="2"/>
      <c r="AB56" s="1"/>
      <c r="AC56" s="21"/>
      <c r="AD56" s="152">
        <f t="shared" si="33"/>
        <v>2</v>
      </c>
      <c r="AE56" s="21">
        <f t="shared" si="34"/>
        <v>0</v>
      </c>
      <c r="AF56" s="158">
        <f t="shared" si="32"/>
        <v>0</v>
      </c>
    </row>
    <row r="57" spans="1:34" ht="42" x14ac:dyDescent="0.2">
      <c r="A57" s="44">
        <f>A56+1</f>
        <v>42</v>
      </c>
      <c r="B57" s="402"/>
      <c r="C57" s="121" t="s">
        <v>249</v>
      </c>
      <c r="D57" s="37" t="s">
        <v>90</v>
      </c>
      <c r="E57" s="30" t="s">
        <v>33</v>
      </c>
      <c r="F57" s="1"/>
      <c r="G57" s="2"/>
      <c r="H57" s="1"/>
      <c r="I57" s="2"/>
      <c r="J57" s="1"/>
      <c r="K57" s="2"/>
      <c r="L57" s="1" t="s">
        <v>101</v>
      </c>
      <c r="M57" s="2" t="s">
        <v>101</v>
      </c>
      <c r="N57" s="1" t="s">
        <v>101</v>
      </c>
      <c r="O57" s="2"/>
      <c r="P57" s="1" t="s">
        <v>101</v>
      </c>
      <c r="Q57" s="2"/>
      <c r="R57" s="1" t="s">
        <v>101</v>
      </c>
      <c r="S57" s="2"/>
      <c r="T57" s="1"/>
      <c r="U57" s="2"/>
      <c r="V57" s="1"/>
      <c r="W57" s="2"/>
      <c r="X57" s="1"/>
      <c r="Y57" s="2"/>
      <c r="Z57" s="1">
        <v>1</v>
      </c>
      <c r="AA57" s="2"/>
      <c r="AB57" s="1"/>
      <c r="AC57" s="21"/>
      <c r="AD57" s="152">
        <f t="shared" si="33"/>
        <v>1</v>
      </c>
      <c r="AE57" s="21">
        <f t="shared" si="34"/>
        <v>0</v>
      </c>
      <c r="AF57" s="158">
        <f t="shared" si="32"/>
        <v>0</v>
      </c>
    </row>
    <row r="58" spans="1:34" ht="78" customHeight="1" thickBot="1" x14ac:dyDescent="0.25">
      <c r="A58" s="44">
        <v>48</v>
      </c>
      <c r="B58" s="402"/>
      <c r="C58" s="122" t="s">
        <v>264</v>
      </c>
      <c r="D58" s="38" t="s">
        <v>97</v>
      </c>
      <c r="E58" s="34" t="s">
        <v>59</v>
      </c>
      <c r="F58" s="3">
        <v>1</v>
      </c>
      <c r="G58" s="4"/>
      <c r="H58" s="3">
        <v>1</v>
      </c>
      <c r="I58" s="4"/>
      <c r="J58" s="3">
        <v>1</v>
      </c>
      <c r="K58" s="4"/>
      <c r="L58" s="3">
        <v>1</v>
      </c>
      <c r="M58" s="4"/>
      <c r="N58" s="3">
        <v>1</v>
      </c>
      <c r="O58" s="4"/>
      <c r="P58" s="3">
        <v>1</v>
      </c>
      <c r="Q58" s="4"/>
      <c r="R58" s="3">
        <v>1</v>
      </c>
      <c r="S58" s="187"/>
      <c r="T58" s="3">
        <v>1</v>
      </c>
      <c r="U58" s="187"/>
      <c r="V58" s="3">
        <v>1</v>
      </c>
      <c r="W58" s="4"/>
      <c r="X58" s="3">
        <v>1</v>
      </c>
      <c r="Y58" s="4"/>
      <c r="Z58" s="3">
        <v>1</v>
      </c>
      <c r="AA58" s="4"/>
      <c r="AB58" s="3">
        <v>1</v>
      </c>
      <c r="AC58" s="57"/>
      <c r="AD58" s="156">
        <f>SUM(F58,H58,J58,L58,N58,P58,R58,T58,V58,X58,Z58,AB58)</f>
        <v>12</v>
      </c>
      <c r="AE58" s="57">
        <f t="shared" si="34"/>
        <v>0</v>
      </c>
      <c r="AF58" s="159">
        <f t="shared" si="32"/>
        <v>0</v>
      </c>
    </row>
    <row r="59" spans="1:34" ht="2.25" customHeight="1" thickBot="1" x14ac:dyDescent="0.25">
      <c r="A59" s="43"/>
      <c r="B59" s="49"/>
      <c r="C59" s="120"/>
      <c r="D59" s="16"/>
      <c r="E59" s="16"/>
      <c r="F59" s="17">
        <f t="shared" ref="F59:AC59" si="36">SUM(F45:F58)</f>
        <v>3</v>
      </c>
      <c r="G59" s="17">
        <f t="shared" si="36"/>
        <v>0</v>
      </c>
      <c r="H59" s="17">
        <f t="shared" si="36"/>
        <v>3</v>
      </c>
      <c r="I59" s="17">
        <f t="shared" si="36"/>
        <v>0</v>
      </c>
      <c r="J59" s="17">
        <f t="shared" si="36"/>
        <v>5</v>
      </c>
      <c r="K59" s="17">
        <f t="shared" si="36"/>
        <v>0</v>
      </c>
      <c r="L59" s="17">
        <f t="shared" si="36"/>
        <v>10</v>
      </c>
      <c r="M59" s="17">
        <f t="shared" si="36"/>
        <v>0</v>
      </c>
      <c r="N59" s="17">
        <f t="shared" si="36"/>
        <v>4</v>
      </c>
      <c r="O59" s="17">
        <f t="shared" si="36"/>
        <v>0</v>
      </c>
      <c r="P59" s="17">
        <f t="shared" si="36"/>
        <v>7</v>
      </c>
      <c r="Q59" s="17">
        <f t="shared" si="36"/>
        <v>0</v>
      </c>
      <c r="R59" s="17">
        <f t="shared" si="36"/>
        <v>6</v>
      </c>
      <c r="S59" s="17">
        <f t="shared" si="36"/>
        <v>0</v>
      </c>
      <c r="T59" s="17">
        <f t="shared" si="36"/>
        <v>6</v>
      </c>
      <c r="U59" s="17">
        <f t="shared" si="36"/>
        <v>0</v>
      </c>
      <c r="V59" s="17">
        <f t="shared" si="36"/>
        <v>4</v>
      </c>
      <c r="W59" s="17">
        <f t="shared" si="36"/>
        <v>0</v>
      </c>
      <c r="X59" s="17">
        <f t="shared" si="36"/>
        <v>10</v>
      </c>
      <c r="Y59" s="17">
        <f t="shared" si="36"/>
        <v>0</v>
      </c>
      <c r="Z59" s="17">
        <f t="shared" si="36"/>
        <v>6</v>
      </c>
      <c r="AA59" s="17">
        <f t="shared" si="36"/>
        <v>0</v>
      </c>
      <c r="AB59" s="17">
        <f t="shared" si="36"/>
        <v>4</v>
      </c>
      <c r="AC59" s="17">
        <f t="shared" si="36"/>
        <v>0</v>
      </c>
      <c r="AD59" s="15"/>
      <c r="AE59" s="15"/>
      <c r="AF59" s="18">
        <f>SUM(AF45:AF58)/14</f>
        <v>0</v>
      </c>
    </row>
    <row r="60" spans="1:34" ht="18.75" customHeight="1" thickBot="1" x14ac:dyDescent="0.25">
      <c r="A60" s="311" t="s">
        <v>98</v>
      </c>
      <c r="B60" s="311"/>
      <c r="C60" s="311"/>
      <c r="D60" s="311"/>
      <c r="E60" s="312"/>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row>
    <row r="61" spans="1:34" ht="15.75" hidden="1" customHeight="1" thickBot="1" x14ac:dyDescent="0.25">
      <c r="A61" s="155"/>
      <c r="B61" s="55"/>
      <c r="C61" s="121"/>
      <c r="D61" s="37"/>
      <c r="E61" s="30"/>
      <c r="F61" s="309" t="s">
        <v>0</v>
      </c>
      <c r="G61" s="309"/>
      <c r="H61" s="297" t="s">
        <v>1</v>
      </c>
      <c r="I61" s="297"/>
      <c r="J61" s="298" t="s">
        <v>2</v>
      </c>
      <c r="K61" s="298"/>
      <c r="L61" s="298" t="s">
        <v>3</v>
      </c>
      <c r="M61" s="298"/>
      <c r="N61" s="298" t="s">
        <v>4</v>
      </c>
      <c r="O61" s="298"/>
      <c r="P61" s="298" t="s">
        <v>5</v>
      </c>
      <c r="Q61" s="298"/>
      <c r="R61" s="298" t="s">
        <v>6</v>
      </c>
      <c r="S61" s="298"/>
      <c r="T61" s="298" t="s">
        <v>7</v>
      </c>
      <c r="U61" s="298"/>
      <c r="V61" s="298" t="s">
        <v>8</v>
      </c>
      <c r="W61" s="298"/>
      <c r="X61" s="298" t="s">
        <v>9</v>
      </c>
      <c r="Y61" s="298"/>
      <c r="Z61" s="298" t="s">
        <v>10</v>
      </c>
      <c r="AA61" s="298"/>
      <c r="AB61" s="298" t="s">
        <v>11</v>
      </c>
      <c r="AC61" s="298"/>
      <c r="AD61" s="145"/>
      <c r="AE61" s="145"/>
      <c r="AF61" s="143"/>
      <c r="AG61" s="143"/>
      <c r="AH61" s="14"/>
    </row>
    <row r="62" spans="1:34" ht="15.75" hidden="1" customHeight="1" thickBot="1" x14ac:dyDescent="0.25">
      <c r="A62" s="155"/>
      <c r="B62" s="55"/>
      <c r="C62" s="121"/>
      <c r="D62" s="37"/>
      <c r="E62" s="30"/>
      <c r="F62" s="320" t="s">
        <v>12</v>
      </c>
      <c r="G62" s="321" t="s">
        <v>13</v>
      </c>
      <c r="H62" s="322" t="s">
        <v>12</v>
      </c>
      <c r="I62" s="314" t="s">
        <v>13</v>
      </c>
      <c r="J62" s="313" t="s">
        <v>12</v>
      </c>
      <c r="K62" s="314" t="s">
        <v>13</v>
      </c>
      <c r="L62" s="313" t="s">
        <v>12</v>
      </c>
      <c r="M62" s="314" t="s">
        <v>13</v>
      </c>
      <c r="N62" s="313" t="s">
        <v>12</v>
      </c>
      <c r="O62" s="314" t="s">
        <v>13</v>
      </c>
      <c r="P62" s="313" t="s">
        <v>12</v>
      </c>
      <c r="Q62" s="314" t="s">
        <v>13</v>
      </c>
      <c r="R62" s="313" t="s">
        <v>12</v>
      </c>
      <c r="S62" s="314" t="s">
        <v>13</v>
      </c>
      <c r="T62" s="313" t="s">
        <v>12</v>
      </c>
      <c r="U62" s="314" t="s">
        <v>13</v>
      </c>
      <c r="V62" s="313" t="s">
        <v>12</v>
      </c>
      <c r="W62" s="314" t="s">
        <v>13</v>
      </c>
      <c r="X62" s="313" t="s">
        <v>12</v>
      </c>
      <c r="Y62" s="314" t="s">
        <v>13</v>
      </c>
      <c r="Z62" s="313" t="s">
        <v>12</v>
      </c>
      <c r="AA62" s="314" t="s">
        <v>13</v>
      </c>
      <c r="AB62" s="313" t="s">
        <v>12</v>
      </c>
      <c r="AC62" s="321" t="s">
        <v>13</v>
      </c>
      <c r="AD62" s="151"/>
      <c r="AE62" s="151"/>
      <c r="AF62" s="303" t="s">
        <v>14</v>
      </c>
      <c r="AG62" s="143"/>
      <c r="AH62" s="14"/>
    </row>
    <row r="63" spans="1:34" ht="15" hidden="1" customHeight="1" thickBot="1" x14ac:dyDescent="0.25">
      <c r="A63" s="155"/>
      <c r="B63" s="55"/>
      <c r="C63" s="121"/>
      <c r="D63" s="37"/>
      <c r="E63" s="30"/>
      <c r="F63" s="320"/>
      <c r="G63" s="321"/>
      <c r="H63" s="322"/>
      <c r="I63" s="314"/>
      <c r="J63" s="313"/>
      <c r="K63" s="314"/>
      <c r="L63" s="313"/>
      <c r="M63" s="314"/>
      <c r="N63" s="313"/>
      <c r="O63" s="314"/>
      <c r="P63" s="313"/>
      <c r="Q63" s="314"/>
      <c r="R63" s="313"/>
      <c r="S63" s="314"/>
      <c r="T63" s="313"/>
      <c r="U63" s="314"/>
      <c r="V63" s="313"/>
      <c r="W63" s="314"/>
      <c r="X63" s="313"/>
      <c r="Y63" s="314"/>
      <c r="Z63" s="313"/>
      <c r="AA63" s="314"/>
      <c r="AB63" s="313"/>
      <c r="AC63" s="321"/>
      <c r="AD63" s="151"/>
      <c r="AE63" s="151"/>
      <c r="AF63" s="303"/>
      <c r="AG63" s="143"/>
      <c r="AH63" s="14"/>
    </row>
    <row r="64" spans="1:34" ht="24" customHeight="1" thickBot="1" x14ac:dyDescent="0.25">
      <c r="A64" s="306" t="s">
        <v>16</v>
      </c>
      <c r="B64" s="307" t="s">
        <v>17</v>
      </c>
      <c r="C64" s="304" t="s">
        <v>18</v>
      </c>
      <c r="D64" s="304" t="s">
        <v>19</v>
      </c>
      <c r="E64" s="304" t="s">
        <v>20</v>
      </c>
      <c r="F64" s="319" t="s">
        <v>21</v>
      </c>
      <c r="G64" s="319"/>
      <c r="H64" s="319" t="s">
        <v>21</v>
      </c>
      <c r="I64" s="319"/>
      <c r="J64" s="319" t="s">
        <v>21</v>
      </c>
      <c r="K64" s="319"/>
      <c r="L64" s="319" t="s">
        <v>21</v>
      </c>
      <c r="M64" s="319"/>
      <c r="N64" s="319" t="s">
        <v>21</v>
      </c>
      <c r="O64" s="319"/>
      <c r="P64" s="319" t="s">
        <v>21</v>
      </c>
      <c r="Q64" s="319"/>
      <c r="R64" s="319" t="s">
        <v>21</v>
      </c>
      <c r="S64" s="319"/>
      <c r="T64" s="319" t="s">
        <v>21</v>
      </c>
      <c r="U64" s="319"/>
      <c r="V64" s="319" t="s">
        <v>21</v>
      </c>
      <c r="W64" s="319"/>
      <c r="X64" s="319" t="s">
        <v>21</v>
      </c>
      <c r="Y64" s="319"/>
      <c r="Z64" s="319" t="s">
        <v>21</v>
      </c>
      <c r="AA64" s="319"/>
      <c r="AB64" s="319" t="s">
        <v>21</v>
      </c>
      <c r="AC64" s="319"/>
      <c r="AD64" s="286">
        <f>((F65+H65+J65+L65+N65+P65+R65+T65+V65+X65+Z65+AB65)/12)</f>
        <v>0</v>
      </c>
      <c r="AE64" s="287"/>
      <c r="AF64" s="303"/>
      <c r="AG64" s="143"/>
      <c r="AH64" s="14"/>
    </row>
    <row r="65" spans="1:451" ht="15.75" customHeight="1" thickBot="1" x14ac:dyDescent="0.25">
      <c r="A65" s="347"/>
      <c r="B65" s="308"/>
      <c r="C65" s="304"/>
      <c r="D65" s="304"/>
      <c r="E65" s="304"/>
      <c r="F65" s="325">
        <f>(G79/F79)</f>
        <v>0</v>
      </c>
      <c r="G65" s="325"/>
      <c r="H65" s="325">
        <f>(I79/H79)</f>
        <v>0</v>
      </c>
      <c r="I65" s="325"/>
      <c r="J65" s="325">
        <f t="shared" ref="J65" si="37">(K79/J79)</f>
        <v>0</v>
      </c>
      <c r="K65" s="325"/>
      <c r="L65" s="325">
        <f>(M79/L79)</f>
        <v>0</v>
      </c>
      <c r="M65" s="325"/>
      <c r="N65" s="325">
        <f t="shared" ref="N65" si="38">(O79/N79)</f>
        <v>0</v>
      </c>
      <c r="O65" s="325"/>
      <c r="P65" s="325">
        <f t="shared" ref="P65" si="39">(Q79/P79)</f>
        <v>0</v>
      </c>
      <c r="Q65" s="325"/>
      <c r="R65" s="325">
        <f t="shared" ref="R65" si="40">(S79/R79)</f>
        <v>0</v>
      </c>
      <c r="S65" s="325"/>
      <c r="T65" s="325">
        <f t="shared" ref="T65" si="41">(U79/T79)</f>
        <v>0</v>
      </c>
      <c r="U65" s="325"/>
      <c r="V65" s="325">
        <f t="shared" ref="V65" si="42">(W79/V79)</f>
        <v>0</v>
      </c>
      <c r="W65" s="325"/>
      <c r="X65" s="325">
        <f t="shared" ref="X65" si="43">(Y79/X79)</f>
        <v>0</v>
      </c>
      <c r="Y65" s="325"/>
      <c r="Z65" s="325">
        <f t="shared" ref="Z65" si="44">(AA79/Z79)</f>
        <v>0</v>
      </c>
      <c r="AA65" s="325"/>
      <c r="AB65" s="325">
        <f t="shared" ref="AB65" si="45">(AC79/AB79)</f>
        <v>0</v>
      </c>
      <c r="AC65" s="325"/>
      <c r="AD65" s="288"/>
      <c r="AE65" s="289"/>
      <c r="AF65" s="303"/>
      <c r="AG65" s="143"/>
      <c r="AH65" s="14"/>
    </row>
    <row r="66" spans="1:451" ht="57" customHeight="1" x14ac:dyDescent="0.2">
      <c r="A66" s="42">
        <v>52</v>
      </c>
      <c r="B66" s="397" t="s">
        <v>43</v>
      </c>
      <c r="C66" s="235" t="s">
        <v>210</v>
      </c>
      <c r="D66" s="236" t="s">
        <v>210</v>
      </c>
      <c r="E66" s="237" t="s">
        <v>313</v>
      </c>
      <c r="F66" s="195"/>
      <c r="G66" s="188"/>
      <c r="H66" s="195"/>
      <c r="I66" s="188"/>
      <c r="J66" s="195" t="s">
        <v>101</v>
      </c>
      <c r="K66" s="188"/>
      <c r="L66" s="195" t="s">
        <v>101</v>
      </c>
      <c r="M66" s="188"/>
      <c r="N66" s="195"/>
      <c r="O66" s="188"/>
      <c r="P66" s="195"/>
      <c r="Q66" s="188"/>
      <c r="R66" s="195">
        <v>1</v>
      </c>
      <c r="S66" s="188"/>
      <c r="T66" s="196"/>
      <c r="U66" s="197"/>
      <c r="V66" s="195"/>
      <c r="W66" s="188"/>
      <c r="X66" s="196"/>
      <c r="Y66" s="197"/>
      <c r="Z66" s="195"/>
      <c r="AA66" s="188"/>
      <c r="AB66" s="195"/>
      <c r="AC66" s="197"/>
      <c r="AD66" s="177">
        <f t="shared" ref="AD66:AD71" si="46">SUM(F66,H66,J66,L66,N66,P66,R66,T66,V66,X66,Z66,AB66)</f>
        <v>1</v>
      </c>
      <c r="AE66" s="2">
        <f t="shared" ref="AE66:AE71" si="47">SUM(G66,I66,K66,M66,O66,Q66,S66,U66,W66,Y66,AA66,AC66)</f>
        <v>0</v>
      </c>
      <c r="AF66" s="160"/>
      <c r="AG66" s="105"/>
    </row>
    <row r="67" spans="1:451" ht="57" customHeight="1" x14ac:dyDescent="0.2">
      <c r="A67" s="42"/>
      <c r="B67" s="397"/>
      <c r="C67" s="235" t="s">
        <v>209</v>
      </c>
      <c r="D67" s="236" t="s">
        <v>212</v>
      </c>
      <c r="E67" s="237" t="s">
        <v>211</v>
      </c>
      <c r="F67" s="195"/>
      <c r="G67" s="188"/>
      <c r="H67" s="195"/>
      <c r="I67" s="188"/>
      <c r="J67" s="195"/>
      <c r="K67" s="188"/>
      <c r="L67" s="195"/>
      <c r="M67" s="188"/>
      <c r="N67" s="195" t="s">
        <v>101</v>
      </c>
      <c r="O67" s="188"/>
      <c r="P67" s="195" t="s">
        <v>101</v>
      </c>
      <c r="Q67" s="188"/>
      <c r="R67" s="195" t="s">
        <v>101</v>
      </c>
      <c r="S67" s="188"/>
      <c r="T67" s="196" t="s">
        <v>101</v>
      </c>
      <c r="U67" s="197"/>
      <c r="V67" s="195"/>
      <c r="W67" s="188"/>
      <c r="X67" s="196">
        <v>1</v>
      </c>
      <c r="Y67" s="197"/>
      <c r="Z67" s="195">
        <v>1</v>
      </c>
      <c r="AA67" s="188"/>
      <c r="AB67" s="195"/>
      <c r="AC67" s="197"/>
      <c r="AD67" s="177">
        <f t="shared" si="46"/>
        <v>2</v>
      </c>
      <c r="AE67" s="2">
        <f t="shared" si="47"/>
        <v>0</v>
      </c>
      <c r="AF67" s="160"/>
      <c r="AG67" s="105" t="s">
        <v>280</v>
      </c>
    </row>
    <row r="68" spans="1:451" ht="56" x14ac:dyDescent="0.2">
      <c r="A68" s="42">
        <v>53</v>
      </c>
      <c r="B68" s="397"/>
      <c r="C68" s="238" t="s">
        <v>314</v>
      </c>
      <c r="D68" s="239" t="s">
        <v>315</v>
      </c>
      <c r="E68" s="237" t="s">
        <v>313</v>
      </c>
      <c r="F68" s="1"/>
      <c r="G68" s="2"/>
      <c r="H68" s="1"/>
      <c r="I68" s="2"/>
      <c r="J68" s="1"/>
      <c r="K68" s="2" t="s">
        <v>101</v>
      </c>
      <c r="L68" s="1"/>
      <c r="M68" s="2"/>
      <c r="N68" s="1"/>
      <c r="O68" s="2"/>
      <c r="P68" s="1"/>
      <c r="Q68" s="2"/>
      <c r="R68" s="1" t="s">
        <v>101</v>
      </c>
      <c r="S68" s="2"/>
      <c r="T68" s="5" t="s">
        <v>101</v>
      </c>
      <c r="U68" s="21"/>
      <c r="V68" s="1"/>
      <c r="W68" s="2"/>
      <c r="X68" s="5" t="s">
        <v>101</v>
      </c>
      <c r="Y68" s="21"/>
      <c r="Z68" s="1">
        <v>1</v>
      </c>
      <c r="AA68" s="2"/>
      <c r="AB68" s="1"/>
      <c r="AC68" s="21"/>
      <c r="AD68" s="177">
        <f t="shared" si="46"/>
        <v>1</v>
      </c>
      <c r="AE68" s="2">
        <f t="shared" si="47"/>
        <v>0</v>
      </c>
      <c r="AF68" s="158">
        <f t="shared" ref="AF68:AF72" si="48">(AE68/AD68)</f>
        <v>0</v>
      </c>
      <c r="AG68" s="105" t="s">
        <v>281</v>
      </c>
      <c r="AH68" s="66" t="s">
        <v>185</v>
      </c>
    </row>
    <row r="69" spans="1:451" ht="45.75" customHeight="1" x14ac:dyDescent="0.2">
      <c r="A69" s="42">
        <v>54</v>
      </c>
      <c r="B69" s="397"/>
      <c r="C69" s="121" t="s">
        <v>228</v>
      </c>
      <c r="D69" s="9" t="s">
        <v>100</v>
      </c>
      <c r="E69" s="30" t="s">
        <v>99</v>
      </c>
      <c r="F69" s="1"/>
      <c r="G69" s="2"/>
      <c r="H69" s="1"/>
      <c r="I69" s="2"/>
      <c r="J69" s="1"/>
      <c r="K69" s="2"/>
      <c r="L69" s="1"/>
      <c r="M69" s="2"/>
      <c r="N69" s="1"/>
      <c r="O69" s="2"/>
      <c r="P69" s="1"/>
      <c r="Q69" s="2"/>
      <c r="R69" s="1"/>
      <c r="S69" s="2"/>
      <c r="T69" s="5" t="s">
        <v>101</v>
      </c>
      <c r="U69" s="21"/>
      <c r="V69" s="1" t="s">
        <v>101</v>
      </c>
      <c r="W69" s="2"/>
      <c r="X69" s="5" t="s">
        <v>101</v>
      </c>
      <c r="Y69" s="21"/>
      <c r="Z69" s="1"/>
      <c r="AA69" s="2"/>
      <c r="AB69" s="1">
        <v>1</v>
      </c>
      <c r="AC69" s="21"/>
      <c r="AD69" s="177">
        <f t="shared" si="46"/>
        <v>1</v>
      </c>
      <c r="AE69" s="2">
        <f t="shared" si="47"/>
        <v>0</v>
      </c>
      <c r="AF69" s="158">
        <f t="shared" si="48"/>
        <v>0</v>
      </c>
      <c r="AG69" s="105" t="s">
        <v>293</v>
      </c>
    </row>
    <row r="70" spans="1:451" ht="42" customHeight="1" x14ac:dyDescent="0.2">
      <c r="A70" s="42">
        <v>55</v>
      </c>
      <c r="B70" s="397"/>
      <c r="C70" s="121" t="s">
        <v>229</v>
      </c>
      <c r="D70" s="9" t="s">
        <v>102</v>
      </c>
      <c r="E70" s="30" t="s">
        <v>99</v>
      </c>
      <c r="F70" s="1"/>
      <c r="G70" s="2"/>
      <c r="H70" s="1"/>
      <c r="I70" s="2"/>
      <c r="J70" s="1">
        <v>1</v>
      </c>
      <c r="K70" s="2"/>
      <c r="L70" s="1"/>
      <c r="M70" s="2"/>
      <c r="N70" s="1"/>
      <c r="O70" s="2"/>
      <c r="P70" s="1" t="s">
        <v>101</v>
      </c>
      <c r="Q70" s="2" t="s">
        <v>101</v>
      </c>
      <c r="R70" s="1"/>
      <c r="S70" s="2"/>
      <c r="T70" s="5"/>
      <c r="U70" s="21"/>
      <c r="V70" s="1"/>
      <c r="W70" s="2"/>
      <c r="X70" s="5"/>
      <c r="Y70" s="21"/>
      <c r="Z70" s="1"/>
      <c r="AA70" s="2"/>
      <c r="AB70" s="1"/>
      <c r="AC70" s="21"/>
      <c r="AD70" s="177">
        <f t="shared" si="46"/>
        <v>1</v>
      </c>
      <c r="AE70" s="2">
        <f t="shared" si="47"/>
        <v>0</v>
      </c>
      <c r="AF70" s="158">
        <f t="shared" si="48"/>
        <v>0</v>
      </c>
      <c r="AG70" s="105" t="s">
        <v>294</v>
      </c>
    </row>
    <row r="71" spans="1:451" ht="44.25" customHeight="1" x14ac:dyDescent="0.2">
      <c r="A71" s="270">
        <v>56</v>
      </c>
      <c r="B71" s="397"/>
      <c r="C71" s="121" t="s">
        <v>316</v>
      </c>
      <c r="D71" s="9" t="s">
        <v>317</v>
      </c>
      <c r="E71" s="30" t="s">
        <v>313</v>
      </c>
      <c r="F71" s="1"/>
      <c r="G71" s="2"/>
      <c r="H71" s="1"/>
      <c r="I71" s="2"/>
      <c r="J71" s="1"/>
      <c r="K71" s="2"/>
      <c r="L71" s="1">
        <v>1</v>
      </c>
      <c r="M71" s="2" t="s">
        <v>101</v>
      </c>
      <c r="N71" s="1" t="s">
        <v>101</v>
      </c>
      <c r="O71" s="2"/>
      <c r="P71" s="1"/>
      <c r="Q71" s="2"/>
      <c r="R71" s="1"/>
      <c r="S71" s="2"/>
      <c r="T71" s="5">
        <v>1</v>
      </c>
      <c r="U71" s="21"/>
      <c r="V71" s="1"/>
      <c r="W71" s="2"/>
      <c r="X71" s="5"/>
      <c r="Y71" s="21"/>
      <c r="Z71" s="1"/>
      <c r="AA71" s="2"/>
      <c r="AB71" s="1">
        <v>1</v>
      </c>
      <c r="AC71" s="21"/>
      <c r="AD71" s="177">
        <f t="shared" si="46"/>
        <v>3</v>
      </c>
      <c r="AE71" s="2">
        <f t="shared" si="47"/>
        <v>0</v>
      </c>
      <c r="AF71" s="158">
        <f t="shared" si="48"/>
        <v>0</v>
      </c>
      <c r="AG71" s="105" t="s">
        <v>295</v>
      </c>
    </row>
    <row r="72" spans="1:451" ht="57.75" customHeight="1" x14ac:dyDescent="0.2">
      <c r="A72" s="42">
        <f t="shared" ref="A72:A75" si="49">A71+1</f>
        <v>57</v>
      </c>
      <c r="B72" s="397"/>
      <c r="C72" s="121" t="s">
        <v>230</v>
      </c>
      <c r="D72" s="9" t="s">
        <v>103</v>
      </c>
      <c r="E72" s="30" t="s">
        <v>313</v>
      </c>
      <c r="F72" s="1"/>
      <c r="G72" s="2"/>
      <c r="H72" s="1">
        <v>1</v>
      </c>
      <c r="I72" s="2"/>
      <c r="J72" s="1"/>
      <c r="K72" s="2"/>
      <c r="L72" s="1"/>
      <c r="M72" s="2"/>
      <c r="N72" s="1" t="s">
        <v>101</v>
      </c>
      <c r="O72" s="2"/>
      <c r="P72" s="1"/>
      <c r="Q72" s="2"/>
      <c r="R72" s="1"/>
      <c r="S72" s="2"/>
      <c r="T72" s="5"/>
      <c r="U72" s="21"/>
      <c r="V72" s="1" t="s">
        <v>101</v>
      </c>
      <c r="W72" s="2" t="s">
        <v>101</v>
      </c>
      <c r="X72" s="5"/>
      <c r="Y72" s="21"/>
      <c r="Z72" s="1"/>
      <c r="AA72" s="2"/>
      <c r="AB72" s="1"/>
      <c r="AC72" s="21"/>
      <c r="AD72" s="177">
        <f t="shared" ref="AD72:AD78" si="50">SUM(F72,H72,J72,L72,N72,P72,R72,T72,V72,X72,Z72,AB72)</f>
        <v>1</v>
      </c>
      <c r="AE72" s="2">
        <f t="shared" ref="AE72:AE78" si="51">SUM(G72,I72,K72,M72,O72,Q72,S72,U72,W72,Y72,AA72,AC72)</f>
        <v>0</v>
      </c>
      <c r="AF72" s="158">
        <f t="shared" si="48"/>
        <v>0</v>
      </c>
      <c r="AG72" s="105" t="s">
        <v>104</v>
      </c>
    </row>
    <row r="73" spans="1:451" ht="47.25" customHeight="1" thickBot="1" x14ac:dyDescent="0.25">
      <c r="A73" s="42">
        <f t="shared" si="49"/>
        <v>58</v>
      </c>
      <c r="B73" s="397"/>
      <c r="C73" s="240" t="s">
        <v>318</v>
      </c>
      <c r="D73" s="241" t="s">
        <v>231</v>
      </c>
      <c r="E73" s="241" t="s">
        <v>313</v>
      </c>
      <c r="F73" s="1"/>
      <c r="G73" s="2"/>
      <c r="H73" s="1">
        <v>1</v>
      </c>
      <c r="I73" s="2"/>
      <c r="J73" s="1"/>
      <c r="K73" s="2"/>
      <c r="L73" s="1">
        <v>1</v>
      </c>
      <c r="M73" s="2"/>
      <c r="N73" s="1"/>
      <c r="O73" s="2"/>
      <c r="P73" s="1">
        <v>1</v>
      </c>
      <c r="Q73" s="2"/>
      <c r="R73" s="1"/>
      <c r="S73" s="2"/>
      <c r="T73" s="5">
        <v>1</v>
      </c>
      <c r="U73" s="21"/>
      <c r="V73" s="1"/>
      <c r="W73" s="2"/>
      <c r="X73" s="5">
        <v>1</v>
      </c>
      <c r="Y73" s="21"/>
      <c r="Z73" s="1"/>
      <c r="AA73" s="2"/>
      <c r="AB73" s="1">
        <v>1</v>
      </c>
      <c r="AC73" s="21"/>
      <c r="AD73" s="177">
        <f t="shared" si="50"/>
        <v>6</v>
      </c>
      <c r="AE73" s="2">
        <f t="shared" si="51"/>
        <v>0</v>
      </c>
      <c r="AF73" s="158">
        <f>(AE73/AD73)</f>
        <v>0</v>
      </c>
      <c r="AG73" s="105" t="s">
        <v>167</v>
      </c>
    </row>
    <row r="74" spans="1:451" ht="60.75" customHeight="1" thickBot="1" x14ac:dyDescent="0.25">
      <c r="A74" s="42">
        <f t="shared" si="49"/>
        <v>59</v>
      </c>
      <c r="B74" s="397"/>
      <c r="C74" s="242" t="s">
        <v>263</v>
      </c>
      <c r="D74" s="243" t="s">
        <v>232</v>
      </c>
      <c r="E74" s="241" t="s">
        <v>313</v>
      </c>
      <c r="F74" s="12"/>
      <c r="G74" s="13"/>
      <c r="H74" s="12">
        <v>1</v>
      </c>
      <c r="I74" s="13"/>
      <c r="J74" s="12">
        <v>1</v>
      </c>
      <c r="K74" s="13"/>
      <c r="L74" s="12">
        <v>1</v>
      </c>
      <c r="M74" s="13"/>
      <c r="N74" s="12">
        <v>1</v>
      </c>
      <c r="O74" s="13"/>
      <c r="P74" s="12">
        <v>1</v>
      </c>
      <c r="Q74" s="13"/>
      <c r="R74" s="12">
        <v>1</v>
      </c>
      <c r="S74" s="13"/>
      <c r="T74" s="141">
        <v>1</v>
      </c>
      <c r="U74" s="132"/>
      <c r="V74" s="12">
        <v>1</v>
      </c>
      <c r="W74" s="13"/>
      <c r="X74" s="141">
        <v>1</v>
      </c>
      <c r="Y74" s="132"/>
      <c r="Z74" s="12">
        <v>1</v>
      </c>
      <c r="AA74" s="13"/>
      <c r="AB74" s="12">
        <v>1</v>
      </c>
      <c r="AC74" s="132"/>
      <c r="AD74" s="177">
        <f>SUM(F74,H74,J74,L74,N74,P74,R74,T74,V74,X74,Z74,AB74)</f>
        <v>11</v>
      </c>
      <c r="AE74" s="2">
        <f t="shared" si="51"/>
        <v>0</v>
      </c>
      <c r="AF74" s="158">
        <f>(AE74/AD74)</f>
        <v>0</v>
      </c>
      <c r="AG74" s="105" t="s">
        <v>168</v>
      </c>
    </row>
    <row r="75" spans="1:451" s="202" customFormat="1" ht="70.5" customHeight="1" x14ac:dyDescent="0.2">
      <c r="A75" s="42">
        <f t="shared" si="49"/>
        <v>60</v>
      </c>
      <c r="B75" s="397"/>
      <c r="C75" s="242" t="s">
        <v>235</v>
      </c>
      <c r="D75" s="244" t="s">
        <v>234</v>
      </c>
      <c r="E75" s="237" t="s">
        <v>105</v>
      </c>
      <c r="F75" s="208"/>
      <c r="G75" s="209"/>
      <c r="H75" s="208"/>
      <c r="I75" s="209"/>
      <c r="J75" s="208"/>
      <c r="K75" s="209"/>
      <c r="L75" s="208"/>
      <c r="M75" s="209"/>
      <c r="N75" s="208"/>
      <c r="O75" s="209"/>
      <c r="P75" s="208"/>
      <c r="Q75" s="209"/>
      <c r="R75" s="208"/>
      <c r="S75" s="209"/>
      <c r="T75" s="210"/>
      <c r="U75" s="211"/>
      <c r="V75" s="208"/>
      <c r="W75" s="209"/>
      <c r="X75" s="210"/>
      <c r="Y75" s="211"/>
      <c r="Z75" s="208"/>
      <c r="AA75" s="209"/>
      <c r="AB75" s="208">
        <v>1</v>
      </c>
      <c r="AC75" s="211"/>
      <c r="AD75" s="198"/>
      <c r="AE75" s="199"/>
      <c r="AF75" s="212"/>
      <c r="AG75" s="200"/>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c r="EO75" s="201"/>
      <c r="EP75" s="201"/>
      <c r="EQ75" s="201"/>
      <c r="ER75" s="201"/>
      <c r="ES75" s="201"/>
      <c r="ET75" s="201"/>
      <c r="EU75" s="201"/>
      <c r="EV75" s="201"/>
      <c r="EW75" s="201"/>
      <c r="EX75" s="201"/>
      <c r="EY75" s="201"/>
      <c r="EZ75" s="201"/>
      <c r="FA75" s="201"/>
      <c r="FB75" s="201"/>
      <c r="FC75" s="201"/>
      <c r="FD75" s="201"/>
      <c r="FE75" s="201"/>
      <c r="FF75" s="201"/>
      <c r="FG75" s="201"/>
      <c r="FH75" s="201"/>
      <c r="FI75" s="201"/>
      <c r="FJ75" s="201"/>
      <c r="FK75" s="201"/>
      <c r="FL75" s="201"/>
      <c r="FM75" s="201"/>
      <c r="FN75" s="201"/>
      <c r="FO75" s="201"/>
      <c r="FP75" s="201"/>
      <c r="FQ75" s="201"/>
      <c r="FR75" s="201"/>
      <c r="FS75" s="201"/>
      <c r="FT75" s="201"/>
      <c r="FU75" s="201"/>
      <c r="FV75" s="201"/>
      <c r="FW75" s="201"/>
      <c r="FX75" s="201"/>
      <c r="FY75" s="201"/>
      <c r="FZ75" s="201"/>
      <c r="GA75" s="201"/>
      <c r="GB75" s="201"/>
      <c r="GC75" s="201"/>
      <c r="GD75" s="201"/>
      <c r="GE75" s="201"/>
      <c r="GF75" s="201"/>
      <c r="GG75" s="201"/>
      <c r="GH75" s="201"/>
      <c r="GI75" s="201"/>
      <c r="GJ75" s="201"/>
      <c r="GK75" s="201"/>
      <c r="GL75" s="201"/>
      <c r="GM75" s="201"/>
      <c r="GN75" s="201"/>
      <c r="GO75" s="201"/>
      <c r="GP75" s="201"/>
      <c r="GQ75" s="201"/>
      <c r="GR75" s="201"/>
      <c r="GS75" s="201"/>
      <c r="GT75" s="201"/>
      <c r="GU75" s="201"/>
      <c r="GV75" s="201"/>
      <c r="GW75" s="201"/>
      <c r="GX75" s="201"/>
      <c r="GY75" s="201"/>
      <c r="GZ75" s="201"/>
      <c r="HA75" s="201"/>
      <c r="HB75" s="201"/>
      <c r="HC75" s="201"/>
      <c r="HD75" s="201"/>
      <c r="HE75" s="201"/>
      <c r="HF75" s="201"/>
      <c r="HG75" s="201"/>
      <c r="HH75" s="201"/>
      <c r="HI75" s="201"/>
      <c r="HJ75" s="201"/>
      <c r="HK75" s="201"/>
      <c r="HL75" s="201"/>
      <c r="HM75" s="201"/>
      <c r="HN75" s="201"/>
      <c r="HO75" s="201"/>
      <c r="HP75" s="201"/>
      <c r="HQ75" s="201"/>
      <c r="HR75" s="201"/>
      <c r="HS75" s="201"/>
      <c r="HT75" s="201"/>
      <c r="HU75" s="201"/>
      <c r="HV75" s="201"/>
      <c r="HW75" s="201"/>
      <c r="HX75" s="201"/>
      <c r="HY75" s="201"/>
      <c r="HZ75" s="201"/>
      <c r="IA75" s="201"/>
      <c r="IB75" s="201"/>
      <c r="IC75" s="201"/>
      <c r="ID75" s="201"/>
      <c r="IE75" s="201"/>
      <c r="IF75" s="201"/>
      <c r="IG75" s="201"/>
      <c r="IH75" s="201"/>
      <c r="II75" s="201"/>
      <c r="IJ75" s="201"/>
      <c r="IK75" s="201"/>
      <c r="IL75" s="201"/>
      <c r="IM75" s="201"/>
      <c r="IN75" s="201"/>
      <c r="IO75" s="201"/>
      <c r="IP75" s="201"/>
      <c r="IQ75" s="201"/>
      <c r="IR75" s="201"/>
      <c r="IS75" s="201"/>
      <c r="IT75" s="201"/>
      <c r="IU75" s="201"/>
      <c r="IV75" s="201"/>
      <c r="IW75" s="201"/>
      <c r="IX75" s="201"/>
      <c r="IY75" s="201"/>
      <c r="IZ75" s="201"/>
      <c r="JA75" s="201"/>
      <c r="JB75" s="201"/>
      <c r="JC75" s="201"/>
      <c r="JD75" s="201"/>
      <c r="JE75" s="201"/>
      <c r="JF75" s="201"/>
      <c r="JG75" s="201"/>
      <c r="JH75" s="201"/>
      <c r="JI75" s="201"/>
      <c r="JJ75" s="201"/>
      <c r="JK75" s="201"/>
      <c r="JL75" s="201"/>
      <c r="JM75" s="201"/>
      <c r="JN75" s="201"/>
      <c r="JO75" s="201"/>
      <c r="JP75" s="201"/>
      <c r="JQ75" s="201"/>
      <c r="JR75" s="201"/>
      <c r="JS75" s="201"/>
      <c r="JT75" s="201"/>
      <c r="JU75" s="201"/>
      <c r="JV75" s="201"/>
      <c r="JW75" s="201"/>
      <c r="JX75" s="201"/>
      <c r="JY75" s="201"/>
      <c r="JZ75" s="201"/>
      <c r="KA75" s="201"/>
      <c r="KB75" s="201"/>
      <c r="KC75" s="201"/>
      <c r="KD75" s="201"/>
      <c r="KE75" s="201"/>
      <c r="KF75" s="201"/>
      <c r="KG75" s="201"/>
      <c r="KH75" s="201"/>
      <c r="KI75" s="201"/>
      <c r="KJ75" s="201"/>
      <c r="KK75" s="201"/>
      <c r="KL75" s="201"/>
      <c r="KM75" s="201"/>
      <c r="KN75" s="201"/>
      <c r="KO75" s="201"/>
      <c r="KP75" s="201"/>
      <c r="KQ75" s="201"/>
      <c r="KR75" s="201"/>
      <c r="KS75" s="201"/>
      <c r="KT75" s="201"/>
      <c r="KU75" s="201"/>
      <c r="KV75" s="201"/>
      <c r="KW75" s="201"/>
      <c r="KX75" s="201"/>
      <c r="KY75" s="201"/>
      <c r="KZ75" s="201"/>
      <c r="LA75" s="201"/>
      <c r="LB75" s="201"/>
      <c r="LC75" s="201"/>
      <c r="LD75" s="201"/>
      <c r="LE75" s="201"/>
      <c r="LF75" s="201"/>
      <c r="LG75" s="201"/>
      <c r="LH75" s="201"/>
      <c r="LI75" s="201"/>
      <c r="LJ75" s="201"/>
      <c r="LK75" s="201"/>
      <c r="LL75" s="201"/>
      <c r="LM75" s="201"/>
      <c r="LN75" s="201"/>
      <c r="LO75" s="201"/>
      <c r="LP75" s="201"/>
      <c r="LQ75" s="201"/>
      <c r="LR75" s="201"/>
      <c r="LS75" s="201"/>
      <c r="LT75" s="201"/>
      <c r="LU75" s="201"/>
      <c r="LV75" s="201"/>
      <c r="LW75" s="201"/>
      <c r="LX75" s="201"/>
      <c r="LY75" s="201"/>
      <c r="LZ75" s="201"/>
      <c r="MA75" s="201"/>
      <c r="MB75" s="201"/>
      <c r="MC75" s="201"/>
      <c r="MD75" s="201"/>
      <c r="ME75" s="201"/>
      <c r="MF75" s="201"/>
      <c r="MG75" s="201"/>
      <c r="MH75" s="201"/>
      <c r="MI75" s="201"/>
      <c r="MJ75" s="201"/>
      <c r="MK75" s="201"/>
      <c r="ML75" s="201"/>
      <c r="MM75" s="201"/>
      <c r="MN75" s="201"/>
      <c r="MO75" s="201"/>
      <c r="MP75" s="201"/>
      <c r="MQ75" s="201"/>
      <c r="MR75" s="201"/>
      <c r="MS75" s="201"/>
      <c r="MT75" s="201"/>
      <c r="MU75" s="201"/>
      <c r="MV75" s="201"/>
      <c r="MW75" s="201"/>
      <c r="MX75" s="201"/>
      <c r="MY75" s="201"/>
      <c r="MZ75" s="201"/>
      <c r="NA75" s="201"/>
      <c r="NB75" s="201"/>
      <c r="NC75" s="201"/>
      <c r="ND75" s="201"/>
      <c r="NE75" s="201"/>
      <c r="NF75" s="201"/>
      <c r="NG75" s="201"/>
      <c r="NH75" s="201"/>
      <c r="NI75" s="201"/>
      <c r="NJ75" s="201"/>
      <c r="NK75" s="201"/>
      <c r="NL75" s="201"/>
      <c r="NM75" s="201"/>
      <c r="NN75" s="201"/>
      <c r="NO75" s="201"/>
      <c r="NP75" s="201"/>
      <c r="NQ75" s="201"/>
      <c r="NR75" s="201"/>
      <c r="NS75" s="201"/>
      <c r="NT75" s="201"/>
      <c r="NU75" s="201"/>
      <c r="NV75" s="201"/>
      <c r="NW75" s="201"/>
      <c r="NX75" s="201"/>
      <c r="NY75" s="201"/>
      <c r="NZ75" s="201"/>
      <c r="OA75" s="201"/>
      <c r="OB75" s="201"/>
      <c r="OC75" s="201"/>
      <c r="OD75" s="201"/>
      <c r="OE75" s="201"/>
      <c r="OF75" s="201"/>
      <c r="OG75" s="201"/>
      <c r="OH75" s="201"/>
      <c r="OI75" s="201"/>
      <c r="OJ75" s="201"/>
      <c r="OK75" s="201"/>
      <c r="OL75" s="201"/>
      <c r="OM75" s="201"/>
      <c r="ON75" s="201"/>
      <c r="OO75" s="201"/>
      <c r="OP75" s="201"/>
      <c r="OQ75" s="201"/>
      <c r="OR75" s="201"/>
      <c r="OS75" s="201"/>
      <c r="OT75" s="201"/>
      <c r="OU75" s="201"/>
      <c r="OV75" s="201"/>
      <c r="OW75" s="201"/>
      <c r="OX75" s="201"/>
      <c r="OY75" s="201"/>
      <c r="OZ75" s="201"/>
      <c r="PA75" s="201"/>
      <c r="PB75" s="201"/>
      <c r="PC75" s="201"/>
      <c r="PD75" s="201"/>
      <c r="PE75" s="201"/>
      <c r="PF75" s="201"/>
      <c r="PG75" s="201"/>
      <c r="PH75" s="201"/>
      <c r="PI75" s="201"/>
      <c r="PJ75" s="201"/>
      <c r="PK75" s="201"/>
      <c r="PL75" s="201"/>
      <c r="PM75" s="201"/>
      <c r="PN75" s="201"/>
      <c r="PO75" s="201"/>
      <c r="PP75" s="201"/>
      <c r="PQ75" s="201"/>
      <c r="PR75" s="201"/>
      <c r="PS75" s="201"/>
      <c r="PT75" s="201"/>
      <c r="PU75" s="201"/>
      <c r="PV75" s="201"/>
      <c r="PW75" s="201"/>
      <c r="PX75" s="201"/>
      <c r="PY75" s="201"/>
      <c r="PZ75" s="201"/>
      <c r="QA75" s="201"/>
      <c r="QB75" s="201"/>
      <c r="QC75" s="201"/>
      <c r="QD75" s="201"/>
      <c r="QE75" s="201"/>
      <c r="QF75" s="201"/>
      <c r="QG75" s="201"/>
      <c r="QH75" s="201"/>
      <c r="QI75" s="201"/>
    </row>
    <row r="76" spans="1:451" ht="70.5" customHeight="1" x14ac:dyDescent="0.2">
      <c r="A76" s="42">
        <f>+A75+1</f>
        <v>61</v>
      </c>
      <c r="B76" s="397"/>
      <c r="C76" s="242" t="s">
        <v>213</v>
      </c>
      <c r="D76" s="243" t="s">
        <v>214</v>
      </c>
      <c r="E76" s="237" t="s">
        <v>105</v>
      </c>
      <c r="F76" s="12">
        <v>1</v>
      </c>
      <c r="G76" s="13"/>
      <c r="H76" s="12">
        <v>1</v>
      </c>
      <c r="I76" s="13"/>
      <c r="J76" s="12">
        <v>1</v>
      </c>
      <c r="K76" s="13"/>
      <c r="L76" s="12"/>
      <c r="M76" s="13"/>
      <c r="N76" s="12">
        <v>1</v>
      </c>
      <c r="O76" s="13"/>
      <c r="P76" s="12">
        <v>1</v>
      </c>
      <c r="Q76" s="13"/>
      <c r="R76" s="12">
        <v>1</v>
      </c>
      <c r="S76" s="13"/>
      <c r="T76" s="141">
        <v>1</v>
      </c>
      <c r="U76" s="132"/>
      <c r="V76" s="12">
        <v>1</v>
      </c>
      <c r="W76" s="13"/>
      <c r="X76" s="141">
        <v>1</v>
      </c>
      <c r="Y76" s="132"/>
      <c r="Z76" s="12">
        <v>1</v>
      </c>
      <c r="AA76" s="13"/>
      <c r="AB76" s="12">
        <v>1</v>
      </c>
      <c r="AC76" s="132"/>
      <c r="AD76" s="177">
        <f t="shared" si="50"/>
        <v>11</v>
      </c>
      <c r="AE76" s="2">
        <f t="shared" si="51"/>
        <v>0</v>
      </c>
      <c r="AF76" s="158">
        <f>(AE76/AD76)</f>
        <v>0</v>
      </c>
      <c r="AG76" s="105" t="s">
        <v>169</v>
      </c>
    </row>
    <row r="77" spans="1:451" ht="45.75" customHeight="1" thickBot="1" x14ac:dyDescent="0.25">
      <c r="A77" s="42">
        <f t="shared" ref="A77:A78" si="52">+A76+1</f>
        <v>62</v>
      </c>
      <c r="B77" s="397"/>
      <c r="C77" s="122" t="s">
        <v>106</v>
      </c>
      <c r="D77" s="10" t="s">
        <v>215</v>
      </c>
      <c r="E77" s="34" t="s">
        <v>250</v>
      </c>
      <c r="F77" s="3">
        <v>1</v>
      </c>
      <c r="G77" s="4"/>
      <c r="H77" s="3">
        <v>1</v>
      </c>
      <c r="I77" s="4"/>
      <c r="J77" s="3">
        <v>1</v>
      </c>
      <c r="K77" s="4"/>
      <c r="L77" s="3">
        <v>1</v>
      </c>
      <c r="M77" s="4"/>
      <c r="N77" s="3">
        <v>1</v>
      </c>
      <c r="O77" s="4"/>
      <c r="P77" s="3">
        <v>1</v>
      </c>
      <c r="Q77" s="4"/>
      <c r="R77" s="3">
        <v>1</v>
      </c>
      <c r="S77" s="4"/>
      <c r="T77" s="56">
        <v>1</v>
      </c>
      <c r="U77" s="57"/>
      <c r="V77" s="3">
        <v>1</v>
      </c>
      <c r="W77" s="4"/>
      <c r="X77" s="56">
        <v>1</v>
      </c>
      <c r="Y77" s="57"/>
      <c r="Z77" s="3">
        <v>1</v>
      </c>
      <c r="AA77" s="4" t="s">
        <v>101</v>
      </c>
      <c r="AB77" s="3">
        <v>1</v>
      </c>
      <c r="AC77" s="57"/>
      <c r="AD77" s="181">
        <f t="shared" si="50"/>
        <v>12</v>
      </c>
      <c r="AE77" s="4">
        <f t="shared" si="51"/>
        <v>0</v>
      </c>
      <c r="AF77" s="159">
        <f t="shared" ref="AF77:AF78" si="53">(AE77/AD77)</f>
        <v>0</v>
      </c>
    </row>
    <row r="78" spans="1:451" ht="54.75" customHeight="1" thickBot="1" x14ac:dyDescent="0.25">
      <c r="A78" s="42">
        <f t="shared" si="52"/>
        <v>63</v>
      </c>
      <c r="B78" s="213" t="s">
        <v>56</v>
      </c>
      <c r="C78" s="122" t="s">
        <v>133</v>
      </c>
      <c r="D78" s="10" t="s">
        <v>233</v>
      </c>
      <c r="E78" s="33" t="s">
        <v>251</v>
      </c>
      <c r="F78" s="3"/>
      <c r="G78" s="4"/>
      <c r="H78" s="3"/>
      <c r="I78" s="4"/>
      <c r="J78" s="3">
        <v>1</v>
      </c>
      <c r="K78" s="4"/>
      <c r="L78" s="3"/>
      <c r="M78" s="4"/>
      <c r="N78" s="3"/>
      <c r="O78" s="4"/>
      <c r="P78" s="3">
        <v>1</v>
      </c>
      <c r="Q78" s="4"/>
      <c r="R78" s="3"/>
      <c r="S78" s="4"/>
      <c r="T78" s="56"/>
      <c r="U78" s="57"/>
      <c r="V78" s="3">
        <v>1</v>
      </c>
      <c r="W78" s="4"/>
      <c r="X78" s="56"/>
      <c r="Y78" s="57"/>
      <c r="Z78" s="3"/>
      <c r="AA78" s="4" t="s">
        <v>101</v>
      </c>
      <c r="AB78" s="3">
        <v>1</v>
      </c>
      <c r="AC78" s="57"/>
      <c r="AD78" s="177">
        <f t="shared" si="50"/>
        <v>4</v>
      </c>
      <c r="AE78" s="2">
        <f t="shared" si="51"/>
        <v>0</v>
      </c>
      <c r="AF78" s="159">
        <f t="shared" si="53"/>
        <v>0</v>
      </c>
      <c r="AG78" s="130">
        <f>SUM(AF66:AF78)/13</f>
        <v>0</v>
      </c>
      <c r="AH78" s="66" t="s">
        <v>186</v>
      </c>
      <c r="AI78" s="66" t="s">
        <v>101</v>
      </c>
      <c r="AJ78" s="66" t="s">
        <v>101</v>
      </c>
    </row>
    <row r="79" spans="1:451" ht="53.25" hidden="1" customHeight="1" thickBot="1" x14ac:dyDescent="0.25">
      <c r="A79" s="43"/>
      <c r="B79" s="49"/>
      <c r="C79" s="120"/>
      <c r="D79" s="16"/>
      <c r="E79" s="16"/>
      <c r="F79" s="17">
        <f>SUM(F66:F78)</f>
        <v>2</v>
      </c>
      <c r="G79" s="17">
        <f>SUM(G66:G78)</f>
        <v>0</v>
      </c>
      <c r="H79" s="17">
        <f>SUM(H66:H78)</f>
        <v>5</v>
      </c>
      <c r="I79" s="17">
        <f>SUM(I66:I78)</f>
        <v>0</v>
      </c>
      <c r="J79" s="17">
        <f>SUM(J66:J78)</f>
        <v>5</v>
      </c>
      <c r="K79" s="17">
        <f>SUM(K66:K78)</f>
        <v>0</v>
      </c>
      <c r="L79" s="17">
        <f>SUM(L66:L78)</f>
        <v>4</v>
      </c>
      <c r="M79" s="17">
        <f>SUM(M66:M78)</f>
        <v>0</v>
      </c>
      <c r="N79" s="17">
        <f>SUM(N66:N78)</f>
        <v>3</v>
      </c>
      <c r="O79" s="17">
        <f>SUM(O66:O78)</f>
        <v>0</v>
      </c>
      <c r="P79" s="17">
        <f>SUM(P66:P78)</f>
        <v>5</v>
      </c>
      <c r="Q79" s="17">
        <f>SUM(Q66:Q78)</f>
        <v>0</v>
      </c>
      <c r="R79" s="17">
        <f>SUM(R66:R78)</f>
        <v>4</v>
      </c>
      <c r="S79" s="17">
        <f>SUM(S66:S78)</f>
        <v>0</v>
      </c>
      <c r="T79" s="17">
        <f>SUM(T66:T78)</f>
        <v>5</v>
      </c>
      <c r="U79" s="17">
        <f>SUM(U66:U78)</f>
        <v>0</v>
      </c>
      <c r="V79" s="17">
        <f>SUM(V66:V78)</f>
        <v>4</v>
      </c>
      <c r="W79" s="17">
        <f>SUM(W66:W78)</f>
        <v>0</v>
      </c>
      <c r="X79" s="17">
        <f>SUM(X66:X78)</f>
        <v>5</v>
      </c>
      <c r="Y79" s="17">
        <f>SUM(Y66:Y78)</f>
        <v>0</v>
      </c>
      <c r="Z79" s="17">
        <f>SUM(Z66:Z78)</f>
        <v>5</v>
      </c>
      <c r="AA79" s="17">
        <f>SUM(AA66:AA78)</f>
        <v>0</v>
      </c>
      <c r="AB79" s="17">
        <f>SUM(AB66:AB78)</f>
        <v>8</v>
      </c>
      <c r="AC79" s="52">
        <f>SUM(AC66:AC78)</f>
        <v>0</v>
      </c>
      <c r="AD79" s="15"/>
      <c r="AE79" s="15"/>
      <c r="AF79" s="54">
        <f>SUM(AF65:AF78)/13</f>
        <v>0</v>
      </c>
    </row>
    <row r="80" spans="1:451" ht="22.5" customHeight="1" thickBot="1" x14ac:dyDescent="0.25">
      <c r="A80" s="306" t="s">
        <v>16</v>
      </c>
      <c r="B80" s="384" t="s">
        <v>107</v>
      </c>
      <c r="C80" s="384"/>
      <c r="D80" s="384"/>
      <c r="E80" s="384"/>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row>
    <row r="81" spans="1:36" ht="15.75" hidden="1" customHeight="1" thickBot="1" x14ac:dyDescent="0.25">
      <c r="A81" s="306"/>
      <c r="B81" s="55"/>
      <c r="C81" s="121"/>
      <c r="D81" s="37"/>
      <c r="E81" s="30"/>
      <c r="F81" s="309" t="s">
        <v>0</v>
      </c>
      <c r="G81" s="309"/>
      <c r="H81" s="297" t="s">
        <v>1</v>
      </c>
      <c r="I81" s="297"/>
      <c r="J81" s="298" t="s">
        <v>2</v>
      </c>
      <c r="K81" s="298"/>
      <c r="L81" s="298" t="s">
        <v>3</v>
      </c>
      <c r="M81" s="298"/>
      <c r="N81" s="298" t="s">
        <v>4</v>
      </c>
      <c r="O81" s="298"/>
      <c r="P81" s="298" t="s">
        <v>5</v>
      </c>
      <c r="Q81" s="298"/>
      <c r="R81" s="298" t="s">
        <v>6</v>
      </c>
      <c r="S81" s="298"/>
      <c r="T81" s="298" t="s">
        <v>7</v>
      </c>
      <c r="U81" s="298"/>
      <c r="V81" s="298" t="s">
        <v>8</v>
      </c>
      <c r="W81" s="298"/>
      <c r="X81" s="298" t="s">
        <v>9</v>
      </c>
      <c r="Y81" s="298"/>
      <c r="Z81" s="298" t="s">
        <v>10</v>
      </c>
      <c r="AA81" s="298"/>
      <c r="AB81" s="298" t="s">
        <v>11</v>
      </c>
      <c r="AC81" s="298"/>
      <c r="AD81" s="145"/>
      <c r="AE81" s="145"/>
      <c r="AF81" s="143"/>
      <c r="AG81" s="143"/>
      <c r="AH81" s="14"/>
    </row>
    <row r="82" spans="1:36" ht="15.75" hidden="1" customHeight="1" thickBot="1" x14ac:dyDescent="0.25">
      <c r="A82" s="306"/>
      <c r="B82" s="55"/>
      <c r="C82" s="121"/>
      <c r="D82" s="37"/>
      <c r="E82" s="30"/>
      <c r="F82" s="320" t="s">
        <v>12</v>
      </c>
      <c r="G82" s="321" t="s">
        <v>13</v>
      </c>
      <c r="H82" s="322" t="s">
        <v>12</v>
      </c>
      <c r="I82" s="314" t="s">
        <v>13</v>
      </c>
      <c r="J82" s="313" t="s">
        <v>12</v>
      </c>
      <c r="K82" s="314" t="s">
        <v>13</v>
      </c>
      <c r="L82" s="313" t="s">
        <v>12</v>
      </c>
      <c r="M82" s="314" t="s">
        <v>13</v>
      </c>
      <c r="N82" s="313" t="s">
        <v>12</v>
      </c>
      <c r="O82" s="314" t="s">
        <v>13</v>
      </c>
      <c r="P82" s="313" t="s">
        <v>12</v>
      </c>
      <c r="Q82" s="314" t="s">
        <v>13</v>
      </c>
      <c r="R82" s="313" t="s">
        <v>12</v>
      </c>
      <c r="S82" s="314" t="s">
        <v>13</v>
      </c>
      <c r="T82" s="313" t="s">
        <v>12</v>
      </c>
      <c r="U82" s="314" t="s">
        <v>13</v>
      </c>
      <c r="V82" s="313" t="s">
        <v>12</v>
      </c>
      <c r="W82" s="314" t="s">
        <v>13</v>
      </c>
      <c r="X82" s="313" t="s">
        <v>12</v>
      </c>
      <c r="Y82" s="314" t="s">
        <v>13</v>
      </c>
      <c r="Z82" s="313" t="s">
        <v>12</v>
      </c>
      <c r="AA82" s="314" t="s">
        <v>13</v>
      </c>
      <c r="AB82" s="313" t="s">
        <v>12</v>
      </c>
      <c r="AC82" s="321" t="s">
        <v>13</v>
      </c>
      <c r="AD82" s="151"/>
      <c r="AE82" s="151"/>
      <c r="AF82" s="303" t="s">
        <v>14</v>
      </c>
      <c r="AG82" s="143"/>
      <c r="AH82" s="14"/>
    </row>
    <row r="83" spans="1:36" ht="15" hidden="1" customHeight="1" thickBot="1" x14ac:dyDescent="0.25">
      <c r="A83" s="306"/>
      <c r="B83" s="55"/>
      <c r="C83" s="121"/>
      <c r="D83" s="37"/>
      <c r="E83" s="30"/>
      <c r="F83" s="320"/>
      <c r="G83" s="321"/>
      <c r="H83" s="322"/>
      <c r="I83" s="314"/>
      <c r="J83" s="313"/>
      <c r="K83" s="314"/>
      <c r="L83" s="313"/>
      <c r="M83" s="314"/>
      <c r="N83" s="313"/>
      <c r="O83" s="314"/>
      <c r="P83" s="313"/>
      <c r="Q83" s="314"/>
      <c r="R83" s="313"/>
      <c r="S83" s="314"/>
      <c r="T83" s="313"/>
      <c r="U83" s="314"/>
      <c r="V83" s="313"/>
      <c r="W83" s="314"/>
      <c r="X83" s="313"/>
      <c r="Y83" s="314"/>
      <c r="Z83" s="313"/>
      <c r="AA83" s="314"/>
      <c r="AB83" s="313"/>
      <c r="AC83" s="321"/>
      <c r="AD83" s="151"/>
      <c r="AE83" s="151"/>
      <c r="AF83" s="303"/>
      <c r="AG83" s="143"/>
      <c r="AH83" s="14"/>
    </row>
    <row r="84" spans="1:36" ht="24" customHeight="1" thickBot="1" x14ac:dyDescent="0.25">
      <c r="A84" s="306"/>
      <c r="B84" s="400" t="s">
        <v>17</v>
      </c>
      <c r="C84" s="392" t="s">
        <v>18</v>
      </c>
      <c r="D84" s="393" t="s">
        <v>19</v>
      </c>
      <c r="E84" s="304" t="s">
        <v>20</v>
      </c>
      <c r="F84" s="319" t="s">
        <v>21</v>
      </c>
      <c r="G84" s="319"/>
      <c r="H84" s="319" t="s">
        <v>21</v>
      </c>
      <c r="I84" s="319"/>
      <c r="J84" s="319" t="s">
        <v>21</v>
      </c>
      <c r="K84" s="319"/>
      <c r="L84" s="319" t="s">
        <v>21</v>
      </c>
      <c r="M84" s="319"/>
      <c r="N84" s="319" t="s">
        <v>21</v>
      </c>
      <c r="O84" s="319"/>
      <c r="P84" s="319" t="s">
        <v>21</v>
      </c>
      <c r="Q84" s="319"/>
      <c r="R84" s="319" t="s">
        <v>21</v>
      </c>
      <c r="S84" s="319"/>
      <c r="T84" s="319" t="s">
        <v>21</v>
      </c>
      <c r="U84" s="319"/>
      <c r="V84" s="319" t="s">
        <v>21</v>
      </c>
      <c r="W84" s="319"/>
      <c r="X84" s="319" t="s">
        <v>21</v>
      </c>
      <c r="Y84" s="319"/>
      <c r="Z84" s="319" t="s">
        <v>21</v>
      </c>
      <c r="AA84" s="319"/>
      <c r="AB84" s="319" t="s">
        <v>21</v>
      </c>
      <c r="AC84" s="319"/>
      <c r="AD84" s="286" t="e">
        <f>((F85+H85+J85+L85+N85+P85+R85+T85+V85+X85+Z85+AB85)/12)</f>
        <v>#DIV/0!</v>
      </c>
      <c r="AE84" s="287"/>
      <c r="AF84" s="303"/>
      <c r="AG84" s="143"/>
      <c r="AH84" s="14"/>
    </row>
    <row r="85" spans="1:36" ht="24" customHeight="1" thickBot="1" x14ac:dyDescent="0.25">
      <c r="A85" s="306"/>
      <c r="B85" s="400"/>
      <c r="C85" s="392"/>
      <c r="D85" s="393"/>
      <c r="E85" s="304"/>
      <c r="F85" s="328" t="e">
        <f t="shared" ref="F85" si="54">(G93/F93)</f>
        <v>#DIV/0!</v>
      </c>
      <c r="G85" s="328"/>
      <c r="H85" s="328" t="e">
        <f t="shared" ref="H85" si="55">(I93/H93)</f>
        <v>#DIV/0!</v>
      </c>
      <c r="I85" s="328"/>
      <c r="J85" s="328">
        <v>0</v>
      </c>
      <c r="K85" s="328"/>
      <c r="L85" s="328">
        <v>0</v>
      </c>
      <c r="M85" s="328"/>
      <c r="N85" s="328">
        <f>(O93/N93)</f>
        <v>0</v>
      </c>
      <c r="O85" s="328"/>
      <c r="P85" s="328">
        <f t="shared" ref="P85" si="56">(Q93/P93)</f>
        <v>0.33333333333333331</v>
      </c>
      <c r="Q85" s="328"/>
      <c r="R85" s="328">
        <f t="shared" ref="R85" si="57">(S93/R93)</f>
        <v>0</v>
      </c>
      <c r="S85" s="328"/>
      <c r="T85" s="328">
        <f t="shared" ref="T85" si="58">(U93/T93)</f>
        <v>0</v>
      </c>
      <c r="U85" s="328"/>
      <c r="V85" s="328">
        <f t="shared" ref="V85" si="59">(W93/V93)</f>
        <v>0.5</v>
      </c>
      <c r="W85" s="328"/>
      <c r="X85" s="328">
        <f t="shared" ref="X85" si="60">(Y93/X93)</f>
        <v>0</v>
      </c>
      <c r="Y85" s="328"/>
      <c r="Z85" s="328">
        <f t="shared" ref="Z85" si="61">(AA93/Z93)</f>
        <v>0</v>
      </c>
      <c r="AA85" s="328"/>
      <c r="AB85" s="328">
        <f t="shared" ref="AB85" si="62">(AC93/AB93)</f>
        <v>0</v>
      </c>
      <c r="AC85" s="328"/>
      <c r="AD85" s="288"/>
      <c r="AE85" s="289"/>
      <c r="AF85" s="303"/>
      <c r="AG85" s="143"/>
      <c r="AH85" s="14"/>
    </row>
    <row r="86" spans="1:36" ht="57" customHeight="1" thickBot="1" x14ac:dyDescent="0.25">
      <c r="A86" s="42">
        <f>A78+1</f>
        <v>64</v>
      </c>
      <c r="B86" s="346" t="s">
        <v>22</v>
      </c>
      <c r="C86" s="33" t="s">
        <v>217</v>
      </c>
      <c r="D86" s="259" t="s">
        <v>208</v>
      </c>
      <c r="E86" s="33" t="s">
        <v>99</v>
      </c>
      <c r="F86" s="260"/>
      <c r="G86" s="261"/>
      <c r="H86" s="260"/>
      <c r="I86" s="261"/>
      <c r="J86" s="260">
        <v>1</v>
      </c>
      <c r="K86" s="261"/>
      <c r="L86" s="260"/>
      <c r="M86" s="261"/>
      <c r="N86" s="260"/>
      <c r="O86" s="261"/>
      <c r="P86" s="260">
        <v>1</v>
      </c>
      <c r="Q86" s="261">
        <v>1</v>
      </c>
      <c r="R86" s="260"/>
      <c r="S86" s="261"/>
      <c r="T86" s="262"/>
      <c r="U86" s="263"/>
      <c r="V86" s="260"/>
      <c r="W86" s="261"/>
      <c r="X86" s="262"/>
      <c r="Y86" s="263"/>
      <c r="Z86" s="260"/>
      <c r="AA86" s="261"/>
      <c r="AB86" s="260">
        <v>1</v>
      </c>
      <c r="AC86" s="263"/>
      <c r="AD86" s="222">
        <f t="shared" ref="AD86" si="63">SUM(F86,H86,J86,L86,N86,P86,R86,T86,V86,X86,Z86,AB86)</f>
        <v>3</v>
      </c>
      <c r="AE86" s="77">
        <f t="shared" ref="AE86" si="64">SUM(G86,I86,K86,M86,O86,Q86,S86,U86,W86,Y86,AA86,AC86)</f>
        <v>1</v>
      </c>
      <c r="AF86" s="54">
        <f>(AE86/AD86)</f>
        <v>0.33333333333333331</v>
      </c>
      <c r="AG86" s="105" t="s">
        <v>296</v>
      </c>
    </row>
    <row r="87" spans="1:36" ht="57" customHeight="1" thickBot="1" x14ac:dyDescent="0.25">
      <c r="A87" s="42">
        <v>67</v>
      </c>
      <c r="B87" s="346"/>
      <c r="C87" s="228" t="s">
        <v>220</v>
      </c>
      <c r="D87" s="265" t="s">
        <v>221</v>
      </c>
      <c r="E87" s="101" t="s">
        <v>99</v>
      </c>
      <c r="F87" s="189"/>
      <c r="G87" s="186"/>
      <c r="H87" s="189"/>
      <c r="I87" s="186"/>
      <c r="J87" s="189">
        <v>1</v>
      </c>
      <c r="K87" s="186"/>
      <c r="L87" s="189"/>
      <c r="M87" s="186"/>
      <c r="N87" s="189"/>
      <c r="O87" s="186"/>
      <c r="P87" s="189"/>
      <c r="Q87" s="186"/>
      <c r="R87" s="189"/>
      <c r="S87" s="186"/>
      <c r="T87" s="266"/>
      <c r="U87" s="267"/>
      <c r="V87" s="189"/>
      <c r="W87" s="186"/>
      <c r="X87" s="266"/>
      <c r="Y87" s="267"/>
      <c r="Z87" s="189">
        <v>1</v>
      </c>
      <c r="AA87" s="186"/>
      <c r="AB87" s="189">
        <v>1</v>
      </c>
      <c r="AC87" s="267"/>
      <c r="AD87" s="268"/>
      <c r="AE87" s="2"/>
      <c r="AF87" s="158"/>
      <c r="AG87" s="105" t="s">
        <v>297</v>
      </c>
    </row>
    <row r="88" spans="1:36" ht="60.75" customHeight="1" thickBot="1" x14ac:dyDescent="0.25">
      <c r="A88" s="44">
        <v>68</v>
      </c>
      <c r="B88" s="346"/>
      <c r="C88" s="264" t="s">
        <v>319</v>
      </c>
      <c r="D88" s="203" t="s">
        <v>218</v>
      </c>
      <c r="E88" s="16" t="s">
        <v>99</v>
      </c>
      <c r="F88" s="76"/>
      <c r="G88" s="77"/>
      <c r="H88" s="76"/>
      <c r="I88" s="77"/>
      <c r="J88" s="76">
        <v>1</v>
      </c>
      <c r="K88" s="77" t="s">
        <v>101</v>
      </c>
      <c r="L88" s="76"/>
      <c r="M88" s="77"/>
      <c r="N88" s="76"/>
      <c r="O88" s="77"/>
      <c r="P88" s="76"/>
      <c r="Q88" s="77"/>
      <c r="R88" s="76"/>
      <c r="S88" s="77"/>
      <c r="T88" s="76"/>
      <c r="U88" s="77"/>
      <c r="V88" s="76"/>
      <c r="W88" s="77"/>
      <c r="X88" s="76"/>
      <c r="Y88" s="77"/>
      <c r="Z88" s="76"/>
      <c r="AA88" s="77"/>
      <c r="AB88" s="76"/>
      <c r="AC88" s="80"/>
      <c r="AD88" s="177">
        <f t="shared" ref="AD88:AD92" si="65">SUM(F88,H88,J88,L88,N88,P88,R88,T88,V88,X88,Z88,AB88)</f>
        <v>1</v>
      </c>
      <c r="AE88" s="7">
        <f t="shared" ref="AE88:AE91" si="66">SUM(G88,I88,K88,M88,O88,Q88,S88,U88,W88,Y88,AA88,AC88)</f>
        <v>0</v>
      </c>
      <c r="AF88" s="160">
        <f>(AE88/AD88)</f>
        <v>0</v>
      </c>
    </row>
    <row r="89" spans="1:36" ht="96.75" customHeight="1" x14ac:dyDescent="0.2">
      <c r="A89" s="44">
        <f t="shared" ref="A89:A92" si="67">A88+1</f>
        <v>69</v>
      </c>
      <c r="B89" s="194" t="s">
        <v>43</v>
      </c>
      <c r="C89" s="26" t="s">
        <v>320</v>
      </c>
      <c r="D89" s="65" t="s">
        <v>218</v>
      </c>
      <c r="E89" s="16" t="s">
        <v>99</v>
      </c>
      <c r="F89" s="73"/>
      <c r="G89" s="71"/>
      <c r="H89" s="70"/>
      <c r="I89" s="174"/>
      <c r="J89" s="73">
        <v>1</v>
      </c>
      <c r="K89" s="71"/>
      <c r="L89" s="73">
        <v>1</v>
      </c>
      <c r="M89" s="71"/>
      <c r="N89" s="73">
        <v>1</v>
      </c>
      <c r="O89" s="71"/>
      <c r="P89" s="73">
        <v>1</v>
      </c>
      <c r="Q89" s="71"/>
      <c r="R89" s="73">
        <v>1</v>
      </c>
      <c r="S89" s="71"/>
      <c r="T89" s="73">
        <v>1</v>
      </c>
      <c r="U89" s="22"/>
      <c r="V89" s="73">
        <v>1</v>
      </c>
      <c r="W89" s="22"/>
      <c r="X89" s="73">
        <v>1</v>
      </c>
      <c r="Y89" s="22"/>
      <c r="Z89" s="73">
        <v>1</v>
      </c>
      <c r="AA89" s="71"/>
      <c r="AB89" s="73"/>
      <c r="AC89" s="131"/>
      <c r="AD89" s="177">
        <f t="shared" si="65"/>
        <v>9</v>
      </c>
      <c r="AE89" s="2">
        <f t="shared" si="66"/>
        <v>0</v>
      </c>
      <c r="AF89" s="158">
        <f t="shared" ref="AF89:AF91" si="68">(AE89/AD89)</f>
        <v>0</v>
      </c>
      <c r="AG89" s="105" t="s">
        <v>298</v>
      </c>
    </row>
    <row r="90" spans="1:36" ht="73.5" customHeight="1" thickBot="1" x14ac:dyDescent="0.25">
      <c r="A90" s="44">
        <f>A89+1</f>
        <v>70</v>
      </c>
      <c r="B90" s="194"/>
      <c r="C90" s="121" t="s">
        <v>222</v>
      </c>
      <c r="D90" s="9" t="s">
        <v>216</v>
      </c>
      <c r="E90" s="16" t="s">
        <v>105</v>
      </c>
      <c r="F90" s="6"/>
      <c r="G90" s="7"/>
      <c r="H90" s="135" t="s">
        <v>101</v>
      </c>
      <c r="I90" s="136" t="s">
        <v>101</v>
      </c>
      <c r="J90" s="6" t="s">
        <v>101</v>
      </c>
      <c r="K90" s="7" t="s">
        <v>101</v>
      </c>
      <c r="L90" s="6" t="s">
        <v>101</v>
      </c>
      <c r="M90" s="7" t="s">
        <v>101</v>
      </c>
      <c r="N90" s="6" t="s">
        <v>101</v>
      </c>
      <c r="O90" s="7"/>
      <c r="P90" s="6"/>
      <c r="Q90" s="7"/>
      <c r="R90" s="6" t="s">
        <v>101</v>
      </c>
      <c r="S90" s="7"/>
      <c r="T90" s="6" t="s">
        <v>101</v>
      </c>
      <c r="U90" s="7"/>
      <c r="V90" s="6" t="s">
        <v>101</v>
      </c>
      <c r="W90" s="7"/>
      <c r="X90" s="6">
        <v>1</v>
      </c>
      <c r="Y90" s="7"/>
      <c r="Z90" s="6">
        <v>1</v>
      </c>
      <c r="AA90" s="7"/>
      <c r="AB90" s="6"/>
      <c r="AC90" s="20"/>
      <c r="AD90" s="177">
        <f t="shared" ref="AD90" si="69">SUM(F90,H90,J90,L90,N90,P90,R90,T90,V90,X90,Z90,AB90)</f>
        <v>2</v>
      </c>
      <c r="AE90" s="2">
        <f t="shared" ref="AE90" si="70">SUM(G90,I90,K90,M90,O90,Q90,S90,U90,W90,Y90,AA90,AC90)</f>
        <v>0</v>
      </c>
      <c r="AF90" s="158">
        <f>(AE90/AD90)</f>
        <v>0</v>
      </c>
      <c r="AG90" s="67" t="s">
        <v>299</v>
      </c>
    </row>
    <row r="91" spans="1:36" ht="115.5" customHeight="1" thickBot="1" x14ac:dyDescent="0.25">
      <c r="A91" s="44">
        <v>71</v>
      </c>
      <c r="B91" s="64" t="s">
        <v>56</v>
      </c>
      <c r="C91" s="125" t="s">
        <v>224</v>
      </c>
      <c r="D91" s="11" t="s">
        <v>225</v>
      </c>
      <c r="E91" s="39" t="s">
        <v>108</v>
      </c>
      <c r="F91" s="81"/>
      <c r="G91" s="82"/>
      <c r="H91" s="139"/>
      <c r="I91" s="140"/>
      <c r="J91" s="81">
        <v>1</v>
      </c>
      <c r="K91" s="82"/>
      <c r="L91" s="81"/>
      <c r="M91" s="82"/>
      <c r="N91" s="81"/>
      <c r="O91" s="82"/>
      <c r="P91" s="81">
        <v>1</v>
      </c>
      <c r="Q91" s="82"/>
      <c r="R91" s="81"/>
      <c r="S91" s="82"/>
      <c r="T91" s="83"/>
      <c r="U91" s="84"/>
      <c r="V91" s="81">
        <v>1</v>
      </c>
      <c r="W91" s="82">
        <v>1</v>
      </c>
      <c r="X91" s="83"/>
      <c r="Y91" s="84"/>
      <c r="Z91" s="81"/>
      <c r="AA91" s="82" t="s">
        <v>101</v>
      </c>
      <c r="AB91" s="81">
        <v>1</v>
      </c>
      <c r="AC91" s="84"/>
      <c r="AD91" s="176">
        <f t="shared" si="65"/>
        <v>4</v>
      </c>
      <c r="AE91" s="82">
        <f t="shared" si="66"/>
        <v>1</v>
      </c>
      <c r="AF91" s="133">
        <f t="shared" si="68"/>
        <v>0.25</v>
      </c>
      <c r="AG91" s="69" t="s">
        <v>109</v>
      </c>
    </row>
    <row r="92" spans="1:36" ht="80.25" customHeight="1" thickBot="1" x14ac:dyDescent="0.25">
      <c r="A92" s="44">
        <f t="shared" si="67"/>
        <v>72</v>
      </c>
      <c r="B92" s="47" t="s">
        <v>70</v>
      </c>
      <c r="C92" s="124" t="s">
        <v>219</v>
      </c>
      <c r="D92" s="19" t="s">
        <v>223</v>
      </c>
      <c r="E92" s="16" t="s">
        <v>99</v>
      </c>
      <c r="F92" s="76"/>
      <c r="G92" s="77"/>
      <c r="H92" s="137"/>
      <c r="I92" s="138"/>
      <c r="J92" s="76"/>
      <c r="K92" s="77"/>
      <c r="L92" s="76"/>
      <c r="M92" s="77"/>
      <c r="N92" s="76"/>
      <c r="O92" s="77"/>
      <c r="P92" s="76"/>
      <c r="Q92" s="77"/>
      <c r="R92" s="76"/>
      <c r="S92" s="77"/>
      <c r="T92" s="79"/>
      <c r="U92" s="80"/>
      <c r="V92" s="76"/>
      <c r="W92" s="77"/>
      <c r="X92" s="79" t="s">
        <v>101</v>
      </c>
      <c r="Y92" s="80" t="s">
        <v>101</v>
      </c>
      <c r="Z92" s="76"/>
      <c r="AA92" s="77"/>
      <c r="AB92" s="76">
        <v>1</v>
      </c>
      <c r="AC92" s="80"/>
      <c r="AD92" s="177">
        <f t="shared" si="65"/>
        <v>1</v>
      </c>
      <c r="AE92" s="136">
        <f>SUM(G92,I92,K92,M92,O92,Q92,S92,U92,W92,Y92,AA92,AC92)</f>
        <v>0</v>
      </c>
      <c r="AF92" s="161">
        <f>(AE92/AD92)</f>
        <v>0</v>
      </c>
      <c r="AG92" s="130">
        <f>SUM(AF86:AF92)/14</f>
        <v>4.1666666666666664E-2</v>
      </c>
      <c r="AH92" s="66" t="s">
        <v>101</v>
      </c>
      <c r="AI92" s="66" t="s">
        <v>101</v>
      </c>
      <c r="AJ92" s="66" t="s">
        <v>101</v>
      </c>
    </row>
    <row r="93" spans="1:36" ht="53.25" hidden="1" customHeight="1" thickBot="1" x14ac:dyDescent="0.25">
      <c r="A93" s="43"/>
      <c r="B93" s="49"/>
      <c r="C93" s="120"/>
      <c r="D93" s="16"/>
      <c r="E93" s="16"/>
      <c r="F93" s="63">
        <f t="shared" ref="F93:AC93" si="71">SUM(F86:F92)</f>
        <v>0</v>
      </c>
      <c r="G93" s="63">
        <f t="shared" si="71"/>
        <v>0</v>
      </c>
      <c r="H93" s="63">
        <f t="shared" si="71"/>
        <v>0</v>
      </c>
      <c r="I93" s="63">
        <f t="shared" si="71"/>
        <v>0</v>
      </c>
      <c r="J93" s="63">
        <f t="shared" si="71"/>
        <v>5</v>
      </c>
      <c r="K93" s="63">
        <f t="shared" si="71"/>
        <v>0</v>
      </c>
      <c r="L93" s="63">
        <f t="shared" si="71"/>
        <v>1</v>
      </c>
      <c r="M93" s="63">
        <f t="shared" si="71"/>
        <v>0</v>
      </c>
      <c r="N93" s="63">
        <f t="shared" si="71"/>
        <v>1</v>
      </c>
      <c r="O93" s="63">
        <f t="shared" si="71"/>
        <v>0</v>
      </c>
      <c r="P93" s="63">
        <f t="shared" si="71"/>
        <v>3</v>
      </c>
      <c r="Q93" s="63">
        <f t="shared" si="71"/>
        <v>1</v>
      </c>
      <c r="R93" s="63">
        <f t="shared" si="71"/>
        <v>1</v>
      </c>
      <c r="S93" s="63">
        <f t="shared" si="71"/>
        <v>0</v>
      </c>
      <c r="T93" s="63">
        <f t="shared" si="71"/>
        <v>1</v>
      </c>
      <c r="U93" s="63">
        <f t="shared" si="71"/>
        <v>0</v>
      </c>
      <c r="V93" s="63">
        <f t="shared" si="71"/>
        <v>2</v>
      </c>
      <c r="W93" s="63">
        <f t="shared" si="71"/>
        <v>1</v>
      </c>
      <c r="X93" s="63">
        <f t="shared" si="71"/>
        <v>2</v>
      </c>
      <c r="Y93" s="63">
        <f t="shared" si="71"/>
        <v>0</v>
      </c>
      <c r="Z93" s="63">
        <f t="shared" si="71"/>
        <v>3</v>
      </c>
      <c r="AA93" s="63">
        <f t="shared" si="71"/>
        <v>0</v>
      </c>
      <c r="AB93" s="63">
        <f t="shared" si="71"/>
        <v>4</v>
      </c>
      <c r="AC93" s="52">
        <f t="shared" si="71"/>
        <v>0</v>
      </c>
      <c r="AD93" s="15"/>
      <c r="AE93" s="15"/>
      <c r="AF93" s="58">
        <f>SUM(AF86:AF92)/14</f>
        <v>4.1666666666666664E-2</v>
      </c>
    </row>
    <row r="94" spans="1:36" ht="23.25" customHeight="1" thickBot="1" x14ac:dyDescent="0.25">
      <c r="A94" s="29" t="s">
        <v>101</v>
      </c>
      <c r="B94" s="384" t="s">
        <v>111</v>
      </c>
      <c r="C94" s="385"/>
      <c r="D94" s="385"/>
      <c r="E94" s="386"/>
      <c r="F94" s="36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9"/>
    </row>
    <row r="95" spans="1:36" ht="15.75" hidden="1" customHeight="1" thickBot="1" x14ac:dyDescent="0.25">
      <c r="A95" s="44"/>
      <c r="B95" s="55"/>
      <c r="C95" s="124"/>
      <c r="D95" s="78"/>
      <c r="E95" s="30"/>
      <c r="F95" s="309" t="s">
        <v>0</v>
      </c>
      <c r="G95" s="366"/>
      <c r="H95" s="297" t="s">
        <v>1</v>
      </c>
      <c r="I95" s="318"/>
      <c r="J95" s="298" t="s">
        <v>2</v>
      </c>
      <c r="K95" s="318"/>
      <c r="L95" s="298" t="s">
        <v>3</v>
      </c>
      <c r="M95" s="318"/>
      <c r="N95" s="298" t="s">
        <v>4</v>
      </c>
      <c r="O95" s="318"/>
      <c r="P95" s="298" t="s">
        <v>5</v>
      </c>
      <c r="Q95" s="318"/>
      <c r="R95" s="298" t="s">
        <v>6</v>
      </c>
      <c r="S95" s="318"/>
      <c r="T95" s="298" t="s">
        <v>7</v>
      </c>
      <c r="U95" s="318"/>
      <c r="V95" s="298" t="s">
        <v>8</v>
      </c>
      <c r="W95" s="318"/>
      <c r="X95" s="298" t="s">
        <v>9</v>
      </c>
      <c r="Y95" s="318"/>
      <c r="Z95" s="298" t="s">
        <v>10</v>
      </c>
      <c r="AA95" s="318"/>
      <c r="AB95" s="298" t="s">
        <v>11</v>
      </c>
      <c r="AC95" s="297"/>
      <c r="AD95" s="145"/>
      <c r="AE95" s="145"/>
      <c r="AF95" s="143"/>
      <c r="AG95" s="143"/>
      <c r="AH95" s="14"/>
    </row>
    <row r="96" spans="1:36" ht="15.75" hidden="1" customHeight="1" thickBot="1" x14ac:dyDescent="0.25">
      <c r="A96" s="44"/>
      <c r="B96" s="55"/>
      <c r="C96" s="121"/>
      <c r="D96" s="37"/>
      <c r="E96" s="30"/>
      <c r="F96" s="320" t="s">
        <v>12</v>
      </c>
      <c r="G96" s="321" t="s">
        <v>13</v>
      </c>
      <c r="H96" s="322" t="s">
        <v>12</v>
      </c>
      <c r="I96" s="314" t="s">
        <v>13</v>
      </c>
      <c r="J96" s="313" t="s">
        <v>12</v>
      </c>
      <c r="K96" s="314" t="s">
        <v>13</v>
      </c>
      <c r="L96" s="313" t="s">
        <v>12</v>
      </c>
      <c r="M96" s="314" t="s">
        <v>13</v>
      </c>
      <c r="N96" s="313" t="s">
        <v>12</v>
      </c>
      <c r="O96" s="314" t="s">
        <v>13</v>
      </c>
      <c r="P96" s="313" t="s">
        <v>12</v>
      </c>
      <c r="Q96" s="314" t="s">
        <v>13</v>
      </c>
      <c r="R96" s="313" t="s">
        <v>12</v>
      </c>
      <c r="S96" s="314" t="s">
        <v>13</v>
      </c>
      <c r="T96" s="313" t="s">
        <v>12</v>
      </c>
      <c r="U96" s="314" t="s">
        <v>13</v>
      </c>
      <c r="V96" s="313" t="s">
        <v>12</v>
      </c>
      <c r="W96" s="314" t="s">
        <v>13</v>
      </c>
      <c r="X96" s="313" t="s">
        <v>12</v>
      </c>
      <c r="Y96" s="314" t="s">
        <v>13</v>
      </c>
      <c r="Z96" s="313" t="s">
        <v>12</v>
      </c>
      <c r="AA96" s="314" t="s">
        <v>13</v>
      </c>
      <c r="AB96" s="313" t="s">
        <v>12</v>
      </c>
      <c r="AC96" s="321" t="s">
        <v>13</v>
      </c>
      <c r="AD96" s="151"/>
      <c r="AE96" s="151"/>
      <c r="AF96" s="303" t="s">
        <v>14</v>
      </c>
      <c r="AG96" s="143"/>
      <c r="AH96" s="14"/>
    </row>
    <row r="97" spans="1:34" ht="15" hidden="1" customHeight="1" thickBot="1" x14ac:dyDescent="0.25">
      <c r="A97" s="44"/>
      <c r="B97" s="55"/>
      <c r="C97" s="121"/>
      <c r="D97" s="37"/>
      <c r="E97" s="30"/>
      <c r="F97" s="323"/>
      <c r="G97" s="324"/>
      <c r="H97" s="326"/>
      <c r="I97" s="327"/>
      <c r="J97" s="369"/>
      <c r="K97" s="327"/>
      <c r="L97" s="369"/>
      <c r="M97" s="327"/>
      <c r="N97" s="369"/>
      <c r="O97" s="327"/>
      <c r="P97" s="369"/>
      <c r="Q97" s="327"/>
      <c r="R97" s="369"/>
      <c r="S97" s="327"/>
      <c r="T97" s="369"/>
      <c r="U97" s="327"/>
      <c r="V97" s="369"/>
      <c r="W97" s="327"/>
      <c r="X97" s="369"/>
      <c r="Y97" s="327"/>
      <c r="Z97" s="369"/>
      <c r="AA97" s="327"/>
      <c r="AB97" s="369"/>
      <c r="AC97" s="324"/>
      <c r="AD97" s="151"/>
      <c r="AE97" s="151"/>
      <c r="AF97" s="370"/>
      <c r="AG97" s="143"/>
      <c r="AH97" s="14"/>
    </row>
    <row r="98" spans="1:34" ht="32.25" customHeight="1" thickBot="1" x14ac:dyDescent="0.25">
      <c r="A98" s="304" t="s">
        <v>16</v>
      </c>
      <c r="B98" s="307" t="s">
        <v>17</v>
      </c>
      <c r="C98" s="304" t="s">
        <v>18</v>
      </c>
      <c r="D98" s="304" t="s">
        <v>19</v>
      </c>
      <c r="E98" s="304" t="s">
        <v>20</v>
      </c>
      <c r="F98" s="319" t="s">
        <v>21</v>
      </c>
      <c r="G98" s="371"/>
      <c r="H98" s="319" t="s">
        <v>21</v>
      </c>
      <c r="I98" s="371"/>
      <c r="J98" s="319" t="s">
        <v>21</v>
      </c>
      <c r="K98" s="371"/>
      <c r="L98" s="319" t="s">
        <v>21</v>
      </c>
      <c r="M98" s="371"/>
      <c r="N98" s="319" t="s">
        <v>21</v>
      </c>
      <c r="O98" s="371"/>
      <c r="P98" s="319" t="s">
        <v>21</v>
      </c>
      <c r="Q98" s="371"/>
      <c r="R98" s="319" t="s">
        <v>21</v>
      </c>
      <c r="S98" s="371"/>
      <c r="T98" s="319" t="s">
        <v>21</v>
      </c>
      <c r="U98" s="371"/>
      <c r="V98" s="319" t="s">
        <v>21</v>
      </c>
      <c r="W98" s="371"/>
      <c r="X98" s="319" t="s">
        <v>21</v>
      </c>
      <c r="Y98" s="371"/>
      <c r="Z98" s="319" t="s">
        <v>21</v>
      </c>
      <c r="AA98" s="371"/>
      <c r="AB98" s="319" t="s">
        <v>21</v>
      </c>
      <c r="AC98" s="371"/>
      <c r="AD98" s="286" t="e">
        <f>((F99+H99+J99+L99+N99+P99+R99+T99+V99+X99+Z99+AB99)/12)</f>
        <v>#DIV/0!</v>
      </c>
      <c r="AE98" s="287"/>
      <c r="AF98" s="370"/>
      <c r="AG98" s="143"/>
      <c r="AH98" s="14"/>
    </row>
    <row r="99" spans="1:34" ht="20.25" customHeight="1" thickBot="1" x14ac:dyDescent="0.25">
      <c r="A99" s="305"/>
      <c r="B99" s="310"/>
      <c r="C99" s="350"/>
      <c r="D99" s="350"/>
      <c r="E99" s="350"/>
      <c r="F99" s="325">
        <f>(G115/F115)</f>
        <v>0</v>
      </c>
      <c r="G99" s="372"/>
      <c r="H99" s="325" t="e">
        <f>(I115/H115)</f>
        <v>#DIV/0!</v>
      </c>
      <c r="I99" s="372"/>
      <c r="J99" s="325">
        <f t="shared" ref="J99" si="72">(K115/J115)</f>
        <v>0</v>
      </c>
      <c r="K99" s="372"/>
      <c r="L99" s="325">
        <f t="shared" ref="L99" si="73">(M115/L115)</f>
        <v>0</v>
      </c>
      <c r="M99" s="372"/>
      <c r="N99" s="325">
        <f t="shared" ref="N99" si="74">(O115/N115)</f>
        <v>0</v>
      </c>
      <c r="O99" s="372"/>
      <c r="P99" s="325">
        <f t="shared" ref="P99" si="75">(Q115/P115)</f>
        <v>0</v>
      </c>
      <c r="Q99" s="372"/>
      <c r="R99" s="325">
        <f t="shared" ref="R99" si="76">(S115/R115)</f>
        <v>0</v>
      </c>
      <c r="S99" s="372"/>
      <c r="T99" s="325">
        <f t="shared" ref="T99" si="77">(U115/T115)</f>
        <v>0.33333333333333331</v>
      </c>
      <c r="U99" s="372"/>
      <c r="V99" s="325">
        <f t="shared" ref="V99" si="78">(W115/V115)</f>
        <v>0.42857142857142855</v>
      </c>
      <c r="W99" s="372"/>
      <c r="X99" s="325">
        <f t="shared" ref="X99" si="79">(Y115/X115)</f>
        <v>0</v>
      </c>
      <c r="Y99" s="372"/>
      <c r="Z99" s="325">
        <f t="shared" ref="Z99" si="80">(AA115/Z115)</f>
        <v>0</v>
      </c>
      <c r="AA99" s="372"/>
      <c r="AB99" s="325">
        <f t="shared" ref="AB99" si="81">(AC115/AB115)</f>
        <v>0</v>
      </c>
      <c r="AC99" s="372"/>
      <c r="AD99" s="288"/>
      <c r="AE99" s="289"/>
      <c r="AF99" s="370"/>
      <c r="AG99" s="143"/>
      <c r="AH99" s="14"/>
    </row>
    <row r="100" spans="1:34" ht="28.5" customHeight="1" thickBot="1" x14ac:dyDescent="0.25">
      <c r="A100" s="42">
        <f>A92+1</f>
        <v>73</v>
      </c>
      <c r="B100" s="343" t="s">
        <v>22</v>
      </c>
      <c r="C100" s="148" t="s">
        <v>112</v>
      </c>
      <c r="D100" s="149" t="s">
        <v>113</v>
      </c>
      <c r="E100" s="147" t="s">
        <v>114</v>
      </c>
      <c r="F100" s="73"/>
      <c r="G100" s="71"/>
      <c r="H100" s="73"/>
      <c r="I100" s="71"/>
      <c r="J100" s="73">
        <v>1</v>
      </c>
      <c r="K100" s="71"/>
      <c r="L100" s="73"/>
      <c r="M100" s="71"/>
      <c r="N100" s="73"/>
      <c r="O100" s="71"/>
      <c r="P100" s="73"/>
      <c r="Q100" s="71"/>
      <c r="R100" s="73"/>
      <c r="S100" s="71"/>
      <c r="T100" s="73"/>
      <c r="U100" s="71"/>
      <c r="V100" s="73"/>
      <c r="W100" s="71"/>
      <c r="X100" s="73"/>
      <c r="Y100" s="71"/>
      <c r="Z100" s="73"/>
      <c r="AA100" s="71"/>
      <c r="AB100" s="73"/>
      <c r="AC100" s="131"/>
      <c r="AD100" s="179">
        <f t="shared" ref="AD100" si="82">SUM(F100,H100,J100,L100,N100,P100,R100,T100,V100,X100,Z100,AB100)</f>
        <v>1</v>
      </c>
      <c r="AE100" s="174">
        <f>SUM(G100,I100,K100,M100,O100,Q100,S100,U100,W100,Y100,AA100,AC100)</f>
        <v>0</v>
      </c>
      <c r="AF100" s="157">
        <f>(AE100/AD100)</f>
        <v>0</v>
      </c>
    </row>
    <row r="101" spans="1:34" ht="30" customHeight="1" thickBot="1" x14ac:dyDescent="0.25">
      <c r="A101" s="42">
        <f>A100+1</f>
        <v>74</v>
      </c>
      <c r="B101" s="344"/>
      <c r="C101" s="150" t="s">
        <v>252</v>
      </c>
      <c r="D101" s="149" t="s">
        <v>115</v>
      </c>
      <c r="E101" s="147" t="s">
        <v>114</v>
      </c>
      <c r="F101" s="6" t="s">
        <v>101</v>
      </c>
      <c r="G101" s="7"/>
      <c r="H101" s="6" t="s">
        <v>101</v>
      </c>
      <c r="I101" s="7" t="s">
        <v>101</v>
      </c>
      <c r="J101" s="6">
        <v>1</v>
      </c>
      <c r="K101" s="7"/>
      <c r="L101" s="6"/>
      <c r="M101" s="7"/>
      <c r="N101" s="6"/>
      <c r="O101" s="7"/>
      <c r="P101" s="6"/>
      <c r="Q101" s="7"/>
      <c r="R101" s="6"/>
      <c r="S101" s="7"/>
      <c r="T101" s="6"/>
      <c r="U101" s="7"/>
      <c r="V101" s="6"/>
      <c r="W101" s="7"/>
      <c r="X101" s="6"/>
      <c r="Y101" s="7"/>
      <c r="Z101" s="6"/>
      <c r="AA101" s="7"/>
      <c r="AB101" s="6"/>
      <c r="AC101" s="20"/>
      <c r="AD101" s="177">
        <f t="shared" ref="AD101:AD114" si="83">SUM(F101,H101,J101,L101,N101,P101,R101,T101,V101,X101,Z101,AB101)</f>
        <v>1</v>
      </c>
      <c r="AE101" s="180">
        <f t="shared" ref="AE101:AE114" si="84">SUM(G101,I101,K101,M101,O101,Q101,S101,U101,W101,Y101,AA101,AC101)</f>
        <v>0</v>
      </c>
      <c r="AF101" s="158">
        <f t="shared" ref="AF101:AF114" si="85">(AE101/AD101)</f>
        <v>0</v>
      </c>
    </row>
    <row r="102" spans="1:34" ht="44.25" customHeight="1" thickBot="1" x14ac:dyDescent="0.25">
      <c r="A102" s="42">
        <f t="shared" ref="A102:A113" si="86">A101+1</f>
        <v>75</v>
      </c>
      <c r="B102" s="344"/>
      <c r="C102" s="150" t="s">
        <v>253</v>
      </c>
      <c r="D102" s="149" t="s">
        <v>116</v>
      </c>
      <c r="E102" s="147" t="s">
        <v>114</v>
      </c>
      <c r="F102" s="6" t="s">
        <v>101</v>
      </c>
      <c r="G102" s="7" t="s">
        <v>101</v>
      </c>
      <c r="H102" s="6"/>
      <c r="I102" s="7"/>
      <c r="J102" s="6">
        <v>1</v>
      </c>
      <c r="K102" s="7"/>
      <c r="L102" s="6"/>
      <c r="M102" s="7"/>
      <c r="N102" s="6"/>
      <c r="O102" s="7"/>
      <c r="P102" s="6"/>
      <c r="Q102" s="7"/>
      <c r="R102" s="6"/>
      <c r="S102" s="7"/>
      <c r="T102" s="6"/>
      <c r="U102" s="7"/>
      <c r="V102" s="6"/>
      <c r="W102" s="7"/>
      <c r="X102" s="6"/>
      <c r="Y102" s="7"/>
      <c r="Z102" s="6"/>
      <c r="AA102" s="7"/>
      <c r="AB102" s="6"/>
      <c r="AC102" s="20"/>
      <c r="AD102" s="177">
        <f t="shared" si="83"/>
        <v>1</v>
      </c>
      <c r="AE102" s="180">
        <f t="shared" si="84"/>
        <v>0</v>
      </c>
      <c r="AF102" s="158">
        <f t="shared" si="85"/>
        <v>0</v>
      </c>
    </row>
    <row r="103" spans="1:34" ht="30.75" customHeight="1" thickBot="1" x14ac:dyDescent="0.25">
      <c r="A103" s="42">
        <f t="shared" si="86"/>
        <v>76</v>
      </c>
      <c r="B103" s="345"/>
      <c r="C103" s="163" t="s">
        <v>337</v>
      </c>
      <c r="D103" s="164" t="s">
        <v>117</v>
      </c>
      <c r="E103" s="147" t="s">
        <v>118</v>
      </c>
      <c r="F103" s="3">
        <v>1</v>
      </c>
      <c r="G103" s="4"/>
      <c r="H103" s="3" t="s">
        <v>101</v>
      </c>
      <c r="I103" s="4" t="s">
        <v>101</v>
      </c>
      <c r="J103" s="3"/>
      <c r="K103" s="4" t="s">
        <v>101</v>
      </c>
      <c r="L103" s="3"/>
      <c r="M103" s="4"/>
      <c r="N103" s="3"/>
      <c r="O103" s="4"/>
      <c r="P103" s="3"/>
      <c r="Q103" s="4"/>
      <c r="R103" s="3"/>
      <c r="S103" s="4"/>
      <c r="T103" s="3"/>
      <c r="U103" s="4"/>
      <c r="V103" s="3"/>
      <c r="W103" s="4"/>
      <c r="X103" s="3"/>
      <c r="Y103" s="4"/>
      <c r="Z103" s="3"/>
      <c r="AA103" s="4"/>
      <c r="AB103" s="3"/>
      <c r="AC103" s="57"/>
      <c r="AD103" s="181">
        <f t="shared" si="83"/>
        <v>1</v>
      </c>
      <c r="AE103" s="162">
        <f t="shared" si="84"/>
        <v>0</v>
      </c>
      <c r="AF103" s="159">
        <f t="shared" si="85"/>
        <v>0</v>
      </c>
    </row>
    <row r="104" spans="1:34" ht="43" thickBot="1" x14ac:dyDescent="0.25">
      <c r="A104" s="146">
        <v>80</v>
      </c>
      <c r="B104" s="390"/>
      <c r="C104" s="149" t="s">
        <v>187</v>
      </c>
      <c r="D104" s="149" t="s">
        <v>119</v>
      </c>
      <c r="E104" s="147" t="s">
        <v>114</v>
      </c>
      <c r="F104" s="1"/>
      <c r="G104" s="2"/>
      <c r="H104" s="1" t="s">
        <v>101</v>
      </c>
      <c r="I104" s="2" t="s">
        <v>101</v>
      </c>
      <c r="J104" s="1" t="s">
        <v>101</v>
      </c>
      <c r="K104" s="2" t="s">
        <v>101</v>
      </c>
      <c r="L104" s="1"/>
      <c r="M104" s="2"/>
      <c r="N104" s="1"/>
      <c r="O104" s="2"/>
      <c r="P104" s="1" t="s">
        <v>101</v>
      </c>
      <c r="Q104" s="2" t="s">
        <v>101</v>
      </c>
      <c r="R104" s="1">
        <v>1</v>
      </c>
      <c r="S104" s="2"/>
      <c r="T104" s="1"/>
      <c r="U104" s="2"/>
      <c r="V104" s="1">
        <v>1</v>
      </c>
      <c r="W104" s="2"/>
      <c r="X104" s="1"/>
      <c r="Y104" s="2"/>
      <c r="Z104" s="1"/>
      <c r="AA104" s="2"/>
      <c r="AB104" s="1">
        <v>1</v>
      </c>
      <c r="AC104" s="21" t="s">
        <v>101</v>
      </c>
      <c r="AD104" s="177">
        <f t="shared" si="83"/>
        <v>3</v>
      </c>
      <c r="AE104" s="180">
        <f t="shared" si="84"/>
        <v>0</v>
      </c>
      <c r="AF104" s="158">
        <f t="shared" si="85"/>
        <v>0</v>
      </c>
      <c r="AG104" s="105" t="s">
        <v>172</v>
      </c>
    </row>
    <row r="105" spans="1:34" ht="43.5" customHeight="1" thickBot="1" x14ac:dyDescent="0.25">
      <c r="A105" s="146">
        <f t="shared" si="86"/>
        <v>81</v>
      </c>
      <c r="B105" s="390"/>
      <c r="C105" s="246" t="s">
        <v>120</v>
      </c>
      <c r="D105" s="246" t="s">
        <v>191</v>
      </c>
      <c r="E105" s="247" t="s">
        <v>114</v>
      </c>
      <c r="F105" s="1"/>
      <c r="G105" s="2"/>
      <c r="H105" s="1" t="s">
        <v>101</v>
      </c>
      <c r="I105" s="2" t="s">
        <v>101</v>
      </c>
      <c r="J105" s="1" t="s">
        <v>101</v>
      </c>
      <c r="K105" s="2" t="s">
        <v>101</v>
      </c>
      <c r="L105" s="1" t="s">
        <v>101</v>
      </c>
      <c r="M105" s="2" t="s">
        <v>101</v>
      </c>
      <c r="N105" s="1" t="s">
        <v>101</v>
      </c>
      <c r="O105" s="2" t="s">
        <v>101</v>
      </c>
      <c r="P105" s="1" t="s">
        <v>101</v>
      </c>
      <c r="Q105" s="2" t="s">
        <v>101</v>
      </c>
      <c r="R105" s="1" t="s">
        <v>101</v>
      </c>
      <c r="S105" s="2" t="s">
        <v>101</v>
      </c>
      <c r="T105" s="1" t="s">
        <v>101</v>
      </c>
      <c r="U105" s="2"/>
      <c r="V105" s="1" t="s">
        <v>101</v>
      </c>
      <c r="W105" s="2" t="s">
        <v>101</v>
      </c>
      <c r="X105" s="1">
        <v>1</v>
      </c>
      <c r="Y105" s="2"/>
      <c r="Z105" s="1">
        <v>1</v>
      </c>
      <c r="AA105" s="2"/>
      <c r="AB105" s="1"/>
      <c r="AC105" s="21"/>
      <c r="AD105" s="177">
        <f t="shared" si="83"/>
        <v>2</v>
      </c>
      <c r="AE105" s="180">
        <f t="shared" si="84"/>
        <v>0</v>
      </c>
      <c r="AF105" s="158">
        <f t="shared" si="85"/>
        <v>0</v>
      </c>
      <c r="AG105" s="105" t="s">
        <v>276</v>
      </c>
    </row>
    <row r="106" spans="1:34" ht="70.5" customHeight="1" thickBot="1" x14ac:dyDescent="0.25">
      <c r="A106" s="146">
        <f t="shared" si="86"/>
        <v>82</v>
      </c>
      <c r="B106" s="390"/>
      <c r="C106" s="246" t="s">
        <v>188</v>
      </c>
      <c r="D106" s="246" t="s">
        <v>121</v>
      </c>
      <c r="E106" s="247" t="s">
        <v>114</v>
      </c>
      <c r="F106" s="1"/>
      <c r="G106" s="2"/>
      <c r="H106" s="1" t="s">
        <v>101</v>
      </c>
      <c r="I106" s="2"/>
      <c r="J106" s="1" t="s">
        <v>101</v>
      </c>
      <c r="K106" s="2" t="s">
        <v>101</v>
      </c>
      <c r="L106" s="1">
        <v>1</v>
      </c>
      <c r="M106" s="2"/>
      <c r="N106" s="1">
        <v>1</v>
      </c>
      <c r="O106" s="2"/>
      <c r="P106" s="1">
        <v>1</v>
      </c>
      <c r="Q106" s="2"/>
      <c r="R106" s="1">
        <v>1</v>
      </c>
      <c r="S106" s="2"/>
      <c r="T106" s="1">
        <v>1</v>
      </c>
      <c r="U106" s="2">
        <v>1</v>
      </c>
      <c r="V106" s="1">
        <v>1</v>
      </c>
      <c r="W106" s="2">
        <v>1</v>
      </c>
      <c r="X106" s="1">
        <v>1</v>
      </c>
      <c r="Y106" s="2"/>
      <c r="Z106" s="1">
        <v>1</v>
      </c>
      <c r="AA106" s="2"/>
      <c r="AB106" s="1" t="s">
        <v>101</v>
      </c>
      <c r="AC106" s="21"/>
      <c r="AD106" s="177">
        <f t="shared" si="83"/>
        <v>8</v>
      </c>
      <c r="AE106" s="180">
        <f t="shared" si="84"/>
        <v>2</v>
      </c>
      <c r="AF106" s="158">
        <f t="shared" si="85"/>
        <v>0.25</v>
      </c>
      <c r="AG106" s="105" t="s">
        <v>182</v>
      </c>
    </row>
    <row r="107" spans="1:34" ht="54" customHeight="1" thickBot="1" x14ac:dyDescent="0.25">
      <c r="A107" s="146">
        <f t="shared" si="86"/>
        <v>83</v>
      </c>
      <c r="B107" s="390"/>
      <c r="C107" s="246" t="s">
        <v>189</v>
      </c>
      <c r="D107" s="246" t="s">
        <v>190</v>
      </c>
      <c r="E107" s="247" t="s">
        <v>114</v>
      </c>
      <c r="F107" s="1"/>
      <c r="G107" s="2"/>
      <c r="H107" s="1"/>
      <c r="I107" s="2"/>
      <c r="J107" s="1">
        <v>1</v>
      </c>
      <c r="K107" s="2"/>
      <c r="L107" s="1">
        <v>1</v>
      </c>
      <c r="M107" s="2"/>
      <c r="N107" s="1">
        <v>1</v>
      </c>
      <c r="O107" s="2"/>
      <c r="P107" s="1">
        <v>1</v>
      </c>
      <c r="Q107" s="2"/>
      <c r="R107" s="1">
        <v>1</v>
      </c>
      <c r="S107" s="2"/>
      <c r="T107" s="1">
        <v>1</v>
      </c>
      <c r="U107" s="2">
        <v>1</v>
      </c>
      <c r="V107" s="1">
        <v>1</v>
      </c>
      <c r="W107" s="2">
        <v>1</v>
      </c>
      <c r="X107" s="1">
        <v>1</v>
      </c>
      <c r="Y107" s="2"/>
      <c r="Z107" s="1">
        <v>1</v>
      </c>
      <c r="AA107" s="2"/>
      <c r="AB107" s="1"/>
      <c r="AC107" s="21"/>
      <c r="AD107" s="177">
        <f t="shared" si="83"/>
        <v>9</v>
      </c>
      <c r="AE107" s="180">
        <f t="shared" si="84"/>
        <v>2</v>
      </c>
      <c r="AF107" s="158">
        <f t="shared" si="85"/>
        <v>0.22222222222222221</v>
      </c>
      <c r="AG107" s="105" t="s">
        <v>173</v>
      </c>
    </row>
    <row r="108" spans="1:34" ht="43" thickBot="1" x14ac:dyDescent="0.25">
      <c r="A108" s="146">
        <f t="shared" si="86"/>
        <v>84</v>
      </c>
      <c r="B108" s="390"/>
      <c r="C108" s="246" t="s">
        <v>192</v>
      </c>
      <c r="D108" s="248" t="s">
        <v>193</v>
      </c>
      <c r="E108" s="247" t="s">
        <v>114</v>
      </c>
      <c r="F108" s="1"/>
      <c r="G108" s="2"/>
      <c r="H108" s="1"/>
      <c r="I108" s="2"/>
      <c r="J108" s="1" t="s">
        <v>101</v>
      </c>
      <c r="K108" s="2" t="s">
        <v>101</v>
      </c>
      <c r="L108" s="1">
        <v>1</v>
      </c>
      <c r="M108" s="2"/>
      <c r="N108" s="1" t="s">
        <v>101</v>
      </c>
      <c r="O108" s="2" t="s">
        <v>101</v>
      </c>
      <c r="P108" s="1">
        <v>1</v>
      </c>
      <c r="Q108" s="2"/>
      <c r="R108" s="1">
        <v>1</v>
      </c>
      <c r="S108" s="2"/>
      <c r="T108" s="1">
        <v>1</v>
      </c>
      <c r="U108" s="2"/>
      <c r="V108" s="1">
        <v>1</v>
      </c>
      <c r="W108" s="2">
        <v>1</v>
      </c>
      <c r="X108" s="1">
        <v>1</v>
      </c>
      <c r="Y108" s="2" t="s">
        <v>101</v>
      </c>
      <c r="Z108" s="1">
        <v>1</v>
      </c>
      <c r="AA108" s="2"/>
      <c r="AB108" s="1"/>
      <c r="AC108" s="21"/>
      <c r="AD108" s="177">
        <f t="shared" si="83"/>
        <v>7</v>
      </c>
      <c r="AE108" s="180">
        <f t="shared" si="84"/>
        <v>1</v>
      </c>
      <c r="AF108" s="158">
        <f t="shared" si="85"/>
        <v>0.14285714285714285</v>
      </c>
      <c r="AG108" s="105" t="s">
        <v>174</v>
      </c>
    </row>
    <row r="109" spans="1:34" ht="48" customHeight="1" thickBot="1" x14ac:dyDescent="0.25">
      <c r="A109" s="146">
        <f>A108+1</f>
        <v>85</v>
      </c>
      <c r="B109" s="390"/>
      <c r="C109" s="246" t="s">
        <v>122</v>
      </c>
      <c r="D109" s="248" t="s">
        <v>191</v>
      </c>
      <c r="E109" s="247" t="s">
        <v>114</v>
      </c>
      <c r="F109" s="1"/>
      <c r="G109" s="2"/>
      <c r="H109" s="1"/>
      <c r="I109" s="2"/>
      <c r="J109" s="1"/>
      <c r="K109" s="2"/>
      <c r="L109" s="1"/>
      <c r="M109" s="2"/>
      <c r="N109" s="1" t="s">
        <v>101</v>
      </c>
      <c r="O109" s="2" t="s">
        <v>101</v>
      </c>
      <c r="P109" s="1" t="s">
        <v>101</v>
      </c>
      <c r="Q109" s="2"/>
      <c r="R109" s="1" t="s">
        <v>101</v>
      </c>
      <c r="S109" s="2"/>
      <c r="T109" s="1" t="s">
        <v>101</v>
      </c>
      <c r="U109" s="2"/>
      <c r="V109" s="1" t="s">
        <v>101</v>
      </c>
      <c r="W109" s="2" t="s">
        <v>101</v>
      </c>
      <c r="X109" s="1">
        <v>1</v>
      </c>
      <c r="Y109" s="2"/>
      <c r="Z109" s="1">
        <v>1</v>
      </c>
      <c r="AA109" s="2" t="s">
        <v>101</v>
      </c>
      <c r="AB109" s="1"/>
      <c r="AC109" s="21"/>
      <c r="AD109" s="177">
        <f t="shared" si="83"/>
        <v>2</v>
      </c>
      <c r="AE109" s="180">
        <f t="shared" si="84"/>
        <v>0</v>
      </c>
      <c r="AF109" s="158">
        <f t="shared" si="85"/>
        <v>0</v>
      </c>
      <c r="AG109" s="105" t="s">
        <v>300</v>
      </c>
    </row>
    <row r="110" spans="1:34" ht="29" thickBot="1" x14ac:dyDescent="0.25">
      <c r="A110" s="146">
        <f t="shared" si="86"/>
        <v>86</v>
      </c>
      <c r="B110" s="390"/>
      <c r="C110" s="246" t="s">
        <v>194</v>
      </c>
      <c r="D110" s="248" t="s">
        <v>124</v>
      </c>
      <c r="E110" s="247" t="s">
        <v>114</v>
      </c>
      <c r="F110" s="1"/>
      <c r="G110" s="2"/>
      <c r="H110" s="1" t="s">
        <v>101</v>
      </c>
      <c r="I110" s="2" t="s">
        <v>101</v>
      </c>
      <c r="J110" s="1">
        <v>1</v>
      </c>
      <c r="K110" s="2"/>
      <c r="L110" s="1">
        <v>1</v>
      </c>
      <c r="M110" s="2"/>
      <c r="N110" s="1">
        <v>1</v>
      </c>
      <c r="O110" s="2"/>
      <c r="P110" s="1">
        <v>1</v>
      </c>
      <c r="Q110" s="2"/>
      <c r="R110" s="189">
        <v>1</v>
      </c>
      <c r="S110" s="186"/>
      <c r="T110" s="189">
        <v>1</v>
      </c>
      <c r="U110" s="186"/>
      <c r="V110" s="189">
        <v>1</v>
      </c>
      <c r="W110" s="186"/>
      <c r="X110" s="189">
        <v>1</v>
      </c>
      <c r="Y110" s="2"/>
      <c r="Z110" s="1">
        <v>1</v>
      </c>
      <c r="AA110" s="2"/>
      <c r="AB110" s="1" t="s">
        <v>101</v>
      </c>
      <c r="AC110" s="21" t="s">
        <v>101</v>
      </c>
      <c r="AD110" s="177">
        <f t="shared" si="83"/>
        <v>9</v>
      </c>
      <c r="AE110" s="180">
        <f t="shared" si="84"/>
        <v>0</v>
      </c>
      <c r="AF110" s="158">
        <f t="shared" si="85"/>
        <v>0</v>
      </c>
      <c r="AG110" s="105" t="s">
        <v>175</v>
      </c>
    </row>
    <row r="111" spans="1:34" ht="57" customHeight="1" thickBot="1" x14ac:dyDescent="0.25">
      <c r="A111" s="146">
        <f t="shared" si="86"/>
        <v>87</v>
      </c>
      <c r="B111" s="390"/>
      <c r="C111" s="246" t="s">
        <v>265</v>
      </c>
      <c r="D111" s="248" t="s">
        <v>196</v>
      </c>
      <c r="E111" s="247" t="s">
        <v>114</v>
      </c>
      <c r="F111" s="1"/>
      <c r="G111" s="2"/>
      <c r="H111" s="1" t="s">
        <v>101</v>
      </c>
      <c r="I111" s="2"/>
      <c r="J111" s="1" t="s">
        <v>101</v>
      </c>
      <c r="K111" s="2" t="s">
        <v>101</v>
      </c>
      <c r="L111" s="1" t="s">
        <v>101</v>
      </c>
      <c r="M111" s="2"/>
      <c r="N111" s="1">
        <v>1</v>
      </c>
      <c r="O111" s="2"/>
      <c r="P111" s="1">
        <v>1</v>
      </c>
      <c r="Q111" s="2"/>
      <c r="R111" s="1">
        <v>1</v>
      </c>
      <c r="S111" s="2"/>
      <c r="T111" s="1">
        <v>1</v>
      </c>
      <c r="U111" s="2"/>
      <c r="V111" s="1">
        <v>1</v>
      </c>
      <c r="W111" s="2"/>
      <c r="X111" s="1">
        <v>1</v>
      </c>
      <c r="Y111" s="2"/>
      <c r="Z111" s="1">
        <v>1</v>
      </c>
      <c r="AA111" s="2" t="s">
        <v>101</v>
      </c>
      <c r="AB111" s="1"/>
      <c r="AC111" s="21"/>
      <c r="AD111" s="177">
        <f t="shared" si="83"/>
        <v>7</v>
      </c>
      <c r="AE111" s="180">
        <f t="shared" si="84"/>
        <v>0</v>
      </c>
      <c r="AF111" s="158">
        <f>(AE111/AD111)</f>
        <v>0</v>
      </c>
      <c r="AG111" s="67" t="s">
        <v>176</v>
      </c>
    </row>
    <row r="112" spans="1:34" ht="78" customHeight="1" thickBot="1" x14ac:dyDescent="0.25">
      <c r="A112" s="146">
        <f t="shared" si="86"/>
        <v>88</v>
      </c>
      <c r="B112" s="391"/>
      <c r="C112" s="249" t="s">
        <v>195</v>
      </c>
      <c r="D112" s="250" t="s">
        <v>197</v>
      </c>
      <c r="E112" s="251" t="s">
        <v>114</v>
      </c>
      <c r="F112" s="3"/>
      <c r="G112" s="4"/>
      <c r="H112" s="3" t="s">
        <v>101</v>
      </c>
      <c r="I112" s="4"/>
      <c r="J112" s="3">
        <v>1</v>
      </c>
      <c r="K112" s="4"/>
      <c r="L112" s="3">
        <v>1</v>
      </c>
      <c r="M112" s="4"/>
      <c r="N112" s="3">
        <v>1</v>
      </c>
      <c r="O112" s="4"/>
      <c r="P112" s="3">
        <v>1</v>
      </c>
      <c r="Q112" s="4"/>
      <c r="R112" s="3">
        <v>1</v>
      </c>
      <c r="S112" s="187"/>
      <c r="T112" s="3">
        <v>1</v>
      </c>
      <c r="U112" s="4"/>
      <c r="V112" s="3">
        <v>1</v>
      </c>
      <c r="W112" s="187"/>
      <c r="X112" s="3">
        <v>1</v>
      </c>
      <c r="Y112" s="4" t="s">
        <v>101</v>
      </c>
      <c r="Z112" s="3">
        <v>1</v>
      </c>
      <c r="AA112" s="4"/>
      <c r="AB112" s="3"/>
      <c r="AC112" s="57"/>
      <c r="AD112" s="182">
        <f t="shared" si="83"/>
        <v>9</v>
      </c>
      <c r="AE112" s="162">
        <f t="shared" si="84"/>
        <v>0</v>
      </c>
      <c r="AF112" s="159">
        <f t="shared" si="85"/>
        <v>0</v>
      </c>
      <c r="AG112" s="284" t="s">
        <v>125</v>
      </c>
      <c r="AH112" s="190" t="s">
        <v>184</v>
      </c>
    </row>
    <row r="113" spans="1:60" ht="54" customHeight="1" thickBot="1" x14ac:dyDescent="0.25">
      <c r="A113" s="146">
        <f t="shared" si="86"/>
        <v>89</v>
      </c>
      <c r="B113" s="193" t="s">
        <v>56</v>
      </c>
      <c r="C113" s="165" t="s">
        <v>154</v>
      </c>
      <c r="D113" s="166" t="s">
        <v>155</v>
      </c>
      <c r="E113" s="167" t="s">
        <v>114</v>
      </c>
      <c r="F113" s="76"/>
      <c r="G113" s="77"/>
      <c r="H113" s="76"/>
      <c r="I113" s="77"/>
      <c r="J113" s="76"/>
      <c r="K113" s="77"/>
      <c r="L113" s="76"/>
      <c r="M113" s="77"/>
      <c r="N113" s="76"/>
      <c r="O113" s="77"/>
      <c r="P113" s="76"/>
      <c r="Q113" s="77"/>
      <c r="R113" s="76"/>
      <c r="S113" s="77"/>
      <c r="T113" s="76"/>
      <c r="U113" s="77"/>
      <c r="V113" s="76"/>
      <c r="W113" s="77"/>
      <c r="X113" s="76"/>
      <c r="Y113" s="77"/>
      <c r="Z113" s="76"/>
      <c r="AA113" s="77"/>
      <c r="AB113" s="76">
        <v>1</v>
      </c>
      <c r="AC113" s="80"/>
      <c r="AD113" s="177">
        <f t="shared" si="83"/>
        <v>1</v>
      </c>
      <c r="AE113" s="178">
        <f t="shared" si="84"/>
        <v>0</v>
      </c>
      <c r="AF113" s="157">
        <f t="shared" si="85"/>
        <v>0</v>
      </c>
      <c r="AG113" s="285"/>
    </row>
    <row r="114" spans="1:60" ht="68" thickBot="1" x14ac:dyDescent="0.25">
      <c r="A114" s="146">
        <v>90</v>
      </c>
      <c r="B114" s="47" t="s">
        <v>70</v>
      </c>
      <c r="C114" s="168" t="s">
        <v>321</v>
      </c>
      <c r="D114" s="166" t="s">
        <v>322</v>
      </c>
      <c r="E114" s="167" t="s">
        <v>114</v>
      </c>
      <c r="F114" s="74"/>
      <c r="G114" s="75"/>
      <c r="H114" s="74"/>
      <c r="I114" s="75"/>
      <c r="J114" s="74"/>
      <c r="K114" s="75"/>
      <c r="L114" s="74"/>
      <c r="M114" s="75"/>
      <c r="N114" s="74"/>
      <c r="O114" s="75"/>
      <c r="P114" s="74"/>
      <c r="Q114" s="75"/>
      <c r="R114" s="74"/>
      <c r="S114" s="75"/>
      <c r="T114" s="74"/>
      <c r="U114" s="75"/>
      <c r="V114" s="74"/>
      <c r="W114" s="75" t="s">
        <v>101</v>
      </c>
      <c r="X114" s="74"/>
      <c r="Y114" s="75"/>
      <c r="Z114" s="74"/>
      <c r="AA114" s="75"/>
      <c r="AB114" s="74">
        <v>1</v>
      </c>
      <c r="AC114" s="169"/>
      <c r="AD114" s="177">
        <f t="shared" si="83"/>
        <v>1</v>
      </c>
      <c r="AE114" s="178">
        <f t="shared" si="84"/>
        <v>0</v>
      </c>
      <c r="AF114" s="59">
        <f t="shared" si="85"/>
        <v>0</v>
      </c>
      <c r="AG114" s="130">
        <f>SUM(AF100:AF114)/16</f>
        <v>3.844246031746032E-2</v>
      </c>
      <c r="AI114" s="66" t="s">
        <v>101</v>
      </c>
    </row>
    <row r="115" spans="1:60" ht="13.5" hidden="1" customHeight="1" thickBot="1" x14ac:dyDescent="0.25">
      <c r="A115" s="43"/>
      <c r="B115" s="49"/>
      <c r="C115" s="120"/>
      <c r="D115" s="16"/>
      <c r="E115" s="16"/>
      <c r="F115" s="17">
        <f t="shared" ref="F115:AC115" si="87">SUM(F100:F114)</f>
        <v>1</v>
      </c>
      <c r="G115" s="17">
        <f t="shared" si="87"/>
        <v>0</v>
      </c>
      <c r="H115" s="17">
        <f t="shared" si="87"/>
        <v>0</v>
      </c>
      <c r="I115" s="17">
        <f t="shared" si="87"/>
        <v>0</v>
      </c>
      <c r="J115" s="17">
        <f t="shared" si="87"/>
        <v>6</v>
      </c>
      <c r="K115" s="17">
        <f t="shared" si="87"/>
        <v>0</v>
      </c>
      <c r="L115" s="17">
        <f t="shared" si="87"/>
        <v>5</v>
      </c>
      <c r="M115" s="17">
        <f t="shared" si="87"/>
        <v>0</v>
      </c>
      <c r="N115" s="17">
        <f t="shared" si="87"/>
        <v>5</v>
      </c>
      <c r="O115" s="17">
        <f t="shared" si="87"/>
        <v>0</v>
      </c>
      <c r="P115" s="17">
        <f t="shared" si="87"/>
        <v>6</v>
      </c>
      <c r="Q115" s="17">
        <f t="shared" si="87"/>
        <v>0</v>
      </c>
      <c r="R115" s="17">
        <f t="shared" si="87"/>
        <v>7</v>
      </c>
      <c r="S115" s="17">
        <f t="shared" si="87"/>
        <v>0</v>
      </c>
      <c r="T115" s="17">
        <f t="shared" si="87"/>
        <v>6</v>
      </c>
      <c r="U115" s="17">
        <f t="shared" si="87"/>
        <v>2</v>
      </c>
      <c r="V115" s="17">
        <f t="shared" si="87"/>
        <v>7</v>
      </c>
      <c r="W115" s="17">
        <f t="shared" si="87"/>
        <v>3</v>
      </c>
      <c r="X115" s="17">
        <f t="shared" si="87"/>
        <v>8</v>
      </c>
      <c r="Y115" s="17">
        <f t="shared" si="87"/>
        <v>0</v>
      </c>
      <c r="Z115" s="17">
        <f t="shared" si="87"/>
        <v>8</v>
      </c>
      <c r="AA115" s="17">
        <f t="shared" si="87"/>
        <v>0</v>
      </c>
      <c r="AB115" s="17">
        <f t="shared" si="87"/>
        <v>3</v>
      </c>
      <c r="AC115" s="53">
        <f t="shared" si="87"/>
        <v>0</v>
      </c>
      <c r="AD115" s="15"/>
      <c r="AE115" s="15"/>
      <c r="AF115" s="58">
        <f>SUM(AF100:AF114)/16</f>
        <v>3.844246031746032E-2</v>
      </c>
    </row>
    <row r="116" spans="1:60" ht="18" customHeight="1" thickBot="1" x14ac:dyDescent="0.25">
      <c r="A116" s="304" t="s">
        <v>16</v>
      </c>
      <c r="B116" s="384" t="s">
        <v>126</v>
      </c>
      <c r="C116" s="385"/>
      <c r="D116" s="385"/>
      <c r="E116" s="386"/>
      <c r="F116" s="36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9"/>
    </row>
    <row r="117" spans="1:60" ht="15.75" hidden="1" customHeight="1" thickBot="1" x14ac:dyDescent="0.25">
      <c r="A117" s="350"/>
      <c r="B117" s="55"/>
      <c r="C117" s="121"/>
      <c r="D117" s="37"/>
      <c r="E117" s="30"/>
      <c r="F117" s="309" t="s">
        <v>0</v>
      </c>
      <c r="G117" s="366"/>
      <c r="H117" s="297" t="s">
        <v>1</v>
      </c>
      <c r="I117" s="318"/>
      <c r="J117" s="298" t="s">
        <v>2</v>
      </c>
      <c r="K117" s="318"/>
      <c r="L117" s="298" t="s">
        <v>3</v>
      </c>
      <c r="M117" s="318"/>
      <c r="N117" s="298" t="s">
        <v>4</v>
      </c>
      <c r="O117" s="318"/>
      <c r="P117" s="298" t="s">
        <v>5</v>
      </c>
      <c r="Q117" s="318"/>
      <c r="R117" s="298" t="s">
        <v>6</v>
      </c>
      <c r="S117" s="318"/>
      <c r="T117" s="298" t="s">
        <v>7</v>
      </c>
      <c r="U117" s="318"/>
      <c r="V117" s="298" t="s">
        <v>8</v>
      </c>
      <c r="W117" s="318"/>
      <c r="X117" s="298" t="s">
        <v>9</v>
      </c>
      <c r="Y117" s="318"/>
      <c r="Z117" s="298" t="s">
        <v>10</v>
      </c>
      <c r="AA117" s="318"/>
      <c r="AB117" s="298" t="s">
        <v>11</v>
      </c>
      <c r="AC117" s="297"/>
      <c r="AD117" s="145"/>
      <c r="AE117" s="145"/>
      <c r="AF117" s="143"/>
      <c r="AG117" s="143"/>
      <c r="AH117" s="14"/>
    </row>
    <row r="118" spans="1:60" ht="15.75" hidden="1" customHeight="1" thickBot="1" x14ac:dyDescent="0.25">
      <c r="A118" s="350"/>
      <c r="B118" s="55"/>
      <c r="C118" s="121"/>
      <c r="D118" s="37"/>
      <c r="E118" s="30"/>
      <c r="F118" s="320" t="s">
        <v>12</v>
      </c>
      <c r="G118" s="321" t="s">
        <v>13</v>
      </c>
      <c r="H118" s="322" t="s">
        <v>12</v>
      </c>
      <c r="I118" s="314" t="s">
        <v>13</v>
      </c>
      <c r="J118" s="313" t="s">
        <v>12</v>
      </c>
      <c r="K118" s="314" t="s">
        <v>13</v>
      </c>
      <c r="L118" s="313" t="s">
        <v>12</v>
      </c>
      <c r="M118" s="314" t="s">
        <v>13</v>
      </c>
      <c r="N118" s="313" t="s">
        <v>12</v>
      </c>
      <c r="O118" s="314" t="s">
        <v>13</v>
      </c>
      <c r="P118" s="313" t="s">
        <v>12</v>
      </c>
      <c r="Q118" s="314" t="s">
        <v>13</v>
      </c>
      <c r="R118" s="313" t="s">
        <v>12</v>
      </c>
      <c r="S118" s="314" t="s">
        <v>13</v>
      </c>
      <c r="T118" s="313" t="s">
        <v>12</v>
      </c>
      <c r="U118" s="314" t="s">
        <v>13</v>
      </c>
      <c r="V118" s="313" t="s">
        <v>12</v>
      </c>
      <c r="W118" s="314" t="s">
        <v>13</v>
      </c>
      <c r="X118" s="313" t="s">
        <v>12</v>
      </c>
      <c r="Y118" s="314" t="s">
        <v>13</v>
      </c>
      <c r="Z118" s="313" t="s">
        <v>12</v>
      </c>
      <c r="AA118" s="314" t="s">
        <v>13</v>
      </c>
      <c r="AB118" s="313" t="s">
        <v>12</v>
      </c>
      <c r="AC118" s="321" t="s">
        <v>13</v>
      </c>
      <c r="AD118" s="151"/>
      <c r="AE118" s="151"/>
      <c r="AF118" s="303" t="s">
        <v>14</v>
      </c>
      <c r="AG118" s="143"/>
      <c r="AH118" s="14"/>
    </row>
    <row r="119" spans="1:60" ht="4.5" hidden="1" customHeight="1" thickBot="1" x14ac:dyDescent="0.25">
      <c r="A119" s="350"/>
      <c r="B119" s="55"/>
      <c r="C119" s="121"/>
      <c r="D119" s="37"/>
      <c r="E119" s="30"/>
      <c r="F119" s="323"/>
      <c r="G119" s="324"/>
      <c r="H119" s="326"/>
      <c r="I119" s="327"/>
      <c r="J119" s="369"/>
      <c r="K119" s="327"/>
      <c r="L119" s="369"/>
      <c r="M119" s="327"/>
      <c r="N119" s="369"/>
      <c r="O119" s="327"/>
      <c r="P119" s="369"/>
      <c r="Q119" s="327"/>
      <c r="R119" s="369"/>
      <c r="S119" s="327"/>
      <c r="T119" s="369"/>
      <c r="U119" s="327"/>
      <c r="V119" s="369"/>
      <c r="W119" s="327"/>
      <c r="X119" s="369"/>
      <c r="Y119" s="327"/>
      <c r="Z119" s="369"/>
      <c r="AA119" s="327"/>
      <c r="AB119" s="369"/>
      <c r="AC119" s="324"/>
      <c r="AD119" s="151"/>
      <c r="AE119" s="151"/>
      <c r="AF119" s="370"/>
      <c r="AG119" s="143"/>
      <c r="AH119" s="14"/>
    </row>
    <row r="120" spans="1:60" ht="27.75" customHeight="1" thickBot="1" x14ac:dyDescent="0.25">
      <c r="A120" s="350"/>
      <c r="B120" s="307" t="s">
        <v>17</v>
      </c>
      <c r="C120" s="304" t="s">
        <v>18</v>
      </c>
      <c r="D120" s="304" t="s">
        <v>19</v>
      </c>
      <c r="E120" s="304" t="s">
        <v>20</v>
      </c>
      <c r="F120" s="319" t="s">
        <v>21</v>
      </c>
      <c r="G120" s="371"/>
      <c r="H120" s="319" t="s">
        <v>21</v>
      </c>
      <c r="I120" s="371"/>
      <c r="J120" s="319" t="s">
        <v>21</v>
      </c>
      <c r="K120" s="371"/>
      <c r="L120" s="319" t="s">
        <v>21</v>
      </c>
      <c r="M120" s="371"/>
      <c r="N120" s="319" t="s">
        <v>21</v>
      </c>
      <c r="O120" s="371"/>
      <c r="P120" s="319" t="s">
        <v>21</v>
      </c>
      <c r="Q120" s="371"/>
      <c r="R120" s="319" t="s">
        <v>21</v>
      </c>
      <c r="S120" s="371"/>
      <c r="T120" s="319" t="s">
        <v>21</v>
      </c>
      <c r="U120" s="371"/>
      <c r="V120" s="319" t="s">
        <v>21</v>
      </c>
      <c r="W120" s="371"/>
      <c r="X120" s="319" t="s">
        <v>21</v>
      </c>
      <c r="Y120" s="371"/>
      <c r="Z120" s="319" t="s">
        <v>21</v>
      </c>
      <c r="AA120" s="371"/>
      <c r="AB120" s="319" t="s">
        <v>21</v>
      </c>
      <c r="AC120" s="371"/>
      <c r="AD120" s="286">
        <f>((F121+H121+J121+L121+N121+P121+R121+T121+V121+X121+Z121+AB121)/12)</f>
        <v>2.7777777777777776E-2</v>
      </c>
      <c r="AE120" s="287"/>
      <c r="AF120" s="370"/>
      <c r="AG120" s="143"/>
      <c r="AH120" s="14"/>
    </row>
    <row r="121" spans="1:60" ht="21.75" customHeight="1" thickBot="1" x14ac:dyDescent="0.25">
      <c r="A121" s="305"/>
      <c r="B121" s="310"/>
      <c r="C121" s="305"/>
      <c r="D121" s="305"/>
      <c r="E121" s="305"/>
      <c r="F121" s="325">
        <v>0</v>
      </c>
      <c r="G121" s="372"/>
      <c r="H121" s="325">
        <v>0</v>
      </c>
      <c r="I121" s="372"/>
      <c r="J121" s="325">
        <f t="shared" ref="J121" si="88">(K131/J131)</f>
        <v>0</v>
      </c>
      <c r="K121" s="372"/>
      <c r="L121" s="325">
        <f t="shared" ref="L121" si="89">(M131/L131)</f>
        <v>0</v>
      </c>
      <c r="M121" s="372"/>
      <c r="N121" s="325">
        <f t="shared" ref="N121" si="90">(O131/N131)</f>
        <v>0</v>
      </c>
      <c r="O121" s="372"/>
      <c r="P121" s="325">
        <f t="shared" ref="P121" si="91">(Q131/P131)</f>
        <v>0</v>
      </c>
      <c r="Q121" s="372"/>
      <c r="R121" s="325">
        <f t="shared" ref="R121" si="92">(S131/R131)</f>
        <v>0</v>
      </c>
      <c r="S121" s="372"/>
      <c r="T121" s="325">
        <f t="shared" ref="T121" si="93">(U131/T131)</f>
        <v>0</v>
      </c>
      <c r="U121" s="372"/>
      <c r="V121" s="325">
        <f t="shared" ref="V121" si="94">(W131/V131)</f>
        <v>0.33333333333333331</v>
      </c>
      <c r="W121" s="372"/>
      <c r="X121" s="325">
        <f t="shared" ref="X121" si="95">(Y131/X131)</f>
        <v>0</v>
      </c>
      <c r="Y121" s="372"/>
      <c r="Z121" s="325">
        <f t="shared" ref="Z121" si="96">(AA131/Z131)</f>
        <v>0</v>
      </c>
      <c r="AA121" s="372"/>
      <c r="AB121" s="325">
        <f t="shared" ref="AB121" si="97">(AC131/AB131)</f>
        <v>0</v>
      </c>
      <c r="AC121" s="372"/>
      <c r="AD121" s="288"/>
      <c r="AE121" s="289"/>
      <c r="AF121" s="370"/>
      <c r="AG121" s="143"/>
      <c r="AH121" s="14"/>
    </row>
    <row r="122" spans="1:60" ht="73.5" customHeight="1" x14ac:dyDescent="0.2">
      <c r="A122" s="42">
        <f>A114+1</f>
        <v>91</v>
      </c>
      <c r="B122" s="348" t="s">
        <v>22</v>
      </c>
      <c r="C122" s="252" t="s">
        <v>198</v>
      </c>
      <c r="D122" s="253" t="s">
        <v>199</v>
      </c>
      <c r="E122" s="254" t="s">
        <v>200</v>
      </c>
      <c r="F122" s="73"/>
      <c r="G122" s="71" t="s">
        <v>101</v>
      </c>
      <c r="H122" s="73" t="s">
        <v>101</v>
      </c>
      <c r="I122" s="71"/>
      <c r="J122" s="73"/>
      <c r="K122" s="71"/>
      <c r="L122" s="73"/>
      <c r="M122" s="71"/>
      <c r="N122" s="73"/>
      <c r="O122" s="71"/>
      <c r="P122" s="73">
        <v>1</v>
      </c>
      <c r="Q122" s="71"/>
      <c r="R122" s="73">
        <v>1</v>
      </c>
      <c r="S122" s="71"/>
      <c r="T122" s="73"/>
      <c r="U122" s="71"/>
      <c r="V122" s="73"/>
      <c r="W122" s="71"/>
      <c r="X122" s="73"/>
      <c r="Y122" s="71"/>
      <c r="Z122" s="73"/>
      <c r="AA122" s="71"/>
      <c r="AB122" s="73"/>
      <c r="AC122" s="131"/>
      <c r="AD122" s="179">
        <f>SUM(F122,H122,J122,L122,N122,P122,R122,T122,V122,X122,Z122,AB122)</f>
        <v>2</v>
      </c>
      <c r="AE122" s="174">
        <f t="shared" ref="AE122" si="98">SUM(G122,I122,K122,M122,O122,Q122,S122,U122,W122,Y122,AA122,AC122)</f>
        <v>0</v>
      </c>
      <c r="AF122" s="157">
        <f>(AE122/AD122)</f>
        <v>0</v>
      </c>
      <c r="AG122" s="184" t="s">
        <v>301</v>
      </c>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row>
    <row r="123" spans="1:60" ht="96" customHeight="1" thickBot="1" x14ac:dyDescent="0.25">
      <c r="A123" s="44">
        <f>A122+1</f>
        <v>92</v>
      </c>
      <c r="B123" s="349"/>
      <c r="C123" s="255" t="s">
        <v>128</v>
      </c>
      <c r="D123" s="241" t="s">
        <v>226</v>
      </c>
      <c r="E123" s="256" t="s">
        <v>127</v>
      </c>
      <c r="F123" s="3"/>
      <c r="G123" s="4"/>
      <c r="H123" s="3"/>
      <c r="I123" s="4" t="s">
        <v>101</v>
      </c>
      <c r="J123" s="3">
        <v>1</v>
      </c>
      <c r="K123" s="4"/>
      <c r="L123" s="3" t="s">
        <v>101</v>
      </c>
      <c r="M123" s="4"/>
      <c r="N123" s="3"/>
      <c r="O123" s="4"/>
      <c r="P123" s="3">
        <v>1</v>
      </c>
      <c r="Q123" s="4"/>
      <c r="R123" s="3"/>
      <c r="S123" s="4"/>
      <c r="T123" s="3"/>
      <c r="U123" s="4"/>
      <c r="V123" s="3">
        <v>1</v>
      </c>
      <c r="W123" s="4">
        <v>1</v>
      </c>
      <c r="X123" s="3"/>
      <c r="Y123" s="4"/>
      <c r="Z123" s="3"/>
      <c r="AA123" s="4"/>
      <c r="AB123" s="3">
        <v>1</v>
      </c>
      <c r="AC123" s="57"/>
      <c r="AD123" s="181">
        <f t="shared" ref="AD123:AD127" si="99">SUM(F123,H123,J123,L123,N123,P123,R123,T123,V123,X123,Z123,AB123)</f>
        <v>4</v>
      </c>
      <c r="AE123" s="162">
        <f t="shared" ref="AE123:AE131" si="100">SUM(G123,I123,K123,M123,O123,Q123,S123,U123,W123,Y123,AA123,AC123)</f>
        <v>1</v>
      </c>
      <c r="AF123" s="159">
        <f t="shared" ref="AF123:AF129" si="101">(AE123/AD123)</f>
        <v>0.25</v>
      </c>
      <c r="AG123" s="105" t="s">
        <v>170</v>
      </c>
    </row>
    <row r="124" spans="1:60" ht="45.75" customHeight="1" thickBot="1" x14ac:dyDescent="0.25">
      <c r="A124" s="44">
        <v>96</v>
      </c>
      <c r="B124" s="339" t="s">
        <v>43</v>
      </c>
      <c r="C124" s="240" t="s">
        <v>201</v>
      </c>
      <c r="D124" s="239" t="s">
        <v>129</v>
      </c>
      <c r="E124" s="256" t="s">
        <v>200</v>
      </c>
      <c r="F124" s="1"/>
      <c r="G124" s="2"/>
      <c r="H124" s="1"/>
      <c r="I124" s="2"/>
      <c r="J124" s="1" t="s">
        <v>101</v>
      </c>
      <c r="K124" s="2"/>
      <c r="L124" s="1"/>
      <c r="M124" s="2"/>
      <c r="N124" s="1"/>
      <c r="O124" s="2"/>
      <c r="P124" s="1"/>
      <c r="Q124" s="2"/>
      <c r="R124" s="1" t="s">
        <v>101</v>
      </c>
      <c r="S124" s="2" t="s">
        <v>101</v>
      </c>
      <c r="T124" s="1"/>
      <c r="U124" s="2"/>
      <c r="V124" s="1"/>
      <c r="W124" s="2"/>
      <c r="X124" s="1">
        <v>1</v>
      </c>
      <c r="Y124" s="2"/>
      <c r="Z124" s="1"/>
      <c r="AA124" s="2"/>
      <c r="AB124" s="1"/>
      <c r="AC124" s="21"/>
      <c r="AD124" s="179"/>
      <c r="AE124" s="174"/>
      <c r="AF124" s="157" t="e">
        <f t="shared" si="101"/>
        <v>#DIV/0!</v>
      </c>
      <c r="AG124" s="67" t="s">
        <v>302</v>
      </c>
    </row>
    <row r="125" spans="1:60" ht="73.5" customHeight="1" thickBot="1" x14ac:dyDescent="0.25">
      <c r="A125" s="44">
        <f t="shared" ref="A125:A130" si="102">A124+1</f>
        <v>97</v>
      </c>
      <c r="B125" s="339"/>
      <c r="C125" s="240" t="s">
        <v>202</v>
      </c>
      <c r="D125" s="239" t="s">
        <v>130</v>
      </c>
      <c r="E125" s="256" t="s">
        <v>200</v>
      </c>
      <c r="F125" s="1"/>
      <c r="G125" s="2"/>
      <c r="H125" s="1"/>
      <c r="I125" s="2"/>
      <c r="J125" s="1">
        <v>1</v>
      </c>
      <c r="K125" s="2"/>
      <c r="L125" s="1"/>
      <c r="M125" s="2"/>
      <c r="N125" s="1">
        <v>1</v>
      </c>
      <c r="O125" s="2"/>
      <c r="P125" s="1"/>
      <c r="Q125" s="2"/>
      <c r="R125" s="1"/>
      <c r="S125" s="2"/>
      <c r="T125" s="1"/>
      <c r="U125" s="2"/>
      <c r="V125" s="1"/>
      <c r="W125" s="2"/>
      <c r="X125" s="1"/>
      <c r="Y125" s="2"/>
      <c r="Z125" s="1"/>
      <c r="AA125" s="2"/>
      <c r="AB125" s="1"/>
      <c r="AC125" s="21"/>
      <c r="AD125" s="177">
        <f t="shared" si="99"/>
        <v>2</v>
      </c>
      <c r="AE125" s="180">
        <f t="shared" si="100"/>
        <v>0</v>
      </c>
      <c r="AF125" s="158">
        <f t="shared" si="101"/>
        <v>0</v>
      </c>
      <c r="AG125" s="105" t="s">
        <v>304</v>
      </c>
    </row>
    <row r="126" spans="1:60" ht="102" customHeight="1" thickBot="1" x14ac:dyDescent="0.25">
      <c r="A126" s="44">
        <f t="shared" si="102"/>
        <v>98</v>
      </c>
      <c r="B126" s="339"/>
      <c r="C126" s="240" t="s">
        <v>203</v>
      </c>
      <c r="D126" s="239" t="s">
        <v>204</v>
      </c>
      <c r="E126" s="256" t="s">
        <v>205</v>
      </c>
      <c r="F126" s="1" t="s">
        <v>101</v>
      </c>
      <c r="G126" s="2" t="s">
        <v>101</v>
      </c>
      <c r="H126" s="1" t="s">
        <v>101</v>
      </c>
      <c r="I126" s="2" t="s">
        <v>101</v>
      </c>
      <c r="J126" s="1" t="s">
        <v>101</v>
      </c>
      <c r="K126" s="2"/>
      <c r="L126" s="1" t="s">
        <v>101</v>
      </c>
      <c r="M126" s="2" t="s">
        <v>101</v>
      </c>
      <c r="N126" s="1" t="s">
        <v>101</v>
      </c>
      <c r="O126" s="2"/>
      <c r="P126" s="1">
        <v>1</v>
      </c>
      <c r="Q126" s="2"/>
      <c r="R126" s="1">
        <v>1</v>
      </c>
      <c r="S126" s="2"/>
      <c r="T126" s="1">
        <v>1</v>
      </c>
      <c r="U126" s="2"/>
      <c r="V126" s="1">
        <v>1</v>
      </c>
      <c r="W126" s="2"/>
      <c r="X126" s="1">
        <v>1</v>
      </c>
      <c r="Y126" s="2"/>
      <c r="Z126" s="1">
        <v>1</v>
      </c>
      <c r="AA126" s="2"/>
      <c r="AB126" s="1">
        <v>1</v>
      </c>
      <c r="AC126" s="21"/>
      <c r="AD126" s="177">
        <f t="shared" si="99"/>
        <v>7</v>
      </c>
      <c r="AE126" s="180">
        <f t="shared" si="100"/>
        <v>0</v>
      </c>
      <c r="AF126" s="158">
        <f t="shared" si="101"/>
        <v>0</v>
      </c>
      <c r="AG126" s="105" t="s">
        <v>303</v>
      </c>
    </row>
    <row r="127" spans="1:60" ht="72" customHeight="1" thickBot="1" x14ac:dyDescent="0.25">
      <c r="A127" s="44">
        <f>+A126+1</f>
        <v>99</v>
      </c>
      <c r="B127" s="340"/>
      <c r="C127" s="245" t="s">
        <v>206</v>
      </c>
      <c r="D127" s="243" t="s">
        <v>207</v>
      </c>
      <c r="E127" s="256" t="s">
        <v>205</v>
      </c>
      <c r="F127" s="12"/>
      <c r="G127" s="13"/>
      <c r="H127" s="12"/>
      <c r="I127" s="13"/>
      <c r="J127" s="12">
        <v>1</v>
      </c>
      <c r="K127" s="13"/>
      <c r="L127" s="12"/>
      <c r="M127" s="13"/>
      <c r="N127" s="12" t="s">
        <v>101</v>
      </c>
      <c r="O127" s="13"/>
      <c r="P127" s="12">
        <v>1</v>
      </c>
      <c r="Q127" s="13"/>
      <c r="R127" s="12" t="s">
        <v>101</v>
      </c>
      <c r="S127" s="13"/>
      <c r="T127" s="12">
        <v>1</v>
      </c>
      <c r="U127" s="13"/>
      <c r="V127" s="12">
        <v>1</v>
      </c>
      <c r="W127" s="13"/>
      <c r="X127" s="12"/>
      <c r="Y127" s="13"/>
      <c r="Z127" s="12"/>
      <c r="AA127" s="13"/>
      <c r="AB127" s="12"/>
      <c r="AC127" s="132"/>
      <c r="AD127" s="181">
        <f t="shared" si="99"/>
        <v>4</v>
      </c>
      <c r="AE127" s="162">
        <f t="shared" si="100"/>
        <v>0</v>
      </c>
      <c r="AF127" s="159">
        <f t="shared" si="101"/>
        <v>0</v>
      </c>
      <c r="AG127" s="105" t="s">
        <v>171</v>
      </c>
    </row>
    <row r="128" spans="1:60" ht="49.5" customHeight="1" thickBot="1" x14ac:dyDescent="0.25">
      <c r="A128" s="44">
        <f t="shared" si="102"/>
        <v>100</v>
      </c>
      <c r="B128" s="341" t="s">
        <v>56</v>
      </c>
      <c r="C128" s="123" t="s">
        <v>131</v>
      </c>
      <c r="D128" s="8" t="s">
        <v>132</v>
      </c>
      <c r="E128" s="33" t="s">
        <v>127</v>
      </c>
      <c r="F128" s="73"/>
      <c r="G128" s="71"/>
      <c r="H128" s="73"/>
      <c r="I128" s="71"/>
      <c r="J128" s="73" t="s">
        <v>101</v>
      </c>
      <c r="K128" s="71"/>
      <c r="L128" s="73"/>
      <c r="M128" s="71"/>
      <c r="N128" s="73"/>
      <c r="O128" s="71" t="s">
        <v>101</v>
      </c>
      <c r="P128" s="73">
        <v>1</v>
      </c>
      <c r="Q128" s="71"/>
      <c r="R128" s="73"/>
      <c r="S128" s="71"/>
      <c r="T128" s="73">
        <v>1</v>
      </c>
      <c r="U128" s="71"/>
      <c r="V128" s="73"/>
      <c r="W128" s="71" t="s">
        <v>101</v>
      </c>
      <c r="X128" s="73"/>
      <c r="Y128" s="71"/>
      <c r="Z128" s="73"/>
      <c r="AA128" s="71"/>
      <c r="AB128" s="73">
        <v>1</v>
      </c>
      <c r="AC128" s="131"/>
      <c r="AD128" s="70"/>
      <c r="AE128" s="152">
        <f t="shared" si="100"/>
        <v>0</v>
      </c>
      <c r="AF128" s="157" t="e">
        <f t="shared" si="101"/>
        <v>#DIV/0!</v>
      </c>
    </row>
    <row r="129" spans="1:34" ht="63.75" customHeight="1" thickBot="1" x14ac:dyDescent="0.25">
      <c r="A129" s="44">
        <f t="shared" si="102"/>
        <v>101</v>
      </c>
      <c r="B129" s="342"/>
      <c r="C129" s="122" t="s">
        <v>133</v>
      </c>
      <c r="D129" s="10" t="s">
        <v>134</v>
      </c>
      <c r="E129" s="34" t="s">
        <v>127</v>
      </c>
      <c r="F129" s="1"/>
      <c r="G129" s="2"/>
      <c r="H129" s="3"/>
      <c r="I129" s="4"/>
      <c r="J129" s="3" t="s">
        <v>101</v>
      </c>
      <c r="K129" s="4"/>
      <c r="L129" s="3">
        <v>1</v>
      </c>
      <c r="M129" s="4"/>
      <c r="N129" s="3"/>
      <c r="O129" s="4"/>
      <c r="P129" s="3"/>
      <c r="Q129" s="4"/>
      <c r="R129" s="3">
        <v>1</v>
      </c>
      <c r="S129" s="4"/>
      <c r="T129" s="3" t="s">
        <v>101</v>
      </c>
      <c r="U129" s="4"/>
      <c r="V129" s="3"/>
      <c r="W129" s="4"/>
      <c r="X129" s="3" t="s">
        <v>101</v>
      </c>
      <c r="Y129" s="4" t="s">
        <v>101</v>
      </c>
      <c r="Z129" s="3"/>
      <c r="AA129" s="4"/>
      <c r="AB129" s="3">
        <v>1</v>
      </c>
      <c r="AC129" s="57"/>
      <c r="AD129" s="175"/>
      <c r="AE129" s="156">
        <f t="shared" si="100"/>
        <v>0</v>
      </c>
      <c r="AF129" s="159" t="e">
        <f t="shared" si="101"/>
        <v>#DIV/0!</v>
      </c>
      <c r="AG129" s="69" t="s">
        <v>135</v>
      </c>
    </row>
    <row r="130" spans="1:34" ht="78" customHeight="1" thickBot="1" x14ac:dyDescent="0.25">
      <c r="A130" s="44">
        <f t="shared" si="102"/>
        <v>102</v>
      </c>
      <c r="B130" s="61" t="s">
        <v>70</v>
      </c>
      <c r="C130" s="122" t="s">
        <v>136</v>
      </c>
      <c r="D130" s="51" t="s">
        <v>110</v>
      </c>
      <c r="E130" s="34" t="s">
        <v>127</v>
      </c>
      <c r="F130" s="1"/>
      <c r="G130" s="2"/>
      <c r="H130" s="76"/>
      <c r="I130" s="77"/>
      <c r="J130" s="76"/>
      <c r="K130" s="77"/>
      <c r="L130" s="76"/>
      <c r="M130" s="77"/>
      <c r="N130" s="76"/>
      <c r="O130" s="77"/>
      <c r="P130" s="76"/>
      <c r="Q130" s="77"/>
      <c r="R130" s="76"/>
      <c r="S130" s="77"/>
      <c r="T130" s="76">
        <v>1</v>
      </c>
      <c r="U130" s="77"/>
      <c r="V130" s="76"/>
      <c r="W130" s="77"/>
      <c r="X130" s="76" t="s">
        <v>101</v>
      </c>
      <c r="Y130" s="77"/>
      <c r="Z130" s="76">
        <v>1</v>
      </c>
      <c r="AA130" s="77" t="s">
        <v>101</v>
      </c>
      <c r="AB130" s="76"/>
      <c r="AC130" s="80" t="s">
        <v>101</v>
      </c>
      <c r="AD130" s="183"/>
      <c r="AE130" s="152">
        <f t="shared" si="100"/>
        <v>0</v>
      </c>
      <c r="AF130" s="161" t="e">
        <f>(AE130/AD130)</f>
        <v>#DIV/0!</v>
      </c>
      <c r="AG130" s="130" t="e">
        <f>SUM(AF122:AF130)/11</f>
        <v>#DIV/0!</v>
      </c>
      <c r="AH130" s="66" t="s">
        <v>101</v>
      </c>
    </row>
    <row r="131" spans="1:34" ht="53.25" hidden="1" customHeight="1" thickBot="1" x14ac:dyDescent="0.25">
      <c r="A131" s="43"/>
      <c r="B131" s="49"/>
      <c r="C131" s="120"/>
      <c r="D131" s="16"/>
      <c r="E131" s="16"/>
      <c r="F131" s="63">
        <f t="shared" ref="F131:AC131" si="103">SUM(F122:F130)</f>
        <v>0</v>
      </c>
      <c r="G131" s="63">
        <f t="shared" si="103"/>
        <v>0</v>
      </c>
      <c r="H131" s="63">
        <f t="shared" si="103"/>
        <v>0</v>
      </c>
      <c r="I131" s="63">
        <f t="shared" si="103"/>
        <v>0</v>
      </c>
      <c r="J131" s="63">
        <f t="shared" si="103"/>
        <v>3</v>
      </c>
      <c r="K131" s="63">
        <f t="shared" si="103"/>
        <v>0</v>
      </c>
      <c r="L131" s="63">
        <f t="shared" si="103"/>
        <v>1</v>
      </c>
      <c r="M131" s="63">
        <f t="shared" si="103"/>
        <v>0</v>
      </c>
      <c r="N131" s="63">
        <f t="shared" si="103"/>
        <v>1</v>
      </c>
      <c r="O131" s="63">
        <f t="shared" si="103"/>
        <v>0</v>
      </c>
      <c r="P131" s="63">
        <f t="shared" si="103"/>
        <v>5</v>
      </c>
      <c r="Q131" s="63">
        <f t="shared" si="103"/>
        <v>0</v>
      </c>
      <c r="R131" s="63">
        <f t="shared" si="103"/>
        <v>3</v>
      </c>
      <c r="S131" s="63">
        <f t="shared" si="103"/>
        <v>0</v>
      </c>
      <c r="T131" s="63">
        <f t="shared" si="103"/>
        <v>4</v>
      </c>
      <c r="U131" s="63">
        <f t="shared" si="103"/>
        <v>0</v>
      </c>
      <c r="V131" s="63">
        <f t="shared" si="103"/>
        <v>3</v>
      </c>
      <c r="W131" s="63">
        <f t="shared" si="103"/>
        <v>1</v>
      </c>
      <c r="X131" s="63">
        <f t="shared" si="103"/>
        <v>2</v>
      </c>
      <c r="Y131" s="63">
        <f t="shared" si="103"/>
        <v>0</v>
      </c>
      <c r="Z131" s="63">
        <f t="shared" si="103"/>
        <v>2</v>
      </c>
      <c r="AA131" s="63">
        <f t="shared" si="103"/>
        <v>0</v>
      </c>
      <c r="AB131" s="63">
        <f t="shared" si="103"/>
        <v>4</v>
      </c>
      <c r="AC131" s="63">
        <f t="shared" si="103"/>
        <v>0</v>
      </c>
      <c r="AD131" s="152">
        <f>SUM(F131,H131,J131,L131,N131,P131,R131,T131,V131,X131,Z131,AB131)</f>
        <v>28</v>
      </c>
      <c r="AE131" s="153">
        <f t="shared" si="100"/>
        <v>1</v>
      </c>
      <c r="AF131" s="133">
        <f>(AE131/AD131)</f>
        <v>3.5714285714285712E-2</v>
      </c>
    </row>
    <row r="132" spans="1:34" ht="18.75" customHeight="1" thickBot="1" x14ac:dyDescent="0.25">
      <c r="A132" s="306" t="s">
        <v>16</v>
      </c>
      <c r="B132" s="387" t="s">
        <v>158</v>
      </c>
      <c r="C132" s="388"/>
      <c r="D132" s="388"/>
      <c r="E132" s="389"/>
      <c r="F132" s="36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9"/>
    </row>
    <row r="133" spans="1:34" ht="15.75" hidden="1" customHeight="1" thickBot="1" x14ac:dyDescent="0.25">
      <c r="A133" s="351"/>
      <c r="B133" s="55"/>
      <c r="C133" s="121"/>
      <c r="D133" s="37"/>
      <c r="E133" s="30"/>
      <c r="F133" s="309" t="s">
        <v>0</v>
      </c>
      <c r="G133" s="366"/>
      <c r="H133" s="297" t="s">
        <v>1</v>
      </c>
      <c r="I133" s="318"/>
      <c r="J133" s="298" t="s">
        <v>2</v>
      </c>
      <c r="K133" s="318"/>
      <c r="L133" s="298" t="s">
        <v>3</v>
      </c>
      <c r="M133" s="318"/>
      <c r="N133" s="298" t="s">
        <v>4</v>
      </c>
      <c r="O133" s="318"/>
      <c r="P133" s="298" t="s">
        <v>5</v>
      </c>
      <c r="Q133" s="318"/>
      <c r="R133" s="298" t="s">
        <v>6</v>
      </c>
      <c r="S133" s="318"/>
      <c r="T133" s="298" t="s">
        <v>7</v>
      </c>
      <c r="U133" s="318"/>
      <c r="V133" s="298" t="s">
        <v>8</v>
      </c>
      <c r="W133" s="318"/>
      <c r="X133" s="298" t="s">
        <v>9</v>
      </c>
      <c r="Y133" s="318"/>
      <c r="Z133" s="298" t="s">
        <v>10</v>
      </c>
      <c r="AA133" s="318"/>
      <c r="AB133" s="298" t="s">
        <v>11</v>
      </c>
      <c r="AC133" s="297"/>
      <c r="AD133" s="145"/>
      <c r="AE133" s="145"/>
      <c r="AF133" s="143"/>
      <c r="AG133" s="143"/>
      <c r="AH133" s="14"/>
    </row>
    <row r="134" spans="1:34" ht="15.75" hidden="1" customHeight="1" thickBot="1" x14ac:dyDescent="0.25">
      <c r="A134" s="351"/>
      <c r="B134" s="55"/>
      <c r="C134" s="121"/>
      <c r="D134" s="37"/>
      <c r="E134" s="30"/>
      <c r="F134" s="320" t="s">
        <v>12</v>
      </c>
      <c r="G134" s="321" t="s">
        <v>13</v>
      </c>
      <c r="H134" s="322" t="s">
        <v>12</v>
      </c>
      <c r="I134" s="314" t="s">
        <v>13</v>
      </c>
      <c r="J134" s="313" t="s">
        <v>12</v>
      </c>
      <c r="K134" s="314" t="s">
        <v>13</v>
      </c>
      <c r="L134" s="313" t="s">
        <v>12</v>
      </c>
      <c r="M134" s="314" t="s">
        <v>13</v>
      </c>
      <c r="N134" s="313" t="s">
        <v>12</v>
      </c>
      <c r="O134" s="314" t="s">
        <v>13</v>
      </c>
      <c r="P134" s="313" t="s">
        <v>12</v>
      </c>
      <c r="Q134" s="314" t="s">
        <v>13</v>
      </c>
      <c r="R134" s="313" t="s">
        <v>12</v>
      </c>
      <c r="S134" s="314" t="s">
        <v>13</v>
      </c>
      <c r="T134" s="313" t="s">
        <v>12</v>
      </c>
      <c r="U134" s="314" t="s">
        <v>13</v>
      </c>
      <c r="V134" s="313" t="s">
        <v>12</v>
      </c>
      <c r="W134" s="314" t="s">
        <v>13</v>
      </c>
      <c r="X134" s="313" t="s">
        <v>12</v>
      </c>
      <c r="Y134" s="314" t="s">
        <v>13</v>
      </c>
      <c r="Z134" s="313" t="s">
        <v>12</v>
      </c>
      <c r="AA134" s="314" t="s">
        <v>13</v>
      </c>
      <c r="AB134" s="313" t="s">
        <v>12</v>
      </c>
      <c r="AC134" s="321" t="s">
        <v>13</v>
      </c>
      <c r="AD134" s="151"/>
      <c r="AE134" s="151"/>
      <c r="AF134" s="303" t="s">
        <v>14</v>
      </c>
      <c r="AG134" s="143"/>
      <c r="AH134" s="14"/>
    </row>
    <row r="135" spans="1:34" ht="15" hidden="1" customHeight="1" thickBot="1" x14ac:dyDescent="0.25">
      <c r="A135" s="351"/>
      <c r="B135" s="55"/>
      <c r="C135" s="121"/>
      <c r="D135" s="37"/>
      <c r="E135" s="30"/>
      <c r="F135" s="323"/>
      <c r="G135" s="324"/>
      <c r="H135" s="326"/>
      <c r="I135" s="327"/>
      <c r="J135" s="369"/>
      <c r="K135" s="327"/>
      <c r="L135" s="369"/>
      <c r="M135" s="327"/>
      <c r="N135" s="369"/>
      <c r="O135" s="327"/>
      <c r="P135" s="369"/>
      <c r="Q135" s="327"/>
      <c r="R135" s="369"/>
      <c r="S135" s="327"/>
      <c r="T135" s="369"/>
      <c r="U135" s="327"/>
      <c r="V135" s="369"/>
      <c r="W135" s="327"/>
      <c r="X135" s="369"/>
      <c r="Y135" s="327"/>
      <c r="Z135" s="369"/>
      <c r="AA135" s="327"/>
      <c r="AB135" s="369"/>
      <c r="AC135" s="324"/>
      <c r="AD135" s="151"/>
      <c r="AE135" s="151"/>
      <c r="AF135" s="370"/>
      <c r="AG135" s="143"/>
      <c r="AH135" s="14"/>
    </row>
    <row r="136" spans="1:34" ht="24" customHeight="1" thickBot="1" x14ac:dyDescent="0.25">
      <c r="A136" s="351"/>
      <c r="B136" s="307" t="s">
        <v>17</v>
      </c>
      <c r="C136" s="304" t="s">
        <v>18</v>
      </c>
      <c r="D136" s="304" t="s">
        <v>19</v>
      </c>
      <c r="E136" s="304" t="s">
        <v>20</v>
      </c>
      <c r="F136" s="319" t="s">
        <v>21</v>
      </c>
      <c r="G136" s="371"/>
      <c r="H136" s="319" t="s">
        <v>21</v>
      </c>
      <c r="I136" s="371"/>
      <c r="J136" s="319" t="s">
        <v>21</v>
      </c>
      <c r="K136" s="371"/>
      <c r="L136" s="319" t="s">
        <v>21</v>
      </c>
      <c r="M136" s="371"/>
      <c r="N136" s="319" t="s">
        <v>21</v>
      </c>
      <c r="O136" s="371"/>
      <c r="P136" s="319" t="s">
        <v>21</v>
      </c>
      <c r="Q136" s="371"/>
      <c r="R136" s="319" t="s">
        <v>21</v>
      </c>
      <c r="S136" s="371"/>
      <c r="T136" s="319" t="s">
        <v>21</v>
      </c>
      <c r="U136" s="371"/>
      <c r="V136" s="319" t="s">
        <v>21</v>
      </c>
      <c r="W136" s="371"/>
      <c r="X136" s="319" t="s">
        <v>21</v>
      </c>
      <c r="Y136" s="371"/>
      <c r="Z136" s="319" t="s">
        <v>21</v>
      </c>
      <c r="AA136" s="371"/>
      <c r="AB136" s="319" t="s">
        <v>21</v>
      </c>
      <c r="AC136" s="371"/>
      <c r="AD136" s="286" t="e">
        <f>((F137+H137+J137+L137+N137+P137+R137+T137+V137+X137+Z137+AB137)/12)</f>
        <v>#DIV/0!</v>
      </c>
      <c r="AE136" s="287"/>
      <c r="AF136" s="370"/>
      <c r="AG136" s="143"/>
      <c r="AH136" s="14"/>
    </row>
    <row r="137" spans="1:34" ht="15.75" customHeight="1" thickBot="1" x14ac:dyDescent="0.25">
      <c r="A137" s="347"/>
      <c r="B137" s="307"/>
      <c r="C137" s="305"/>
      <c r="D137" s="305"/>
      <c r="E137" s="305"/>
      <c r="F137" s="325" t="e">
        <f>(G138/F138)</f>
        <v>#DIV/0!</v>
      </c>
      <c r="G137" s="372"/>
      <c r="H137" s="325">
        <v>0</v>
      </c>
      <c r="I137" s="372"/>
      <c r="J137" s="325">
        <f>(K139/J139)</f>
        <v>0</v>
      </c>
      <c r="K137" s="372"/>
      <c r="L137" s="325">
        <f>(M139/L139)</f>
        <v>0</v>
      </c>
      <c r="M137" s="372"/>
      <c r="N137" s="325">
        <f t="shared" ref="N137" si="104">(O142/N142)</f>
        <v>0</v>
      </c>
      <c r="O137" s="372"/>
      <c r="P137" s="325">
        <f>(Q139/P139)</f>
        <v>0</v>
      </c>
      <c r="Q137" s="372"/>
      <c r="R137" s="325">
        <f t="shared" ref="R137" si="105">(S142/R142)</f>
        <v>0</v>
      </c>
      <c r="S137" s="372"/>
      <c r="T137" s="325" t="e">
        <f t="shared" ref="T137" si="106">(U142/T142)</f>
        <v>#DIV/0!</v>
      </c>
      <c r="U137" s="372"/>
      <c r="V137" s="325" t="e">
        <f t="shared" ref="V137" si="107">(W142/V142)</f>
        <v>#DIV/0!</v>
      </c>
      <c r="W137" s="372"/>
      <c r="X137" s="325">
        <f t="shared" ref="X137" si="108">(Y142/X142)</f>
        <v>0</v>
      </c>
      <c r="Y137" s="372"/>
      <c r="Z137" s="325" t="e">
        <f t="shared" ref="Z137" si="109">(AA142/Z142)</f>
        <v>#DIV/0!</v>
      </c>
      <c r="AA137" s="372"/>
      <c r="AB137" s="325" t="e">
        <f t="shared" ref="AB137" si="110">(AC142/AB142)</f>
        <v>#DIV/0!</v>
      </c>
      <c r="AC137" s="372"/>
      <c r="AD137" s="288"/>
      <c r="AE137" s="289"/>
      <c r="AF137" s="370"/>
      <c r="AG137" s="143"/>
      <c r="AH137" s="14"/>
    </row>
    <row r="138" spans="1:34" ht="87" customHeight="1" thickBot="1" x14ac:dyDescent="0.25">
      <c r="A138" s="205">
        <f>+A130+1</f>
        <v>103</v>
      </c>
      <c r="B138" s="204" t="s">
        <v>22</v>
      </c>
      <c r="C138" s="125" t="s">
        <v>338</v>
      </c>
      <c r="D138" s="125" t="s">
        <v>323</v>
      </c>
      <c r="E138" s="206" t="s">
        <v>59</v>
      </c>
      <c r="F138" s="81"/>
      <c r="G138" s="82"/>
      <c r="H138" s="81">
        <v>1</v>
      </c>
      <c r="I138" s="82"/>
      <c r="J138" s="81"/>
      <c r="K138" s="82"/>
      <c r="L138" s="81"/>
      <c r="M138" s="82"/>
      <c r="N138" s="81"/>
      <c r="O138" s="82"/>
      <c r="P138" s="81"/>
      <c r="Q138" s="82"/>
      <c r="R138" s="81"/>
      <c r="S138" s="191"/>
      <c r="T138" s="81"/>
      <c r="U138" s="191"/>
      <c r="V138" s="81"/>
      <c r="W138" s="191"/>
      <c r="X138" s="81"/>
      <c r="Y138" s="82"/>
      <c r="Z138" s="81"/>
      <c r="AA138" s="82"/>
      <c r="AB138" s="81"/>
      <c r="AC138" s="84"/>
      <c r="AD138" s="176">
        <f>SUM(F138,H138,J138,L138,N138,P138,R138,T138,V138,X138,Z138,AB138)</f>
        <v>1</v>
      </c>
      <c r="AE138" s="171">
        <f t="shared" ref="AE138" si="111">SUM(G138,I138,K138,M138,O138,Q138,S138,U138,W138,Y138,AA138,AC138)</f>
        <v>0</v>
      </c>
      <c r="AF138" s="161">
        <f>(AE138/AD138)</f>
        <v>0</v>
      </c>
      <c r="AG138" s="143"/>
      <c r="AH138" s="14"/>
    </row>
    <row r="139" spans="1:34" ht="60.75" customHeight="1" thickBot="1" x14ac:dyDescent="0.25">
      <c r="A139" s="205">
        <f>A138+1</f>
        <v>104</v>
      </c>
      <c r="B139" s="62" t="s">
        <v>43</v>
      </c>
      <c r="C139" s="125" t="s">
        <v>159</v>
      </c>
      <c r="D139" s="207" t="s">
        <v>123</v>
      </c>
      <c r="E139" s="206" t="s">
        <v>59</v>
      </c>
      <c r="F139" s="81" t="s">
        <v>101</v>
      </c>
      <c r="G139" s="82" t="s">
        <v>101</v>
      </c>
      <c r="H139" s="81"/>
      <c r="I139" s="82"/>
      <c r="J139" s="81">
        <v>1</v>
      </c>
      <c r="K139" s="82"/>
      <c r="L139" s="81">
        <v>1</v>
      </c>
      <c r="M139" s="82"/>
      <c r="N139" s="81">
        <v>1</v>
      </c>
      <c r="O139" s="82"/>
      <c r="P139" s="81">
        <v>1</v>
      </c>
      <c r="Q139" s="82"/>
      <c r="R139" s="81">
        <v>1</v>
      </c>
      <c r="S139" s="191"/>
      <c r="T139" s="81" t="s">
        <v>101</v>
      </c>
      <c r="U139" s="191" t="s">
        <v>101</v>
      </c>
      <c r="V139" s="81" t="s">
        <v>101</v>
      </c>
      <c r="W139" s="191" t="s">
        <v>101</v>
      </c>
      <c r="X139" s="81">
        <v>1</v>
      </c>
      <c r="Y139" s="82"/>
      <c r="Z139" s="81" t="s">
        <v>101</v>
      </c>
      <c r="AA139" s="82"/>
      <c r="AB139" s="81" t="s">
        <v>101</v>
      </c>
      <c r="AC139" s="84"/>
      <c r="AD139" s="176">
        <f>SUM(F139,H139,J139,L139,N139,P139,R139,T139,V139,X139,Z139,AB139)</f>
        <v>6</v>
      </c>
      <c r="AE139" s="171">
        <f t="shared" ref="AE139" si="112">SUM(G139,I139,K139,M139,O139,Q139,S139,U139,W139,Y139,AA139,AC139)</f>
        <v>0</v>
      </c>
      <c r="AF139" s="161">
        <f>(AE139/AD139)</f>
        <v>0</v>
      </c>
      <c r="AG139" s="143"/>
      <c r="AH139" s="14"/>
    </row>
    <row r="140" spans="1:34" ht="102.75" customHeight="1" thickBot="1" x14ac:dyDescent="0.25">
      <c r="A140" s="44">
        <f>A130+1</f>
        <v>103</v>
      </c>
      <c r="B140" s="86" t="s">
        <v>56</v>
      </c>
      <c r="C140" s="125" t="s">
        <v>255</v>
      </c>
      <c r="D140" s="11" t="s">
        <v>227</v>
      </c>
      <c r="E140" s="35" t="s">
        <v>33</v>
      </c>
      <c r="F140" s="81" t="s">
        <v>101</v>
      </c>
      <c r="G140" s="82" t="s">
        <v>101</v>
      </c>
      <c r="H140" s="81"/>
      <c r="I140" s="82"/>
      <c r="J140" s="81"/>
      <c r="K140" s="82" t="s">
        <v>101</v>
      </c>
      <c r="L140" s="81"/>
      <c r="M140" s="82"/>
      <c r="N140" s="81">
        <v>1</v>
      </c>
      <c r="O140" s="82"/>
      <c r="P140" s="81"/>
      <c r="Q140" s="82"/>
      <c r="R140" s="81">
        <v>1</v>
      </c>
      <c r="S140" s="191"/>
      <c r="T140" s="81"/>
      <c r="U140" s="82"/>
      <c r="V140" s="81"/>
      <c r="W140" s="82"/>
      <c r="X140" s="81">
        <v>1</v>
      </c>
      <c r="Y140" s="82"/>
      <c r="Z140" s="81"/>
      <c r="AA140" s="82"/>
      <c r="AB140" s="81"/>
      <c r="AC140" s="84"/>
      <c r="AD140" s="176">
        <f>SUM(F140,H140,J140,L140,N140,P140,R140,T140,V140,X140,Z140,AB140)</f>
        <v>3</v>
      </c>
      <c r="AE140" s="171">
        <f t="shared" ref="AE140" si="113">SUM(G140,I140,K140,M140,O140,Q140,S140,U140,W140,Y140,AA140,AC140)</f>
        <v>0</v>
      </c>
      <c r="AF140" s="161">
        <f>(AE140/AD140)</f>
        <v>0</v>
      </c>
      <c r="AG140" s="69" t="s">
        <v>138</v>
      </c>
    </row>
    <row r="141" spans="1:34" ht="82.5" customHeight="1" thickBot="1" x14ac:dyDescent="0.25">
      <c r="A141" s="44">
        <f t="shared" ref="A141" si="114">A140+1</f>
        <v>104</v>
      </c>
      <c r="B141" s="85" t="s">
        <v>70</v>
      </c>
      <c r="C141" s="126" t="s">
        <v>139</v>
      </c>
      <c r="D141" s="40" t="s">
        <v>140</v>
      </c>
      <c r="E141" s="16" t="s">
        <v>33</v>
      </c>
      <c r="F141" s="76" t="s">
        <v>101</v>
      </c>
      <c r="G141" s="77" t="s">
        <v>101</v>
      </c>
      <c r="H141" s="76" t="s">
        <v>101</v>
      </c>
      <c r="I141" s="77" t="s">
        <v>101</v>
      </c>
      <c r="J141" s="76" t="s">
        <v>101</v>
      </c>
      <c r="K141" s="77" t="s">
        <v>101</v>
      </c>
      <c r="L141" s="76" t="s">
        <v>101</v>
      </c>
      <c r="M141" s="77" t="s">
        <v>101</v>
      </c>
      <c r="N141" s="76">
        <v>1</v>
      </c>
      <c r="O141" s="77"/>
      <c r="P141" s="76" t="s">
        <v>101</v>
      </c>
      <c r="Q141" s="77" t="s">
        <v>101</v>
      </c>
      <c r="R141" s="76">
        <v>1</v>
      </c>
      <c r="S141" s="192"/>
      <c r="T141" s="76" t="s">
        <v>101</v>
      </c>
      <c r="U141" s="192" t="s">
        <v>101</v>
      </c>
      <c r="V141" s="76" t="s">
        <v>101</v>
      </c>
      <c r="W141" s="192" t="s">
        <v>101</v>
      </c>
      <c r="X141" s="76">
        <v>1</v>
      </c>
      <c r="Y141" s="77" t="s">
        <v>101</v>
      </c>
      <c r="Z141" s="76" t="s">
        <v>101</v>
      </c>
      <c r="AA141" s="77" t="s">
        <v>101</v>
      </c>
      <c r="AB141" s="76" t="s">
        <v>101</v>
      </c>
      <c r="AC141" s="80" t="s">
        <v>101</v>
      </c>
      <c r="AD141" s="177">
        <f>SUM(F141,H141,J141,L141,N141,P141,R141,T141,V141,X141,Z141,AB141)</f>
        <v>3</v>
      </c>
      <c r="AE141" s="178">
        <f t="shared" ref="AE141" si="115">SUM(G141,I141,K141,M141,O141,Q141,S141,U141,W141,Y141,AA141,AC141)</f>
        <v>0</v>
      </c>
      <c r="AF141" s="161">
        <f>(AE141/AD141)</f>
        <v>0</v>
      </c>
      <c r="AG141" s="134">
        <f>SUM(AF138+AF140:AF141)/2</f>
        <v>0</v>
      </c>
      <c r="AH141" s="66" t="s">
        <v>101</v>
      </c>
    </row>
    <row r="142" spans="1:34" ht="53.25" hidden="1" customHeight="1" thickBot="1" x14ac:dyDescent="0.25">
      <c r="A142" s="43"/>
      <c r="B142" s="49"/>
      <c r="C142" s="120"/>
      <c r="D142" s="16"/>
      <c r="E142" s="16"/>
      <c r="F142" s="63">
        <f>SUM(F140:F141)</f>
        <v>0</v>
      </c>
      <c r="G142" s="63">
        <f>SUM(G140:G141)</f>
        <v>0</v>
      </c>
      <c r="H142" s="63">
        <f t="shared" ref="H142:AC142" si="116">SUM(H140:H141)</f>
        <v>0</v>
      </c>
      <c r="I142" s="63">
        <f t="shared" si="116"/>
        <v>0</v>
      </c>
      <c r="J142" s="63">
        <f t="shared" si="116"/>
        <v>0</v>
      </c>
      <c r="K142" s="63">
        <f t="shared" si="116"/>
        <v>0</v>
      </c>
      <c r="L142" s="63">
        <f t="shared" si="116"/>
        <v>0</v>
      </c>
      <c r="M142" s="63">
        <f t="shared" si="116"/>
        <v>0</v>
      </c>
      <c r="N142" s="63">
        <f t="shared" si="116"/>
        <v>2</v>
      </c>
      <c r="O142" s="63">
        <f t="shared" si="116"/>
        <v>0</v>
      </c>
      <c r="P142" s="63">
        <f t="shared" si="116"/>
        <v>0</v>
      </c>
      <c r="Q142" s="63">
        <f t="shared" si="116"/>
        <v>0</v>
      </c>
      <c r="R142" s="63">
        <f t="shared" si="116"/>
        <v>2</v>
      </c>
      <c r="S142" s="63">
        <f t="shared" si="116"/>
        <v>0</v>
      </c>
      <c r="T142" s="63">
        <f t="shared" si="116"/>
        <v>0</v>
      </c>
      <c r="U142" s="63">
        <f t="shared" si="116"/>
        <v>0</v>
      </c>
      <c r="V142" s="63">
        <f t="shared" si="116"/>
        <v>0</v>
      </c>
      <c r="W142" s="63">
        <f t="shared" si="116"/>
        <v>0</v>
      </c>
      <c r="X142" s="63">
        <f t="shared" si="116"/>
        <v>2</v>
      </c>
      <c r="Y142" s="63">
        <f t="shared" si="116"/>
        <v>0</v>
      </c>
      <c r="Z142" s="63">
        <f t="shared" si="116"/>
        <v>0</v>
      </c>
      <c r="AA142" s="63">
        <f t="shared" si="116"/>
        <v>0</v>
      </c>
      <c r="AB142" s="63">
        <f t="shared" si="116"/>
        <v>0</v>
      </c>
      <c r="AC142" s="52">
        <f t="shared" si="116"/>
        <v>0</v>
      </c>
      <c r="AD142" s="15"/>
      <c r="AE142" s="15"/>
      <c r="AF142" s="58">
        <f>SUM(AF140:AF141)/2</f>
        <v>0</v>
      </c>
    </row>
    <row r="143" spans="1:34" ht="24" customHeight="1" thickBot="1" x14ac:dyDescent="0.25">
      <c r="A143" s="306" t="s">
        <v>16</v>
      </c>
      <c r="B143" s="384" t="s">
        <v>339</v>
      </c>
      <c r="C143" s="385"/>
      <c r="D143" s="385"/>
      <c r="E143" s="386"/>
      <c r="F143" s="36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9"/>
    </row>
    <row r="144" spans="1:34" ht="15.75" hidden="1" customHeight="1" thickBot="1" x14ac:dyDescent="0.25">
      <c r="A144" s="351"/>
      <c r="B144" s="55"/>
      <c r="C144" s="121"/>
      <c r="D144" s="37"/>
      <c r="E144" s="30"/>
      <c r="F144" s="309" t="s">
        <v>0</v>
      </c>
      <c r="G144" s="366"/>
      <c r="H144" s="297" t="s">
        <v>1</v>
      </c>
      <c r="I144" s="318"/>
      <c r="J144" s="298" t="s">
        <v>2</v>
      </c>
      <c r="K144" s="318"/>
      <c r="L144" s="298" t="s">
        <v>3</v>
      </c>
      <c r="M144" s="318"/>
      <c r="N144" s="298" t="s">
        <v>4</v>
      </c>
      <c r="O144" s="318"/>
      <c r="P144" s="298" t="s">
        <v>5</v>
      </c>
      <c r="Q144" s="318"/>
      <c r="R144" s="298" t="s">
        <v>6</v>
      </c>
      <c r="S144" s="318"/>
      <c r="T144" s="298" t="s">
        <v>7</v>
      </c>
      <c r="U144" s="318"/>
      <c r="V144" s="298" t="s">
        <v>8</v>
      </c>
      <c r="W144" s="318"/>
      <c r="X144" s="298" t="s">
        <v>9</v>
      </c>
      <c r="Y144" s="318"/>
      <c r="Z144" s="298" t="s">
        <v>10</v>
      </c>
      <c r="AA144" s="318"/>
      <c r="AB144" s="298" t="s">
        <v>11</v>
      </c>
      <c r="AC144" s="297"/>
      <c r="AD144" s="145"/>
      <c r="AE144" s="145"/>
      <c r="AF144" s="143"/>
      <c r="AG144" s="143"/>
      <c r="AH144" s="14"/>
    </row>
    <row r="145" spans="1:36" ht="15.75" hidden="1" customHeight="1" thickBot="1" x14ac:dyDescent="0.25">
      <c r="A145" s="351"/>
      <c r="B145" s="55"/>
      <c r="C145" s="121"/>
      <c r="D145" s="37"/>
      <c r="E145" s="30"/>
      <c r="F145" s="320" t="s">
        <v>12</v>
      </c>
      <c r="G145" s="321" t="s">
        <v>13</v>
      </c>
      <c r="H145" s="322" t="s">
        <v>12</v>
      </c>
      <c r="I145" s="314" t="s">
        <v>13</v>
      </c>
      <c r="J145" s="313" t="s">
        <v>12</v>
      </c>
      <c r="K145" s="314" t="s">
        <v>13</v>
      </c>
      <c r="L145" s="313" t="s">
        <v>12</v>
      </c>
      <c r="M145" s="314" t="s">
        <v>13</v>
      </c>
      <c r="N145" s="313" t="s">
        <v>12</v>
      </c>
      <c r="O145" s="314" t="s">
        <v>13</v>
      </c>
      <c r="P145" s="313" t="s">
        <v>12</v>
      </c>
      <c r="Q145" s="314" t="s">
        <v>13</v>
      </c>
      <c r="R145" s="313" t="s">
        <v>12</v>
      </c>
      <c r="S145" s="314" t="s">
        <v>13</v>
      </c>
      <c r="T145" s="313" t="s">
        <v>12</v>
      </c>
      <c r="U145" s="314" t="s">
        <v>13</v>
      </c>
      <c r="V145" s="313" t="s">
        <v>12</v>
      </c>
      <c r="W145" s="314" t="s">
        <v>13</v>
      </c>
      <c r="X145" s="313" t="s">
        <v>12</v>
      </c>
      <c r="Y145" s="314" t="s">
        <v>13</v>
      </c>
      <c r="Z145" s="313" t="s">
        <v>12</v>
      </c>
      <c r="AA145" s="314" t="s">
        <v>13</v>
      </c>
      <c r="AB145" s="313" t="s">
        <v>12</v>
      </c>
      <c r="AC145" s="321" t="s">
        <v>13</v>
      </c>
      <c r="AD145" s="151"/>
      <c r="AE145" s="151"/>
      <c r="AF145" s="303" t="s">
        <v>14</v>
      </c>
      <c r="AG145" s="143"/>
      <c r="AH145" s="14"/>
    </row>
    <row r="146" spans="1:36" ht="15" hidden="1" customHeight="1" thickBot="1" x14ac:dyDescent="0.25">
      <c r="A146" s="351"/>
      <c r="B146" s="55"/>
      <c r="C146" s="121"/>
      <c r="D146" s="37"/>
      <c r="E146" s="30"/>
      <c r="F146" s="323"/>
      <c r="G146" s="324"/>
      <c r="H146" s="326"/>
      <c r="I146" s="327"/>
      <c r="J146" s="369"/>
      <c r="K146" s="327"/>
      <c r="L146" s="369"/>
      <c r="M146" s="327"/>
      <c r="N146" s="369"/>
      <c r="O146" s="327"/>
      <c r="P146" s="369"/>
      <c r="Q146" s="327"/>
      <c r="R146" s="369"/>
      <c r="S146" s="327"/>
      <c r="T146" s="369"/>
      <c r="U146" s="327"/>
      <c r="V146" s="369"/>
      <c r="W146" s="327"/>
      <c r="X146" s="369"/>
      <c r="Y146" s="327"/>
      <c r="Z146" s="369"/>
      <c r="AA146" s="327"/>
      <c r="AB146" s="369"/>
      <c r="AC146" s="324"/>
      <c r="AD146" s="151"/>
      <c r="AE146" s="151"/>
      <c r="AF146" s="370"/>
      <c r="AG146" s="143"/>
      <c r="AH146" s="14"/>
    </row>
    <row r="147" spans="1:36" ht="24" customHeight="1" thickBot="1" x14ac:dyDescent="0.25">
      <c r="A147" s="351"/>
      <c r="B147" s="307" t="s">
        <v>17</v>
      </c>
      <c r="C147" s="304" t="s">
        <v>18</v>
      </c>
      <c r="D147" s="304" t="s">
        <v>19</v>
      </c>
      <c r="E147" s="304" t="s">
        <v>20</v>
      </c>
      <c r="F147" s="319" t="s">
        <v>21</v>
      </c>
      <c r="G147" s="371"/>
      <c r="H147" s="319" t="s">
        <v>21</v>
      </c>
      <c r="I147" s="371"/>
      <c r="J147" s="319" t="s">
        <v>21</v>
      </c>
      <c r="K147" s="371"/>
      <c r="L147" s="319" t="s">
        <v>21</v>
      </c>
      <c r="M147" s="371"/>
      <c r="N147" s="319" t="s">
        <v>21</v>
      </c>
      <c r="O147" s="371"/>
      <c r="P147" s="319" t="s">
        <v>21</v>
      </c>
      <c r="Q147" s="371"/>
      <c r="R147" s="319" t="s">
        <v>21</v>
      </c>
      <c r="S147" s="371"/>
      <c r="T147" s="319" t="s">
        <v>21</v>
      </c>
      <c r="U147" s="371"/>
      <c r="V147" s="319" t="s">
        <v>21</v>
      </c>
      <c r="W147" s="371"/>
      <c r="X147" s="319" t="s">
        <v>21</v>
      </c>
      <c r="Y147" s="371"/>
      <c r="Z147" s="319" t="s">
        <v>21</v>
      </c>
      <c r="AA147" s="371"/>
      <c r="AB147" s="319" t="s">
        <v>21</v>
      </c>
      <c r="AC147" s="371"/>
      <c r="AD147" s="290" t="e">
        <f>((F148+H148+J148+L148+N148+P148+R148+T148+V148+X148+Z148+AB148)/12)</f>
        <v>#DIV/0!</v>
      </c>
      <c r="AE147" s="291"/>
      <c r="AF147" s="370"/>
      <c r="AG147" s="143"/>
      <c r="AH147" s="14"/>
    </row>
    <row r="148" spans="1:36" ht="15.75" customHeight="1" thickBot="1" x14ac:dyDescent="0.25">
      <c r="A148" s="347"/>
      <c r="B148" s="307"/>
      <c r="C148" s="305"/>
      <c r="D148" s="305"/>
      <c r="E148" s="305"/>
      <c r="F148" s="328">
        <v>0</v>
      </c>
      <c r="G148" s="329"/>
      <c r="H148" s="328">
        <f t="shared" ref="H148" si="117">(I151/H151)</f>
        <v>0</v>
      </c>
      <c r="I148" s="329"/>
      <c r="J148" s="328">
        <f t="shared" ref="J148" si="118">(K151/J151)</f>
        <v>0</v>
      </c>
      <c r="K148" s="329"/>
      <c r="L148" s="328">
        <f t="shared" ref="L148" si="119">(M151/L151)</f>
        <v>0</v>
      </c>
      <c r="M148" s="329"/>
      <c r="N148" s="328">
        <v>0</v>
      </c>
      <c r="O148" s="329"/>
      <c r="P148" s="328" t="e">
        <f t="shared" ref="P148" si="120">(Q151/P151)</f>
        <v>#DIV/0!</v>
      </c>
      <c r="Q148" s="329"/>
      <c r="R148" s="328">
        <f t="shared" ref="R148" si="121">(S151/R151)</f>
        <v>0</v>
      </c>
      <c r="S148" s="329"/>
      <c r="T148" s="328" t="e">
        <f t="shared" ref="T148" si="122">(U151/T151)</f>
        <v>#DIV/0!</v>
      </c>
      <c r="U148" s="329"/>
      <c r="V148" s="328">
        <f t="shared" ref="V148" si="123">(W151/V151)</f>
        <v>1</v>
      </c>
      <c r="W148" s="329"/>
      <c r="X148" s="328">
        <f t="shared" ref="X148" si="124">(Y151/X151)</f>
        <v>0</v>
      </c>
      <c r="Y148" s="329"/>
      <c r="Z148" s="328" t="e">
        <f t="shared" ref="Z148" si="125">(AA151/Z151)</f>
        <v>#DIV/0!</v>
      </c>
      <c r="AA148" s="329"/>
      <c r="AB148" s="328" t="e">
        <f t="shared" ref="AB148" si="126">(AC151/AB151)</f>
        <v>#DIV/0!</v>
      </c>
      <c r="AC148" s="329"/>
      <c r="AD148" s="290"/>
      <c r="AE148" s="291"/>
      <c r="AF148" s="370"/>
      <c r="AG148" s="143"/>
      <c r="AH148" s="14"/>
    </row>
    <row r="149" spans="1:36" ht="60" customHeight="1" thickBot="1" x14ac:dyDescent="0.25">
      <c r="A149" s="44">
        <v>100</v>
      </c>
      <c r="B149" s="269"/>
      <c r="C149" s="115" t="s">
        <v>153</v>
      </c>
      <c r="D149" s="27" t="s">
        <v>256</v>
      </c>
      <c r="E149" s="30" t="s">
        <v>24</v>
      </c>
      <c r="F149" s="12" t="s">
        <v>101</v>
      </c>
      <c r="G149" s="13" t="s">
        <v>101</v>
      </c>
      <c r="H149" s="12">
        <v>1</v>
      </c>
      <c r="I149" s="13"/>
      <c r="J149" s="12">
        <v>1</v>
      </c>
      <c r="K149" s="13"/>
      <c r="L149" s="12" t="s">
        <v>101</v>
      </c>
      <c r="M149" s="13" t="s">
        <v>101</v>
      </c>
      <c r="N149" s="12" t="s">
        <v>101</v>
      </c>
      <c r="O149" s="13" t="s">
        <v>101</v>
      </c>
      <c r="P149" s="12"/>
      <c r="Q149" s="13"/>
      <c r="R149" s="12"/>
      <c r="S149" s="13"/>
      <c r="T149" s="12"/>
      <c r="U149" s="13"/>
      <c r="V149" s="12">
        <v>1</v>
      </c>
      <c r="W149" s="13">
        <v>1</v>
      </c>
      <c r="X149" s="12"/>
      <c r="Y149" s="13"/>
      <c r="Z149" s="12"/>
      <c r="AA149" s="13"/>
      <c r="AB149" s="12"/>
      <c r="AC149" s="132"/>
      <c r="AD149" s="175">
        <f t="shared" ref="AD149:AD150" si="127">SUM(F149,H149,J149,L149,N149,P149,R149,T149,V149,X149,Z149,AB149)</f>
        <v>3</v>
      </c>
      <c r="AE149" s="162">
        <f t="shared" ref="AE149:AE150" si="128">SUM(G149,I149,K149,M149,O149,Q149,S149,U149,W149,Y149,AA149,AC149)</f>
        <v>1</v>
      </c>
      <c r="AF149" s="159">
        <f t="shared" ref="AF149:AF150" si="129">(AE149/AD149)</f>
        <v>0.33333333333333331</v>
      </c>
      <c r="AG149" s="105" t="s">
        <v>177</v>
      </c>
    </row>
    <row r="150" spans="1:36" ht="92.25" customHeight="1" thickBot="1" x14ac:dyDescent="0.25">
      <c r="A150" s="44">
        <f>A149+1</f>
        <v>101</v>
      </c>
      <c r="B150" s="62" t="s">
        <v>43</v>
      </c>
      <c r="C150" s="257" t="s">
        <v>340</v>
      </c>
      <c r="D150" s="258" t="s">
        <v>257</v>
      </c>
      <c r="E150" s="258" t="s">
        <v>258</v>
      </c>
      <c r="F150" s="81"/>
      <c r="G150" s="82"/>
      <c r="H150" s="81" t="s">
        <v>101</v>
      </c>
      <c r="I150" s="82" t="s">
        <v>101</v>
      </c>
      <c r="J150" s="81"/>
      <c r="K150" s="82"/>
      <c r="L150" s="81">
        <v>1</v>
      </c>
      <c r="M150" s="82"/>
      <c r="N150" s="81"/>
      <c r="O150" s="82"/>
      <c r="P150" s="81" t="s">
        <v>101</v>
      </c>
      <c r="Q150" s="82" t="s">
        <v>101</v>
      </c>
      <c r="R150" s="81">
        <v>1</v>
      </c>
      <c r="S150" s="82"/>
      <c r="T150" s="81" t="s">
        <v>101</v>
      </c>
      <c r="U150" s="82" t="s">
        <v>101</v>
      </c>
      <c r="V150" s="81"/>
      <c r="W150" s="82"/>
      <c r="X150" s="81">
        <v>1</v>
      </c>
      <c r="Y150" s="82" t="s">
        <v>101</v>
      </c>
      <c r="Z150" s="81"/>
      <c r="AA150" s="82"/>
      <c r="AB150" s="81" t="s">
        <v>101</v>
      </c>
      <c r="AC150" s="84" t="s">
        <v>101</v>
      </c>
      <c r="AD150" s="173">
        <f t="shared" si="127"/>
        <v>3</v>
      </c>
      <c r="AE150" s="171">
        <f t="shared" si="128"/>
        <v>0</v>
      </c>
      <c r="AF150" s="161">
        <f t="shared" si="129"/>
        <v>0</v>
      </c>
      <c r="AG150" s="69" t="s">
        <v>141</v>
      </c>
      <c r="AH150" s="105" t="s">
        <v>180</v>
      </c>
    </row>
    <row r="151" spans="1:36" ht="53.25" hidden="1" customHeight="1" thickBot="1" x14ac:dyDescent="0.25">
      <c r="A151" s="43"/>
      <c r="B151" s="49"/>
      <c r="C151" s="120"/>
      <c r="D151" s="16"/>
      <c r="E151" s="16"/>
      <c r="F151" s="48">
        <f t="shared" ref="F151:AC151" si="130">SUM(F149:F150)</f>
        <v>0</v>
      </c>
      <c r="G151" s="48">
        <f t="shared" si="130"/>
        <v>0</v>
      </c>
      <c r="H151" s="48">
        <f t="shared" si="130"/>
        <v>1</v>
      </c>
      <c r="I151" s="48">
        <f t="shared" si="130"/>
        <v>0</v>
      </c>
      <c r="J151" s="48">
        <f t="shared" si="130"/>
        <v>1</v>
      </c>
      <c r="K151" s="48">
        <f t="shared" si="130"/>
        <v>0</v>
      </c>
      <c r="L151" s="48">
        <f t="shared" si="130"/>
        <v>1</v>
      </c>
      <c r="M151" s="48">
        <f t="shared" si="130"/>
        <v>0</v>
      </c>
      <c r="N151" s="48">
        <f t="shared" si="130"/>
        <v>0</v>
      </c>
      <c r="O151" s="48">
        <f t="shared" si="130"/>
        <v>0</v>
      </c>
      <c r="P151" s="48">
        <f t="shared" si="130"/>
        <v>0</v>
      </c>
      <c r="Q151" s="48">
        <f t="shared" si="130"/>
        <v>0</v>
      </c>
      <c r="R151" s="48">
        <f t="shared" si="130"/>
        <v>1</v>
      </c>
      <c r="S151" s="48">
        <f t="shared" si="130"/>
        <v>0</v>
      </c>
      <c r="T151" s="48">
        <f t="shared" si="130"/>
        <v>0</v>
      </c>
      <c r="U151" s="48">
        <f t="shared" si="130"/>
        <v>0</v>
      </c>
      <c r="V151" s="48">
        <f t="shared" si="130"/>
        <v>1</v>
      </c>
      <c r="W151" s="48">
        <f t="shared" si="130"/>
        <v>1</v>
      </c>
      <c r="X151" s="48">
        <f t="shared" si="130"/>
        <v>1</v>
      </c>
      <c r="Y151" s="48">
        <f t="shared" si="130"/>
        <v>0</v>
      </c>
      <c r="Z151" s="48">
        <f t="shared" si="130"/>
        <v>0</v>
      </c>
      <c r="AA151" s="48">
        <f t="shared" si="130"/>
        <v>0</v>
      </c>
      <c r="AB151" s="48">
        <f t="shared" si="130"/>
        <v>0</v>
      </c>
      <c r="AC151" s="48">
        <f t="shared" si="130"/>
        <v>0</v>
      </c>
      <c r="AD151" s="15"/>
      <c r="AE151" s="15"/>
      <c r="AF151" s="59">
        <f>SUM(AF149:AF150)/4</f>
        <v>8.3333333333333329E-2</v>
      </c>
    </row>
    <row r="152" spans="1:36" ht="15.75" customHeight="1" thickBot="1" x14ac:dyDescent="0.25">
      <c r="A152" s="29" t="s">
        <v>16</v>
      </c>
      <c r="B152" s="381" t="s">
        <v>142</v>
      </c>
      <c r="C152" s="382"/>
      <c r="D152" s="382"/>
      <c r="E152" s="383"/>
      <c r="F152" s="36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9"/>
    </row>
    <row r="153" spans="1:36" ht="15.75" hidden="1" customHeight="1" thickBot="1" x14ac:dyDescent="0.25">
      <c r="A153" s="44"/>
      <c r="B153" s="55"/>
      <c r="C153" s="121"/>
      <c r="D153" s="37"/>
      <c r="E153" s="30"/>
      <c r="F153" s="403" t="s">
        <v>0</v>
      </c>
      <c r="G153" s="404"/>
      <c r="H153" s="380" t="s">
        <v>1</v>
      </c>
      <c r="I153" s="379"/>
      <c r="J153" s="378" t="s">
        <v>2</v>
      </c>
      <c r="K153" s="379"/>
      <c r="L153" s="378" t="s">
        <v>3</v>
      </c>
      <c r="M153" s="379"/>
      <c r="N153" s="378" t="s">
        <v>4</v>
      </c>
      <c r="O153" s="379"/>
      <c r="P153" s="378" t="s">
        <v>5</v>
      </c>
      <c r="Q153" s="379"/>
      <c r="R153" s="378" t="s">
        <v>6</v>
      </c>
      <c r="S153" s="379"/>
      <c r="T153" s="378" t="s">
        <v>7</v>
      </c>
      <c r="U153" s="379"/>
      <c r="V153" s="378" t="s">
        <v>8</v>
      </c>
      <c r="W153" s="379"/>
      <c r="X153" s="378" t="s">
        <v>9</v>
      </c>
      <c r="Y153" s="379"/>
      <c r="Z153" s="378" t="s">
        <v>10</v>
      </c>
      <c r="AA153" s="379"/>
      <c r="AB153" s="378" t="s">
        <v>11</v>
      </c>
      <c r="AC153" s="380"/>
      <c r="AD153" s="145"/>
      <c r="AE153" s="145"/>
      <c r="AF153" s="143"/>
      <c r="AG153" s="143"/>
      <c r="AH153" s="14"/>
    </row>
    <row r="154" spans="1:36" ht="15.75" hidden="1" customHeight="1" x14ac:dyDescent="0.2">
      <c r="A154" s="44"/>
      <c r="B154" s="55"/>
      <c r="C154" s="121"/>
      <c r="D154" s="37"/>
      <c r="E154" s="30"/>
      <c r="F154" s="320" t="s">
        <v>12</v>
      </c>
      <c r="G154" s="321" t="s">
        <v>13</v>
      </c>
      <c r="H154" s="322" t="s">
        <v>12</v>
      </c>
      <c r="I154" s="314" t="s">
        <v>13</v>
      </c>
      <c r="J154" s="313" t="s">
        <v>12</v>
      </c>
      <c r="K154" s="314" t="s">
        <v>13</v>
      </c>
      <c r="L154" s="313" t="s">
        <v>12</v>
      </c>
      <c r="M154" s="314" t="s">
        <v>13</v>
      </c>
      <c r="N154" s="313" t="s">
        <v>12</v>
      </c>
      <c r="O154" s="314" t="s">
        <v>13</v>
      </c>
      <c r="P154" s="313" t="s">
        <v>12</v>
      </c>
      <c r="Q154" s="314" t="s">
        <v>13</v>
      </c>
      <c r="R154" s="313" t="s">
        <v>12</v>
      </c>
      <c r="S154" s="314" t="s">
        <v>13</v>
      </c>
      <c r="T154" s="313" t="s">
        <v>12</v>
      </c>
      <c r="U154" s="314" t="s">
        <v>13</v>
      </c>
      <c r="V154" s="313" t="s">
        <v>12</v>
      </c>
      <c r="W154" s="314" t="s">
        <v>13</v>
      </c>
      <c r="X154" s="313" t="s">
        <v>12</v>
      </c>
      <c r="Y154" s="314" t="s">
        <v>13</v>
      </c>
      <c r="Z154" s="313" t="s">
        <v>12</v>
      </c>
      <c r="AA154" s="314" t="s">
        <v>13</v>
      </c>
      <c r="AB154" s="313" t="s">
        <v>12</v>
      </c>
      <c r="AC154" s="373" t="s">
        <v>13</v>
      </c>
      <c r="AD154" s="172"/>
      <c r="AE154" s="172"/>
      <c r="AF154" s="375" t="s">
        <v>14</v>
      </c>
      <c r="AG154" s="143"/>
      <c r="AH154" s="14"/>
    </row>
    <row r="155" spans="1:36" ht="15" hidden="1" customHeight="1" thickBot="1" x14ac:dyDescent="0.25">
      <c r="A155" s="44"/>
      <c r="B155" s="55"/>
      <c r="C155" s="121"/>
      <c r="D155" s="37"/>
      <c r="E155" s="30"/>
      <c r="F155" s="323"/>
      <c r="G155" s="324"/>
      <c r="H155" s="326"/>
      <c r="I155" s="327"/>
      <c r="J155" s="369"/>
      <c r="K155" s="327"/>
      <c r="L155" s="369"/>
      <c r="M155" s="327"/>
      <c r="N155" s="369"/>
      <c r="O155" s="327"/>
      <c r="P155" s="369"/>
      <c r="Q155" s="327"/>
      <c r="R155" s="369"/>
      <c r="S155" s="327"/>
      <c r="T155" s="369"/>
      <c r="U155" s="327"/>
      <c r="V155" s="369"/>
      <c r="W155" s="327"/>
      <c r="X155" s="369"/>
      <c r="Y155" s="327"/>
      <c r="Z155" s="369"/>
      <c r="AA155" s="327"/>
      <c r="AB155" s="369"/>
      <c r="AC155" s="374"/>
      <c r="AD155" s="172"/>
      <c r="AE155" s="172"/>
      <c r="AF155" s="375"/>
      <c r="AG155" s="143"/>
      <c r="AH155" s="14"/>
    </row>
    <row r="156" spans="1:36" ht="24" customHeight="1" thickBot="1" x14ac:dyDescent="0.25">
      <c r="A156" s="304" t="s">
        <v>16</v>
      </c>
      <c r="B156" s="307" t="s">
        <v>17</v>
      </c>
      <c r="C156" s="304" t="s">
        <v>18</v>
      </c>
      <c r="D156" s="304" t="s">
        <v>19</v>
      </c>
      <c r="E156" s="304" t="s">
        <v>20</v>
      </c>
      <c r="F156" s="319" t="s">
        <v>21</v>
      </c>
      <c r="G156" s="371"/>
      <c r="H156" s="319" t="s">
        <v>21</v>
      </c>
      <c r="I156" s="371"/>
      <c r="J156" s="319" t="s">
        <v>21</v>
      </c>
      <c r="K156" s="371"/>
      <c r="L156" s="319" t="s">
        <v>21</v>
      </c>
      <c r="M156" s="371"/>
      <c r="N156" s="319" t="s">
        <v>21</v>
      </c>
      <c r="O156" s="371"/>
      <c r="P156" s="319" t="s">
        <v>21</v>
      </c>
      <c r="Q156" s="371"/>
      <c r="R156" s="319" t="s">
        <v>21</v>
      </c>
      <c r="S156" s="371"/>
      <c r="T156" s="319" t="s">
        <v>21</v>
      </c>
      <c r="U156" s="371"/>
      <c r="V156" s="319" t="s">
        <v>21</v>
      </c>
      <c r="W156" s="371"/>
      <c r="X156" s="319" t="s">
        <v>21</v>
      </c>
      <c r="Y156" s="371"/>
      <c r="Z156" s="319" t="s">
        <v>21</v>
      </c>
      <c r="AA156" s="371"/>
      <c r="AB156" s="319" t="s">
        <v>21</v>
      </c>
      <c r="AC156" s="376"/>
      <c r="AD156" s="292" t="e">
        <f>((F157+H157+J157+L157+N157+P157+R157+T157+V157+X157+Z157+AB157)/12)</f>
        <v>#VALUE!</v>
      </c>
      <c r="AE156" s="292"/>
      <c r="AF156" s="375"/>
      <c r="AG156" s="143"/>
      <c r="AH156" s="14"/>
    </row>
    <row r="157" spans="1:36" ht="15.75" customHeight="1" thickBot="1" x14ac:dyDescent="0.25">
      <c r="A157" s="305"/>
      <c r="B157" s="310"/>
      <c r="C157" s="305"/>
      <c r="D157" s="305"/>
      <c r="E157" s="305"/>
      <c r="F157" s="328">
        <v>0</v>
      </c>
      <c r="G157" s="329"/>
      <c r="H157" s="328">
        <v>0</v>
      </c>
      <c r="I157" s="329"/>
      <c r="J157" s="328">
        <f t="shared" ref="J157" si="131">(K161/J161)</f>
        <v>0</v>
      </c>
      <c r="K157" s="329"/>
      <c r="L157" s="328" t="e">
        <f>(M158/L158)</f>
        <v>#VALUE!</v>
      </c>
      <c r="M157" s="329"/>
      <c r="N157" s="328" t="e">
        <f>(O161/N161)</f>
        <v>#DIV/0!</v>
      </c>
      <c r="O157" s="329"/>
      <c r="P157" s="328" t="e">
        <f>(Q161/P161)</f>
        <v>#DIV/0!</v>
      </c>
      <c r="Q157" s="329"/>
      <c r="R157" s="328">
        <f t="shared" ref="R157" si="132">(S161/R161)</f>
        <v>0</v>
      </c>
      <c r="S157" s="329"/>
      <c r="T157" s="328">
        <f t="shared" ref="T157" si="133">(U161/T161)</f>
        <v>0</v>
      </c>
      <c r="U157" s="329"/>
      <c r="V157" s="328">
        <f t="shared" ref="V157" si="134">(W161/V161)</f>
        <v>0</v>
      </c>
      <c r="W157" s="329"/>
      <c r="X157" s="328">
        <f t="shared" ref="X157" si="135">(Y161/X161)</f>
        <v>0</v>
      </c>
      <c r="Y157" s="329"/>
      <c r="Z157" s="328">
        <f t="shared" ref="Z157" si="136">(AA161/Z161)</f>
        <v>0</v>
      </c>
      <c r="AA157" s="329"/>
      <c r="AB157" s="328" t="e">
        <f t="shared" ref="AB157" si="137">(AC161/AB161)</f>
        <v>#DIV/0!</v>
      </c>
      <c r="AC157" s="377"/>
      <c r="AD157" s="292"/>
      <c r="AE157" s="292"/>
      <c r="AF157" s="375"/>
      <c r="AG157" s="143"/>
      <c r="AH157" s="14"/>
    </row>
    <row r="158" spans="1:36" ht="98.25" customHeight="1" thickBot="1" x14ac:dyDescent="0.25">
      <c r="A158" s="42">
        <v>102</v>
      </c>
      <c r="B158" s="142" t="s">
        <v>22</v>
      </c>
      <c r="C158" s="127" t="s">
        <v>341</v>
      </c>
      <c r="D158" s="223" t="s">
        <v>143</v>
      </c>
      <c r="E158" s="33" t="s">
        <v>259</v>
      </c>
      <c r="F158" s="76" t="s">
        <v>101</v>
      </c>
      <c r="G158" s="77" t="s">
        <v>101</v>
      </c>
      <c r="H158" s="76" t="s">
        <v>101</v>
      </c>
      <c r="I158" s="77"/>
      <c r="J158" s="76"/>
      <c r="K158" s="77" t="s">
        <v>101</v>
      </c>
      <c r="L158" s="76" t="s">
        <v>101</v>
      </c>
      <c r="M158" s="77"/>
      <c r="N158" s="76" t="s">
        <v>101</v>
      </c>
      <c r="O158" s="77" t="s">
        <v>101</v>
      </c>
      <c r="P158" s="76"/>
      <c r="Q158" s="77"/>
      <c r="R158" s="76">
        <v>1</v>
      </c>
      <c r="S158" s="77"/>
      <c r="T158" s="76"/>
      <c r="U158" s="77"/>
      <c r="V158" s="76">
        <v>1</v>
      </c>
      <c r="W158" s="77"/>
      <c r="X158" s="76"/>
      <c r="Y158" s="77"/>
      <c r="Z158" s="76"/>
      <c r="AA158" s="77"/>
      <c r="AB158" s="74"/>
      <c r="AC158" s="4"/>
      <c r="AD158" s="173">
        <f t="shared" ref="AD158" si="138">SUM(F158,H158,J158,L158,N158,P158,R158,T158,V158,X158,Z158,AB158)</f>
        <v>2</v>
      </c>
      <c r="AE158" s="171">
        <f t="shared" ref="AE158" si="139">SUM(G158,I158,K158,M158,O158,Q158,S158,U158,W158,Y158,AA158,AC158)</f>
        <v>0</v>
      </c>
      <c r="AF158" s="161">
        <f>(AE158/AD158)</f>
        <v>0</v>
      </c>
      <c r="AG158" s="105" t="s">
        <v>305</v>
      </c>
    </row>
    <row r="159" spans="1:36" ht="77.25" customHeight="1" thickBot="1" x14ac:dyDescent="0.25">
      <c r="A159" s="44">
        <f>A158+1</f>
        <v>103</v>
      </c>
      <c r="B159" s="88" t="s">
        <v>43</v>
      </c>
      <c r="C159" s="128" t="s">
        <v>342</v>
      </c>
      <c r="D159" s="35" t="s">
        <v>145</v>
      </c>
      <c r="E159" s="33" t="s">
        <v>144</v>
      </c>
      <c r="F159" s="81"/>
      <c r="G159" s="82"/>
      <c r="H159" s="81" t="s">
        <v>101</v>
      </c>
      <c r="I159" s="82" t="s">
        <v>101</v>
      </c>
      <c r="J159" s="81" t="s">
        <v>101</v>
      </c>
      <c r="K159" s="82"/>
      <c r="L159" s="81" t="s">
        <v>101</v>
      </c>
      <c r="M159" s="82" t="s">
        <v>101</v>
      </c>
      <c r="N159" s="81" t="s">
        <v>101</v>
      </c>
      <c r="O159" s="82"/>
      <c r="P159" s="81" t="s">
        <v>101</v>
      </c>
      <c r="Q159" s="82" t="s">
        <v>101</v>
      </c>
      <c r="R159" s="81">
        <v>1</v>
      </c>
      <c r="S159" s="82"/>
      <c r="T159" s="81">
        <v>1</v>
      </c>
      <c r="U159" s="82"/>
      <c r="V159" s="81">
        <v>1</v>
      </c>
      <c r="W159" s="82"/>
      <c r="X159" s="81">
        <v>1</v>
      </c>
      <c r="Y159" s="82"/>
      <c r="Z159" s="81"/>
      <c r="AA159" s="82"/>
      <c r="AB159" s="81" t="s">
        <v>101</v>
      </c>
      <c r="AC159" s="82"/>
      <c r="AD159" s="173">
        <f t="shared" ref="AD159:AD160" si="140">SUM(F159,H159,J159,L159,N159,P159,R159,T159,V159,X159,Z159,AB159)</f>
        <v>4</v>
      </c>
      <c r="AE159" s="171">
        <f t="shared" ref="AE159:AE160" si="141">SUM(G159,I159,K159,M159,O159,Q159,S159,U159,W159,Y159,AA159,AC159)</f>
        <v>0</v>
      </c>
      <c r="AF159" s="161">
        <f>(AE159/AD159)</f>
        <v>0</v>
      </c>
      <c r="AG159" s="69" t="s">
        <v>146</v>
      </c>
    </row>
    <row r="160" spans="1:36" ht="112.5" customHeight="1" thickBot="1" x14ac:dyDescent="0.25">
      <c r="A160" s="45">
        <f>A159+1</f>
        <v>104</v>
      </c>
      <c r="B160" s="87" t="s">
        <v>56</v>
      </c>
      <c r="C160" s="129" t="s">
        <v>147</v>
      </c>
      <c r="D160" s="36" t="s">
        <v>137</v>
      </c>
      <c r="E160" s="35" t="s">
        <v>144</v>
      </c>
      <c r="F160" s="74"/>
      <c r="G160" s="75"/>
      <c r="H160" s="74" t="s">
        <v>101</v>
      </c>
      <c r="I160" s="75"/>
      <c r="J160" s="74" t="s">
        <v>101</v>
      </c>
      <c r="K160" s="75" t="s">
        <v>101</v>
      </c>
      <c r="L160" s="74" t="s">
        <v>101</v>
      </c>
      <c r="M160" s="75" t="s">
        <v>101</v>
      </c>
      <c r="N160" s="74"/>
      <c r="O160" s="75"/>
      <c r="P160" s="74"/>
      <c r="Q160" s="75"/>
      <c r="R160" s="74">
        <v>1</v>
      </c>
      <c r="S160" s="75"/>
      <c r="T160" s="74"/>
      <c r="U160" s="75"/>
      <c r="V160" s="74"/>
      <c r="W160" s="75"/>
      <c r="X160" s="74"/>
      <c r="Y160" s="75"/>
      <c r="Z160" s="74">
        <v>1</v>
      </c>
      <c r="AA160" s="75" t="s">
        <v>101</v>
      </c>
      <c r="AB160" s="81"/>
      <c r="AC160" s="82"/>
      <c r="AD160" s="173">
        <f t="shared" si="140"/>
        <v>2</v>
      </c>
      <c r="AE160" s="171">
        <f t="shared" si="141"/>
        <v>0</v>
      </c>
      <c r="AF160" s="161">
        <f>(AE160/AD160)</f>
        <v>0</v>
      </c>
      <c r="AG160" s="130">
        <f>SUM(AF158:AF160)/3</f>
        <v>0</v>
      </c>
      <c r="AJ160" s="66">
        <v>3</v>
      </c>
    </row>
    <row r="161" spans="1:33" ht="16" thickBot="1" x14ac:dyDescent="0.25">
      <c r="A161" s="43"/>
      <c r="B161" s="49"/>
      <c r="C161" s="120"/>
      <c r="D161" s="16"/>
      <c r="E161" s="16"/>
      <c r="F161" s="271">
        <f>SUM(F158:F160,F149:F150,F138:F141,F122:F130,F100:F114,F86:F92,F66:F78,F44:F58,F7:F36)</f>
        <v>13</v>
      </c>
      <c r="G161" s="271">
        <f>SUM(G158:G160,G149:G150,G138:G141,G122:G130,G100:G114,G86:G92,G66:G78,G44:G58,G7:G36)</f>
        <v>0</v>
      </c>
      <c r="H161" s="271">
        <f>SUM(H158:H160,H149:H150,H138:H141,H122:H130,H100:H114,H86:H92,H66:H78,H44:H58,H7:H36)</f>
        <v>21</v>
      </c>
      <c r="I161" s="271">
        <f>SUM(I158:I160,I149:I150,I138:I141,I122:I130,I100:I114,I86:I92,I66:I78,I44:I58,I7:I36)</f>
        <v>0</v>
      </c>
      <c r="J161" s="271">
        <f>SUM(J158:J160,J149:J150,J138:J141,J122:J130,J100:J114,J86:J92,J66:J78,J44:J58,J7:J36)</f>
        <v>32</v>
      </c>
      <c r="K161" s="271">
        <f>SUM(K158:K160,K149:K150,K138:K141,K122:K130,K100:K114,K86:K92,K66:K78,K44:K58,K7:K36)</f>
        <v>0</v>
      </c>
      <c r="L161" s="48">
        <f t="shared" ref="L161:AC161" si="142">SUM(L158:L160)</f>
        <v>0</v>
      </c>
      <c r="M161" s="48">
        <f t="shared" si="142"/>
        <v>0</v>
      </c>
      <c r="N161" s="48">
        <f t="shared" si="142"/>
        <v>0</v>
      </c>
      <c r="O161" s="48">
        <f t="shared" si="142"/>
        <v>0</v>
      </c>
      <c r="P161" s="48">
        <f t="shared" si="142"/>
        <v>0</v>
      </c>
      <c r="Q161" s="48">
        <f t="shared" si="142"/>
        <v>0</v>
      </c>
      <c r="R161" s="48">
        <f t="shared" si="142"/>
        <v>3</v>
      </c>
      <c r="S161" s="48">
        <f t="shared" si="142"/>
        <v>0</v>
      </c>
      <c r="T161" s="48">
        <f t="shared" si="142"/>
        <v>1</v>
      </c>
      <c r="U161" s="48">
        <f t="shared" si="142"/>
        <v>0</v>
      </c>
      <c r="V161" s="48">
        <f t="shared" si="142"/>
        <v>2</v>
      </c>
      <c r="W161" s="48">
        <f t="shared" si="142"/>
        <v>0</v>
      </c>
      <c r="X161" s="48">
        <f t="shared" si="142"/>
        <v>1</v>
      </c>
      <c r="Y161" s="48">
        <f t="shared" si="142"/>
        <v>0</v>
      </c>
      <c r="Z161" s="48">
        <f t="shared" si="142"/>
        <v>1</v>
      </c>
      <c r="AA161" s="48">
        <f t="shared" si="142"/>
        <v>0</v>
      </c>
      <c r="AB161" s="154">
        <f t="shared" si="142"/>
        <v>0</v>
      </c>
      <c r="AC161" s="154">
        <f t="shared" si="142"/>
        <v>0</v>
      </c>
      <c r="AD161" s="15"/>
      <c r="AE161" s="15"/>
      <c r="AF161" s="59">
        <f>SUM(AF158:AF160)/3</f>
        <v>0</v>
      </c>
    </row>
    <row r="162" spans="1:33" ht="16" thickBot="1" x14ac:dyDescent="0.25">
      <c r="A162" s="272"/>
      <c r="B162" s="49"/>
      <c r="C162" s="120"/>
      <c r="D162" s="16"/>
      <c r="E162" s="16"/>
      <c r="F162" s="273">
        <f>+F161+H161+J161</f>
        <v>66</v>
      </c>
      <c r="G162" s="273">
        <f>+G161+I161+K161</f>
        <v>0</v>
      </c>
      <c r="H162" s="274">
        <f>+G162/F162</f>
        <v>0</v>
      </c>
      <c r="I162" s="273"/>
      <c r="J162" s="273"/>
      <c r="K162" s="273"/>
      <c r="L162" s="15"/>
      <c r="M162" s="15"/>
      <c r="N162" s="15"/>
      <c r="O162" s="15"/>
      <c r="P162" s="15"/>
      <c r="Q162" s="15"/>
      <c r="R162" s="15"/>
      <c r="S162" s="15"/>
      <c r="T162" s="15"/>
      <c r="U162" s="15"/>
      <c r="V162" s="15"/>
      <c r="W162" s="15"/>
      <c r="X162" s="15"/>
      <c r="Y162" s="15"/>
      <c r="Z162" s="15"/>
      <c r="AA162" s="15"/>
      <c r="AB162" s="15"/>
      <c r="AC162" s="15"/>
      <c r="AD162" s="15"/>
      <c r="AE162" s="15"/>
      <c r="AF162" s="18"/>
    </row>
    <row r="163" spans="1:33" s="66" customFormat="1" x14ac:dyDescent="0.2">
      <c r="A163" s="331" t="s">
        <v>343</v>
      </c>
      <c r="B163" s="355"/>
      <c r="C163" s="355"/>
      <c r="D163" s="355"/>
      <c r="E163" s="356"/>
      <c r="AF163" s="67"/>
      <c r="AG163" s="67"/>
    </row>
    <row r="164" spans="1:33" s="66" customFormat="1" ht="16" thickBot="1" x14ac:dyDescent="0.25">
      <c r="A164" s="357"/>
      <c r="B164" s="358"/>
      <c r="C164" s="358"/>
      <c r="D164" s="358"/>
      <c r="E164" s="359"/>
      <c r="AF164" s="67"/>
      <c r="AG164" s="67"/>
    </row>
    <row r="165" spans="1:33" s="66" customFormat="1" ht="29.25" customHeight="1" thickBot="1" x14ac:dyDescent="0.25">
      <c r="A165" s="93" t="s">
        <v>148</v>
      </c>
      <c r="B165" s="360" t="s">
        <v>149</v>
      </c>
      <c r="C165" s="361"/>
      <c r="D165" s="362"/>
      <c r="E165" s="93" t="s">
        <v>150</v>
      </c>
      <c r="AF165" s="67"/>
      <c r="AG165" s="67"/>
    </row>
    <row r="166" spans="1:33" s="66" customFormat="1" ht="25.5" customHeight="1" x14ac:dyDescent="0.2">
      <c r="A166" s="92">
        <v>1</v>
      </c>
      <c r="B166" s="363" t="s">
        <v>260</v>
      </c>
      <c r="C166" s="363"/>
      <c r="D166" s="364"/>
      <c r="E166" s="94">
        <v>30000000</v>
      </c>
      <c r="AF166" s="67"/>
      <c r="AG166" s="67"/>
    </row>
    <row r="167" spans="1:33" s="66" customFormat="1" ht="16" thickBot="1" x14ac:dyDescent="0.25">
      <c r="A167" s="224">
        <v>6</v>
      </c>
      <c r="B167" s="394" t="s">
        <v>261</v>
      </c>
      <c r="C167" s="395"/>
      <c r="D167" s="396"/>
      <c r="E167" s="225">
        <v>15000000</v>
      </c>
      <c r="J167" s="66" t="s">
        <v>101</v>
      </c>
      <c r="AA167" s="66" t="s">
        <v>101</v>
      </c>
      <c r="AF167" s="67"/>
      <c r="AG167" s="67"/>
    </row>
    <row r="168" spans="1:33" s="66" customFormat="1" ht="16" thickBot="1" x14ac:dyDescent="0.25">
      <c r="A168" s="353" t="s">
        <v>151</v>
      </c>
      <c r="B168" s="353"/>
      <c r="C168" s="353"/>
      <c r="D168" s="353"/>
      <c r="E168" s="226">
        <f>SUM(E166:E167)</f>
        <v>45000000</v>
      </c>
      <c r="I168" s="66" t="s">
        <v>101</v>
      </c>
      <c r="J168" s="66" t="s">
        <v>101</v>
      </c>
      <c r="S168" s="66" t="s">
        <v>101</v>
      </c>
      <c r="T168" s="66" t="s">
        <v>101</v>
      </c>
      <c r="Z168" s="66" t="s">
        <v>101</v>
      </c>
      <c r="AA168" s="66" t="s">
        <v>101</v>
      </c>
      <c r="AF168" s="67"/>
      <c r="AG168" s="67"/>
    </row>
    <row r="169" spans="1:33" s="66" customFormat="1" ht="16" thickBot="1" x14ac:dyDescent="0.25">
      <c r="A169" s="354"/>
      <c r="B169" s="354"/>
      <c r="C169" s="354"/>
      <c r="D169" s="354"/>
      <c r="E169" s="354"/>
      <c r="I169" s="66" t="s">
        <v>101</v>
      </c>
      <c r="J169" s="66" t="s">
        <v>101</v>
      </c>
      <c r="S169" s="66" t="s">
        <v>101</v>
      </c>
      <c r="T169" s="66" t="s">
        <v>101</v>
      </c>
      <c r="Z169" s="66" t="s">
        <v>101</v>
      </c>
      <c r="AA169" s="66" t="s">
        <v>101</v>
      </c>
      <c r="AF169" s="67"/>
      <c r="AG169" s="67"/>
    </row>
    <row r="170" spans="1:33" s="66" customFormat="1" ht="63" customHeight="1" thickBot="1" x14ac:dyDescent="0.25">
      <c r="A170" s="95">
        <v>5</v>
      </c>
      <c r="B170" s="315" t="s">
        <v>152</v>
      </c>
      <c r="C170" s="316"/>
      <c r="D170" s="317"/>
      <c r="E170" s="96">
        <v>130000000</v>
      </c>
      <c r="F170" s="280"/>
      <c r="G170" s="281"/>
      <c r="H170" s="281"/>
      <c r="I170" s="281"/>
      <c r="J170" s="281"/>
      <c r="S170" s="66" t="s">
        <v>101</v>
      </c>
      <c r="T170" s="66" t="s">
        <v>101</v>
      </c>
      <c r="Z170" s="66" t="s">
        <v>101</v>
      </c>
      <c r="AA170" s="66" t="s">
        <v>101</v>
      </c>
      <c r="AF170" s="67"/>
      <c r="AG170" s="67"/>
    </row>
    <row r="171" spans="1:33" s="66" customFormat="1" x14ac:dyDescent="0.2">
      <c r="A171" s="97"/>
      <c r="B171" s="330"/>
      <c r="C171" s="330"/>
      <c r="D171" s="330"/>
      <c r="E171" s="97"/>
      <c r="I171" s="66" t="s">
        <v>101</v>
      </c>
      <c r="J171" s="66" t="s">
        <v>101</v>
      </c>
      <c r="S171" s="66" t="s">
        <v>101</v>
      </c>
      <c r="T171" s="66" t="s">
        <v>101</v>
      </c>
      <c r="Z171" s="66" t="s">
        <v>101</v>
      </c>
      <c r="AA171" s="66" t="s">
        <v>101</v>
      </c>
      <c r="AF171" s="67"/>
      <c r="AG171" s="67"/>
    </row>
    <row r="172" spans="1:33" s="66" customFormat="1" x14ac:dyDescent="0.2">
      <c r="B172" s="352"/>
      <c r="C172" s="352"/>
      <c r="D172" s="352"/>
      <c r="I172" s="66" t="s">
        <v>101</v>
      </c>
      <c r="J172" s="66" t="s">
        <v>101</v>
      </c>
      <c r="S172" s="66" t="s">
        <v>101</v>
      </c>
      <c r="T172" s="66" t="s">
        <v>101</v>
      </c>
      <c r="Z172" s="66" t="s">
        <v>101</v>
      </c>
      <c r="AA172" s="66" t="s">
        <v>101</v>
      </c>
      <c r="AF172" s="67"/>
      <c r="AG172" s="67"/>
    </row>
    <row r="173" spans="1:33" s="66" customFormat="1" x14ac:dyDescent="0.2">
      <c r="I173" s="66" t="s">
        <v>101</v>
      </c>
      <c r="J173" s="66" t="s">
        <v>101</v>
      </c>
      <c r="S173" s="66" t="s">
        <v>101</v>
      </c>
      <c r="T173" s="66" t="s">
        <v>101</v>
      </c>
      <c r="Z173" s="66" t="s">
        <v>101</v>
      </c>
      <c r="AA173" s="66" t="s">
        <v>101</v>
      </c>
      <c r="AF173" s="67"/>
      <c r="AG173" s="67"/>
    </row>
    <row r="174" spans="1:33" s="66" customFormat="1" x14ac:dyDescent="0.2">
      <c r="I174" s="66" t="s">
        <v>101</v>
      </c>
      <c r="J174" s="66" t="s">
        <v>101</v>
      </c>
      <c r="S174" s="66" t="s">
        <v>101</v>
      </c>
      <c r="T174" s="66" t="s">
        <v>101</v>
      </c>
      <c r="Z174" s="66" t="s">
        <v>101</v>
      </c>
      <c r="AA174" s="66" t="s">
        <v>101</v>
      </c>
      <c r="AF174" s="67"/>
      <c r="AG174" s="67"/>
    </row>
    <row r="175" spans="1:33" s="66" customFormat="1" x14ac:dyDescent="0.2">
      <c r="I175" s="66" t="s">
        <v>101</v>
      </c>
      <c r="J175" s="66" t="s">
        <v>101</v>
      </c>
      <c r="S175" s="66" t="s">
        <v>101</v>
      </c>
      <c r="T175" s="66" t="s">
        <v>262</v>
      </c>
      <c r="Z175" s="66" t="s">
        <v>101</v>
      </c>
      <c r="AA175" s="66" t="s">
        <v>101</v>
      </c>
      <c r="AF175" s="67"/>
      <c r="AG175" s="67"/>
    </row>
    <row r="176" spans="1:33" s="66" customFormat="1" x14ac:dyDescent="0.2">
      <c r="I176" s="66" t="s">
        <v>101</v>
      </c>
      <c r="J176" s="66" t="s">
        <v>101</v>
      </c>
      <c r="K176" s="185" t="s">
        <v>101</v>
      </c>
      <c r="S176" s="66" t="s">
        <v>101</v>
      </c>
      <c r="T176" s="66" t="s">
        <v>101</v>
      </c>
      <c r="U176" s="185" t="e">
        <f>T176/S176</f>
        <v>#VALUE!</v>
      </c>
      <c r="Z176" s="66" t="s">
        <v>101</v>
      </c>
      <c r="AA176" s="66" t="s">
        <v>101</v>
      </c>
      <c r="AB176" s="185" t="e">
        <f>AA176/Z176</f>
        <v>#VALUE!</v>
      </c>
      <c r="AF176" s="67"/>
      <c r="AG176" s="67"/>
    </row>
  </sheetData>
  <mergeCells count="648">
    <mergeCell ref="B167:D167"/>
    <mergeCell ref="B66:B77"/>
    <mergeCell ref="F38:AF38"/>
    <mergeCell ref="F80:AF80"/>
    <mergeCell ref="F94:AF94"/>
    <mergeCell ref="F116:AF116"/>
    <mergeCell ref="F132:AF132"/>
    <mergeCell ref="F143:AF143"/>
    <mergeCell ref="F152:AF152"/>
    <mergeCell ref="B84:B85"/>
    <mergeCell ref="B38:E38"/>
    <mergeCell ref="B42:B43"/>
    <mergeCell ref="B45:B58"/>
    <mergeCell ref="H148:I148"/>
    <mergeCell ref="J148:K148"/>
    <mergeCell ref="L148:M148"/>
    <mergeCell ref="N148:O148"/>
    <mergeCell ref="P148:Q148"/>
    <mergeCell ref="R148:S148"/>
    <mergeCell ref="T148:U148"/>
    <mergeCell ref="V148:W148"/>
    <mergeCell ref="F153:G153"/>
    <mergeCell ref="J137:K137"/>
    <mergeCell ref="L137:M137"/>
    <mergeCell ref="N137:O137"/>
    <mergeCell ref="P137:Q137"/>
    <mergeCell ref="B80:E80"/>
    <mergeCell ref="C136:C137"/>
    <mergeCell ref="D136:D137"/>
    <mergeCell ref="E136:E137"/>
    <mergeCell ref="B104:B112"/>
    <mergeCell ref="B116:E116"/>
    <mergeCell ref="B94:E94"/>
    <mergeCell ref="C84:C85"/>
    <mergeCell ref="D84:D85"/>
    <mergeCell ref="E84:E85"/>
    <mergeCell ref="P99:Q99"/>
    <mergeCell ref="J96:J97"/>
    <mergeCell ref="K96:K97"/>
    <mergeCell ref="L96:L97"/>
    <mergeCell ref="M96:M97"/>
    <mergeCell ref="N96:N97"/>
    <mergeCell ref="O96:O97"/>
    <mergeCell ref="P96:P97"/>
    <mergeCell ref="Q96:Q97"/>
    <mergeCell ref="P84:Q84"/>
    <mergeCell ref="L82:L83"/>
    <mergeCell ref="J157:K157"/>
    <mergeCell ref="L157:M157"/>
    <mergeCell ref="N157:O157"/>
    <mergeCell ref="P157:Q157"/>
    <mergeCell ref="R157:S157"/>
    <mergeCell ref="T157:U157"/>
    <mergeCell ref="V157:W157"/>
    <mergeCell ref="H153:I153"/>
    <mergeCell ref="J153:K153"/>
    <mergeCell ref="L153:M153"/>
    <mergeCell ref="N153:O153"/>
    <mergeCell ref="P153:Q153"/>
    <mergeCell ref="R153:S153"/>
    <mergeCell ref="S154:S155"/>
    <mergeCell ref="T154:T155"/>
    <mergeCell ref="U154:U155"/>
    <mergeCell ref="V154:V155"/>
    <mergeCell ref="W154:W155"/>
    <mergeCell ref="X153:Y153"/>
    <mergeCell ref="Z153:AA153"/>
    <mergeCell ref="AB153:AC153"/>
    <mergeCell ref="B152:E152"/>
    <mergeCell ref="B143:E143"/>
    <mergeCell ref="B132:E132"/>
    <mergeCell ref="T153:U153"/>
    <mergeCell ref="V153:W153"/>
    <mergeCell ref="Z148:AA148"/>
    <mergeCell ref="AB148:AC148"/>
    <mergeCell ref="AB145:AB146"/>
    <mergeCell ref="AC145:AC146"/>
    <mergeCell ref="P144:Q144"/>
    <mergeCell ref="R144:S144"/>
    <mergeCell ref="F136:G136"/>
    <mergeCell ref="H136:I136"/>
    <mergeCell ref="J136:K136"/>
    <mergeCell ref="L136:M136"/>
    <mergeCell ref="N136:O136"/>
    <mergeCell ref="J144:K144"/>
    <mergeCell ref="L144:M144"/>
    <mergeCell ref="N144:O144"/>
    <mergeCell ref="F137:G137"/>
    <mergeCell ref="H137:I137"/>
    <mergeCell ref="AB154:AB155"/>
    <mergeCell ref="AC154:AC155"/>
    <mergeCell ref="AF154:AF157"/>
    <mergeCell ref="A156:A157"/>
    <mergeCell ref="C156:C157"/>
    <mergeCell ref="D156:D157"/>
    <mergeCell ref="E156:E157"/>
    <mergeCell ref="F156:G156"/>
    <mergeCell ref="H156:I156"/>
    <mergeCell ref="J156:K156"/>
    <mergeCell ref="L156:M156"/>
    <mergeCell ref="N156:O156"/>
    <mergeCell ref="B156:B157"/>
    <mergeCell ref="P156:Q156"/>
    <mergeCell ref="R156:S156"/>
    <mergeCell ref="T156:U156"/>
    <mergeCell ref="V156:W156"/>
    <mergeCell ref="X156:Y156"/>
    <mergeCell ref="Z156:AA156"/>
    <mergeCell ref="AB156:AC156"/>
    <mergeCell ref="X157:Y157"/>
    <mergeCell ref="Z157:AA157"/>
    <mergeCell ref="AB157:AC157"/>
    <mergeCell ref="F157:G157"/>
    <mergeCell ref="X154:X155"/>
    <mergeCell ref="Y154:Y155"/>
    <mergeCell ref="Z154:Z155"/>
    <mergeCell ref="AA154:AA155"/>
    <mergeCell ref="J154:J155"/>
    <mergeCell ref="K154:K155"/>
    <mergeCell ref="L154:L155"/>
    <mergeCell ref="M154:M155"/>
    <mergeCell ref="N154:N155"/>
    <mergeCell ref="O154:O155"/>
    <mergeCell ref="P154:P155"/>
    <mergeCell ref="Q154:Q155"/>
    <mergeCell ref="R154:R155"/>
    <mergeCell ref="AF145:AF148"/>
    <mergeCell ref="C147:C148"/>
    <mergeCell ref="D147:D148"/>
    <mergeCell ref="E147:E148"/>
    <mergeCell ref="F147:G147"/>
    <mergeCell ref="H147:I147"/>
    <mergeCell ref="J147:K147"/>
    <mergeCell ref="L147:M147"/>
    <mergeCell ref="N147:O147"/>
    <mergeCell ref="P147:Q147"/>
    <mergeCell ref="R147:S147"/>
    <mergeCell ref="T147:U147"/>
    <mergeCell ref="V147:W147"/>
    <mergeCell ref="X147:Y147"/>
    <mergeCell ref="Z147:AA147"/>
    <mergeCell ref="AB147:AC147"/>
    <mergeCell ref="F148:G148"/>
    <mergeCell ref="AA145:AA146"/>
    <mergeCell ref="X148:Y148"/>
    <mergeCell ref="Z145:Z146"/>
    <mergeCell ref="W145:W146"/>
    <mergeCell ref="X145:X146"/>
    <mergeCell ref="Y145:Y146"/>
    <mergeCell ref="AB144:AC144"/>
    <mergeCell ref="F145:F146"/>
    <mergeCell ref="G145:G146"/>
    <mergeCell ref="H145:H146"/>
    <mergeCell ref="I145:I146"/>
    <mergeCell ref="J145:J146"/>
    <mergeCell ref="K145:K146"/>
    <mergeCell ref="L145:L146"/>
    <mergeCell ref="M145:M146"/>
    <mergeCell ref="N145:N146"/>
    <mergeCell ref="O145:O146"/>
    <mergeCell ref="P145:P146"/>
    <mergeCell ref="Q145:Q146"/>
    <mergeCell ref="R145:R146"/>
    <mergeCell ref="S145:S146"/>
    <mergeCell ref="T145:T146"/>
    <mergeCell ref="U145:U146"/>
    <mergeCell ref="V145:V146"/>
    <mergeCell ref="F144:G144"/>
    <mergeCell ref="H144:I144"/>
    <mergeCell ref="T144:U144"/>
    <mergeCell ref="V144:W144"/>
    <mergeCell ref="X144:Y144"/>
    <mergeCell ref="Z144:AA144"/>
    <mergeCell ref="R137:S137"/>
    <mergeCell ref="T137:U137"/>
    <mergeCell ref="V137:W137"/>
    <mergeCell ref="AA134:AA135"/>
    <mergeCell ref="AB134:AB135"/>
    <mergeCell ref="AC134:AC135"/>
    <mergeCell ref="AF134:AF137"/>
    <mergeCell ref="P136:Q136"/>
    <mergeCell ref="R136:S136"/>
    <mergeCell ref="T136:U136"/>
    <mergeCell ref="V136:W136"/>
    <mergeCell ref="X136:Y136"/>
    <mergeCell ref="Z136:AA136"/>
    <mergeCell ref="AB136:AC136"/>
    <mergeCell ref="X137:Y137"/>
    <mergeCell ref="Z137:AA137"/>
    <mergeCell ref="AB137:AC137"/>
    <mergeCell ref="R134:R135"/>
    <mergeCell ref="S134:S135"/>
    <mergeCell ref="T134:T135"/>
    <mergeCell ref="U134:U135"/>
    <mergeCell ref="V134:V135"/>
    <mergeCell ref="W134:W135"/>
    <mergeCell ref="X134:X135"/>
    <mergeCell ref="Y134:Y135"/>
    <mergeCell ref="Z134:Z135"/>
    <mergeCell ref="F133:G133"/>
    <mergeCell ref="H133:I133"/>
    <mergeCell ref="J133:K133"/>
    <mergeCell ref="L133:M133"/>
    <mergeCell ref="N133:O133"/>
    <mergeCell ref="P133:Q133"/>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3:S133"/>
    <mergeCell ref="T133:U133"/>
    <mergeCell ref="V133:W133"/>
    <mergeCell ref="X133:Y133"/>
    <mergeCell ref="Z133:AA133"/>
    <mergeCell ref="AB133:AC133"/>
    <mergeCell ref="L121:M121"/>
    <mergeCell ref="N121:O121"/>
    <mergeCell ref="P121:Q121"/>
    <mergeCell ref="R121:S121"/>
    <mergeCell ref="T121:U121"/>
    <mergeCell ref="V121:W121"/>
    <mergeCell ref="X121:Y121"/>
    <mergeCell ref="AC118:AC119"/>
    <mergeCell ref="AF118:AF121"/>
    <mergeCell ref="X120:Y120"/>
    <mergeCell ref="Z120:AA120"/>
    <mergeCell ref="AB120:AC120"/>
    <mergeCell ref="Z121:AA121"/>
    <mergeCell ref="AB121:AC121"/>
    <mergeCell ref="F120:G120"/>
    <mergeCell ref="H120:I120"/>
    <mergeCell ref="J120:K120"/>
    <mergeCell ref="L120:M120"/>
    <mergeCell ref="N120:O120"/>
    <mergeCell ref="P120:Q120"/>
    <mergeCell ref="R120:S120"/>
    <mergeCell ref="T120:U120"/>
    <mergeCell ref="V120:W120"/>
    <mergeCell ref="F121:G121"/>
    <mergeCell ref="H121:I121"/>
    <mergeCell ref="J121:K121"/>
    <mergeCell ref="AD98:AE9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U118:U119"/>
    <mergeCell ref="V118:V119"/>
    <mergeCell ref="W118:W119"/>
    <mergeCell ref="X118:X119"/>
    <mergeCell ref="Y118:Y119"/>
    <mergeCell ref="Z118:Z119"/>
    <mergeCell ref="AA118:AA119"/>
    <mergeCell ref="AB118:AB119"/>
    <mergeCell ref="R99:S99"/>
    <mergeCell ref="T99:U99"/>
    <mergeCell ref="V99:W99"/>
    <mergeCell ref="X99:Y99"/>
    <mergeCell ref="Z99:AA99"/>
    <mergeCell ref="AB99:AC99"/>
    <mergeCell ref="J117:K117"/>
    <mergeCell ref="L117:M117"/>
    <mergeCell ref="N117:O117"/>
    <mergeCell ref="P117:Q117"/>
    <mergeCell ref="R117:S117"/>
    <mergeCell ref="T117:U117"/>
    <mergeCell ref="V117:W117"/>
    <mergeCell ref="X117:Y117"/>
    <mergeCell ref="Z117:AA117"/>
    <mergeCell ref="AB117:AC117"/>
    <mergeCell ref="AB96:AB97"/>
    <mergeCell ref="AC96:AC97"/>
    <mergeCell ref="AF96:AF99"/>
    <mergeCell ref="A98:A99"/>
    <mergeCell ref="C98:C99"/>
    <mergeCell ref="D98:D99"/>
    <mergeCell ref="E98:E99"/>
    <mergeCell ref="F98:G98"/>
    <mergeCell ref="H98:I98"/>
    <mergeCell ref="J98:K98"/>
    <mergeCell ref="L98:M98"/>
    <mergeCell ref="N98:O98"/>
    <mergeCell ref="P98:Q98"/>
    <mergeCell ref="R98:S98"/>
    <mergeCell ref="T98:U98"/>
    <mergeCell ref="V98:W98"/>
    <mergeCell ref="X98:Y98"/>
    <mergeCell ref="Z98:AA98"/>
    <mergeCell ref="AB98:AC98"/>
    <mergeCell ref="F99:G99"/>
    <mergeCell ref="H99:I99"/>
    <mergeCell ref="J99:K99"/>
    <mergeCell ref="L99:M99"/>
    <mergeCell ref="N99:O99"/>
    <mergeCell ref="R96:R97"/>
    <mergeCell ref="L95:M95"/>
    <mergeCell ref="N95:O95"/>
    <mergeCell ref="P95:Q95"/>
    <mergeCell ref="R95:S95"/>
    <mergeCell ref="T95:U95"/>
    <mergeCell ref="V95:W95"/>
    <mergeCell ref="X95:Y95"/>
    <mergeCell ref="Z95:AA95"/>
    <mergeCell ref="S96:S97"/>
    <mergeCell ref="T96:T97"/>
    <mergeCell ref="U96:U97"/>
    <mergeCell ref="V96:V97"/>
    <mergeCell ref="W96:W97"/>
    <mergeCell ref="X96:X97"/>
    <mergeCell ref="Y96:Y97"/>
    <mergeCell ref="Z96:Z97"/>
    <mergeCell ref="AA96:AA97"/>
    <mergeCell ref="R84:S84"/>
    <mergeCell ref="T84:U84"/>
    <mergeCell ref="V84:W84"/>
    <mergeCell ref="X84:Y84"/>
    <mergeCell ref="Z84:AA84"/>
    <mergeCell ref="AB84:AC84"/>
    <mergeCell ref="F85:G85"/>
    <mergeCell ref="H85:I85"/>
    <mergeCell ref="J85:K85"/>
    <mergeCell ref="L85:M85"/>
    <mergeCell ref="N85:O85"/>
    <mergeCell ref="P85:Q85"/>
    <mergeCell ref="R85:S85"/>
    <mergeCell ref="T85:U85"/>
    <mergeCell ref="V85:W85"/>
    <mergeCell ref="X85:Y85"/>
    <mergeCell ref="Z85:AA85"/>
    <mergeCell ref="AB85:AC85"/>
    <mergeCell ref="F84:G84"/>
    <mergeCell ref="H84:I84"/>
    <mergeCell ref="J84:K84"/>
    <mergeCell ref="L84:M84"/>
    <mergeCell ref="N84:O84"/>
    <mergeCell ref="V82:V83"/>
    <mergeCell ref="W82:W83"/>
    <mergeCell ref="X82:X83"/>
    <mergeCell ref="Y82:Y83"/>
    <mergeCell ref="Z82:Z83"/>
    <mergeCell ref="AA82:AA83"/>
    <mergeCell ref="AB82:AB83"/>
    <mergeCell ref="AC82:AC83"/>
    <mergeCell ref="AB95:AC95"/>
    <mergeCell ref="M82:M83"/>
    <mergeCell ref="N82:N83"/>
    <mergeCell ref="O82:O83"/>
    <mergeCell ref="P82:P83"/>
    <mergeCell ref="Q82:Q83"/>
    <mergeCell ref="R82:R83"/>
    <mergeCell ref="S82:S83"/>
    <mergeCell ref="T82:T83"/>
    <mergeCell ref="L81:M81"/>
    <mergeCell ref="N81:O81"/>
    <mergeCell ref="P81:Q81"/>
    <mergeCell ref="R81:S81"/>
    <mergeCell ref="T81:U81"/>
    <mergeCell ref="U82:U83"/>
    <mergeCell ref="V81:W81"/>
    <mergeCell ref="X81:Y81"/>
    <mergeCell ref="Z81:AA81"/>
    <mergeCell ref="AB81:AC81"/>
    <mergeCell ref="X64:Y64"/>
    <mergeCell ref="Z64:AA64"/>
    <mergeCell ref="AB64:AC64"/>
    <mergeCell ref="F65:G65"/>
    <mergeCell ref="H65:I65"/>
    <mergeCell ref="J65:K65"/>
    <mergeCell ref="L65:M65"/>
    <mergeCell ref="R65:S65"/>
    <mergeCell ref="T65:U65"/>
    <mergeCell ref="V65:W65"/>
    <mergeCell ref="X65:Y65"/>
    <mergeCell ref="Z65:AA65"/>
    <mergeCell ref="AB65:AC65"/>
    <mergeCell ref="N65:O65"/>
    <mergeCell ref="P65:Q65"/>
    <mergeCell ref="F64:G64"/>
    <mergeCell ref="H64:I64"/>
    <mergeCell ref="J64:K64"/>
    <mergeCell ref="L64:M64"/>
    <mergeCell ref="N64:O64"/>
    <mergeCell ref="P64:Q64"/>
    <mergeCell ref="R64:S64"/>
    <mergeCell ref="T64:U64"/>
    <mergeCell ref="V64:W64"/>
    <mergeCell ref="U62:U63"/>
    <mergeCell ref="V62:V63"/>
    <mergeCell ref="W62:W63"/>
    <mergeCell ref="X62:X63"/>
    <mergeCell ref="Y62:Y63"/>
    <mergeCell ref="Z62:Z63"/>
    <mergeCell ref="AA62:AA63"/>
    <mergeCell ref="AB62:AB63"/>
    <mergeCell ref="AC62:AC63"/>
    <mergeCell ref="L62:L63"/>
    <mergeCell ref="M62:M63"/>
    <mergeCell ref="N62:N63"/>
    <mergeCell ref="O62:O63"/>
    <mergeCell ref="P62:P63"/>
    <mergeCell ref="Q62:Q63"/>
    <mergeCell ref="R62:R63"/>
    <mergeCell ref="S62:S63"/>
    <mergeCell ref="T62:T63"/>
    <mergeCell ref="L61:M61"/>
    <mergeCell ref="N61:O61"/>
    <mergeCell ref="P61:Q61"/>
    <mergeCell ref="R61:S61"/>
    <mergeCell ref="T61:U61"/>
    <mergeCell ref="V61:W61"/>
    <mergeCell ref="X61:Y61"/>
    <mergeCell ref="Z61:AA61"/>
    <mergeCell ref="AB61:AC61"/>
    <mergeCell ref="P42:Q42"/>
    <mergeCell ref="R42:S42"/>
    <mergeCell ref="F43:G43"/>
    <mergeCell ref="H43:I43"/>
    <mergeCell ref="R43:S43"/>
    <mergeCell ref="L43:M43"/>
    <mergeCell ref="N43:O43"/>
    <mergeCell ref="P43:Q43"/>
    <mergeCell ref="J43:K43"/>
    <mergeCell ref="F42:G42"/>
    <mergeCell ref="H42:I42"/>
    <mergeCell ref="X40:X41"/>
    <mergeCell ref="Y40:Y41"/>
    <mergeCell ref="Z40:Z41"/>
    <mergeCell ref="AA40:AA41"/>
    <mergeCell ref="AB40:AB41"/>
    <mergeCell ref="F60:AF60"/>
    <mergeCell ref="AC40:AC41"/>
    <mergeCell ref="AF40:AF43"/>
    <mergeCell ref="T42:U42"/>
    <mergeCell ref="V42:W42"/>
    <mergeCell ref="X42:Y42"/>
    <mergeCell ref="Z42:AA42"/>
    <mergeCell ref="AB42:AC42"/>
    <mergeCell ref="T43:U43"/>
    <mergeCell ref="V43:W43"/>
    <mergeCell ref="X43:Y43"/>
    <mergeCell ref="Z43:AA43"/>
    <mergeCell ref="AB43:AC43"/>
    <mergeCell ref="L40:L41"/>
    <mergeCell ref="M40:M41"/>
    <mergeCell ref="N40:N41"/>
    <mergeCell ref="O40:O41"/>
    <mergeCell ref="L42:M42"/>
    <mergeCell ref="N42:O42"/>
    <mergeCell ref="AB6:AC6"/>
    <mergeCell ref="AB5:AC5"/>
    <mergeCell ref="V5:W5"/>
    <mergeCell ref="X5:Y5"/>
    <mergeCell ref="Z5:AA5"/>
    <mergeCell ref="S3:S4"/>
    <mergeCell ref="R39:S39"/>
    <mergeCell ref="T39:U39"/>
    <mergeCell ref="AB3:AB4"/>
    <mergeCell ref="AC3:AC4"/>
    <mergeCell ref="W3:W4"/>
    <mergeCell ref="X3:X4"/>
    <mergeCell ref="AA3:AA4"/>
    <mergeCell ref="Z3:Z4"/>
    <mergeCell ref="V39:W39"/>
    <mergeCell ref="X39:Y39"/>
    <mergeCell ref="Z39:AA39"/>
    <mergeCell ref="A5:A6"/>
    <mergeCell ref="P6:Q6"/>
    <mergeCell ref="R6:S6"/>
    <mergeCell ref="T6:U6"/>
    <mergeCell ref="T3:T4"/>
    <mergeCell ref="U3:U4"/>
    <mergeCell ref="V3:V4"/>
    <mergeCell ref="N5:O5"/>
    <mergeCell ref="P5:Q5"/>
    <mergeCell ref="R5:S5"/>
    <mergeCell ref="T5:U5"/>
    <mergeCell ref="R3:R4"/>
    <mergeCell ref="V6:W6"/>
    <mergeCell ref="J6:K6"/>
    <mergeCell ref="L6:M6"/>
    <mergeCell ref="J5:K5"/>
    <mergeCell ref="L5:M5"/>
    <mergeCell ref="M3:M4"/>
    <mergeCell ref="L39:M39"/>
    <mergeCell ref="N39:O39"/>
    <mergeCell ref="P39:Q39"/>
    <mergeCell ref="N6:O6"/>
    <mergeCell ref="X6:Y6"/>
    <mergeCell ref="Z6:AA6"/>
    <mergeCell ref="R2:S2"/>
    <mergeCell ref="T2:U2"/>
    <mergeCell ref="V2:W2"/>
    <mergeCell ref="X2:Y2"/>
    <mergeCell ref="F2:G2"/>
    <mergeCell ref="H2:I2"/>
    <mergeCell ref="J2:K2"/>
    <mergeCell ref="L2:M2"/>
    <mergeCell ref="Y3:Y4"/>
    <mergeCell ref="N3:N4"/>
    <mergeCell ref="O3:O4"/>
    <mergeCell ref="P3:P4"/>
    <mergeCell ref="Q3:Q4"/>
    <mergeCell ref="F3:F4"/>
    <mergeCell ref="G3:G4"/>
    <mergeCell ref="H3:H4"/>
    <mergeCell ref="I3:I4"/>
    <mergeCell ref="J3:J4"/>
    <mergeCell ref="K3:K4"/>
    <mergeCell ref="L3:L4"/>
    <mergeCell ref="N2:O2"/>
    <mergeCell ref="P2:Q2"/>
    <mergeCell ref="B172:D172"/>
    <mergeCell ref="A168:D168"/>
    <mergeCell ref="A169:E169"/>
    <mergeCell ref="A163:E164"/>
    <mergeCell ref="B165:D165"/>
    <mergeCell ref="B166:D166"/>
    <mergeCell ref="Z2:AA2"/>
    <mergeCell ref="F40:F41"/>
    <mergeCell ref="G40:G41"/>
    <mergeCell ref="H40:H41"/>
    <mergeCell ref="I40:I41"/>
    <mergeCell ref="J40:J41"/>
    <mergeCell ref="K40:K41"/>
    <mergeCell ref="F95:G95"/>
    <mergeCell ref="H95:I95"/>
    <mergeCell ref="J95:K95"/>
    <mergeCell ref="J62:J63"/>
    <mergeCell ref="K62:K63"/>
    <mergeCell ref="J82:J83"/>
    <mergeCell ref="K82:K83"/>
    <mergeCell ref="J42:K42"/>
    <mergeCell ref="F117:G117"/>
    <mergeCell ref="B171:D171"/>
    <mergeCell ref="A2:E3"/>
    <mergeCell ref="A4:E4"/>
    <mergeCell ref="E5:E6"/>
    <mergeCell ref="B19:B27"/>
    <mergeCell ref="B28:B33"/>
    <mergeCell ref="B34:B36"/>
    <mergeCell ref="C5:C6"/>
    <mergeCell ref="D5:D6"/>
    <mergeCell ref="B5:B6"/>
    <mergeCell ref="B124:B127"/>
    <mergeCell ref="B128:B129"/>
    <mergeCell ref="B100:B103"/>
    <mergeCell ref="B86:B88"/>
    <mergeCell ref="A64:A65"/>
    <mergeCell ref="B122:B123"/>
    <mergeCell ref="D42:D43"/>
    <mergeCell ref="E42:E43"/>
    <mergeCell ref="A116:A121"/>
    <mergeCell ref="B136:B137"/>
    <mergeCell ref="A132:A137"/>
    <mergeCell ref="A143:A148"/>
    <mergeCell ref="B147:B148"/>
    <mergeCell ref="C64:C65"/>
    <mergeCell ref="B170:D170"/>
    <mergeCell ref="H117:I117"/>
    <mergeCell ref="F5:G5"/>
    <mergeCell ref="H5:I5"/>
    <mergeCell ref="F62:F63"/>
    <mergeCell ref="G62:G63"/>
    <mergeCell ref="H62:H63"/>
    <mergeCell ref="I62:I63"/>
    <mergeCell ref="F82:F83"/>
    <mergeCell ref="G82:G83"/>
    <mergeCell ref="H82:H83"/>
    <mergeCell ref="I82:I83"/>
    <mergeCell ref="F96:F97"/>
    <mergeCell ref="G96:G97"/>
    <mergeCell ref="F6:G6"/>
    <mergeCell ref="H6:I6"/>
    <mergeCell ref="H96:H97"/>
    <mergeCell ref="I96:I97"/>
    <mergeCell ref="F154:F155"/>
    <mergeCell ref="G154:G155"/>
    <mergeCell ref="H154:H155"/>
    <mergeCell ref="I154:I155"/>
    <mergeCell ref="H157:I157"/>
    <mergeCell ref="B98:B99"/>
    <mergeCell ref="AF82:AF85"/>
    <mergeCell ref="C120:C121"/>
    <mergeCell ref="D120:D121"/>
    <mergeCell ref="E120:E121"/>
    <mergeCell ref="A38:A43"/>
    <mergeCell ref="B64:B65"/>
    <mergeCell ref="A80:A85"/>
    <mergeCell ref="C42:C43"/>
    <mergeCell ref="F39:G39"/>
    <mergeCell ref="F61:G61"/>
    <mergeCell ref="F81:G81"/>
    <mergeCell ref="B120:B121"/>
    <mergeCell ref="A60:E60"/>
    <mergeCell ref="D64:D65"/>
    <mergeCell ref="E64:E65"/>
    <mergeCell ref="P40:P41"/>
    <mergeCell ref="Q40:Q41"/>
    <mergeCell ref="R40:R41"/>
    <mergeCell ref="S40:S41"/>
    <mergeCell ref="T40:T41"/>
    <mergeCell ref="U40:U41"/>
    <mergeCell ref="AB39:AC39"/>
    <mergeCell ref="V40:V41"/>
    <mergeCell ref="W40:W41"/>
    <mergeCell ref="AB2:AC2"/>
    <mergeCell ref="B7:B18"/>
    <mergeCell ref="AG2:AG4"/>
    <mergeCell ref="F170:J170"/>
    <mergeCell ref="AH20:AM20"/>
    <mergeCell ref="AG112:AG113"/>
    <mergeCell ref="AD120:AE121"/>
    <mergeCell ref="AD136:AE137"/>
    <mergeCell ref="AD147:AE148"/>
    <mergeCell ref="AD156:AE157"/>
    <mergeCell ref="AD42:AE43"/>
    <mergeCell ref="AD5:AE6"/>
    <mergeCell ref="H39:I39"/>
    <mergeCell ref="J39:K39"/>
    <mergeCell ref="H61:I61"/>
    <mergeCell ref="J61:K61"/>
    <mergeCell ref="H81:I81"/>
    <mergeCell ref="J81:K81"/>
    <mergeCell ref="AD3:AD4"/>
    <mergeCell ref="AE3:AE4"/>
    <mergeCell ref="AD64:AE65"/>
    <mergeCell ref="AD84:AE85"/>
    <mergeCell ref="AF3:AF6"/>
    <mergeCell ref="AF62:AF65"/>
  </mergeCells>
  <conditionalFormatting sqref="C91:E91 C92:D92 A91:A92 A88:A89">
    <cfRule type="expression" dxfId="819" priority="1309" stopIfTrue="1">
      <formula>#REF!=1</formula>
    </cfRule>
    <cfRule type="expression" dxfId="818" priority="1310" stopIfTrue="1">
      <formula>#REF!=2</formula>
    </cfRule>
    <cfRule type="expression" dxfId="817" priority="1311" stopIfTrue="1">
      <formula>#REF!=3</formula>
    </cfRule>
    <cfRule type="expression" dxfId="816" priority="1312" stopIfTrue="1">
      <formula>#REF!=4</formula>
    </cfRule>
    <cfRule type="expression" dxfId="815" priority="1313" stopIfTrue="1">
      <formula>#REF!=5</formula>
    </cfRule>
    <cfRule type="expression" dxfId="814" priority="1314" stopIfTrue="1">
      <formula>#REF!=6</formula>
    </cfRule>
    <cfRule type="expression" dxfId="813" priority="1315" stopIfTrue="1">
      <formula>#REF!=7</formula>
    </cfRule>
  </conditionalFormatting>
  <conditionalFormatting sqref="B28 D34:E37 A7:B7 E11 C130:D130 E140:E141 A141 A149:A150 C149:E150 C158:E160 C28:E33 C114 D104:D108 C104:C112 A100:A114 A122:A130 C124:C126 C127:D127 E122:E128 B66:E67 E88 C88:D89 C73 C15:E18 A8:A38 D21:E27 C22:C27 C78 C45:E58 A45:A58 E68 C69:E72 C75:E75 E76:E77 A66:A78">
    <cfRule type="expression" dxfId="812" priority="1778" stopIfTrue="1">
      <formula>#REF!=1</formula>
    </cfRule>
    <cfRule type="expression" dxfId="811" priority="1779" stopIfTrue="1">
      <formula>#REF!=2</formula>
    </cfRule>
    <cfRule type="expression" dxfId="810" priority="1780" stopIfTrue="1">
      <formula>#REF!=3</formula>
    </cfRule>
    <cfRule type="expression" dxfId="809" priority="1781" stopIfTrue="1">
      <formula>#REF!=4</formula>
    </cfRule>
    <cfRule type="expression" dxfId="808" priority="1782" stopIfTrue="1">
      <formula>#REF!=5</formula>
    </cfRule>
    <cfRule type="expression" dxfId="807" priority="1783" stopIfTrue="1">
      <formula>#REF!=6</formula>
    </cfRule>
    <cfRule type="expression" dxfId="806" priority="1784" stopIfTrue="1">
      <formula>#REF!=7</formula>
    </cfRule>
  </conditionalFormatting>
  <conditionalFormatting sqref="B19 C32:E32 D12:E14 A159:A160 C20:C21 B100:B103 D110:D113">
    <cfRule type="expression" dxfId="805" priority="1771" stopIfTrue="1">
      <formula>#REF!=1</formula>
    </cfRule>
    <cfRule type="expression" dxfId="804" priority="1772" stopIfTrue="1">
      <formula>#REF!=2</formula>
    </cfRule>
    <cfRule type="expression" dxfId="803" priority="1773" stopIfTrue="1">
      <formula>#REF!=3</formula>
    </cfRule>
    <cfRule type="expression" dxfId="802" priority="1774" stopIfTrue="1">
      <formula>#REF!=4</formula>
    </cfRule>
    <cfRule type="expression" dxfId="801" priority="1775" stopIfTrue="1">
      <formula>#REF!=5</formula>
    </cfRule>
    <cfRule type="expression" dxfId="800" priority="1776" stopIfTrue="1">
      <formula>#REF!=6</formula>
    </cfRule>
    <cfRule type="expression" dxfId="799" priority="1777" stopIfTrue="1">
      <formula>#REF!=7</formula>
    </cfRule>
  </conditionalFormatting>
  <conditionalFormatting sqref="B34 D14:E14 D114 D20:E20 C20:C21">
    <cfRule type="expression" dxfId="798" priority="1764" stopIfTrue="1">
      <formula>#REF!=1</formula>
    </cfRule>
    <cfRule type="expression" dxfId="797" priority="1765" stopIfTrue="1">
      <formula>#REF!=2</formula>
    </cfRule>
    <cfRule type="expression" dxfId="796" priority="1766" stopIfTrue="1">
      <formula>#REF!=3</formula>
    </cfRule>
    <cfRule type="expression" dxfId="795" priority="1767" stopIfTrue="1">
      <formula>#REF!=4</formula>
    </cfRule>
    <cfRule type="expression" dxfId="794" priority="1768" stopIfTrue="1">
      <formula>#REF!=5</formula>
    </cfRule>
    <cfRule type="expression" dxfId="793" priority="1769" stopIfTrue="1">
      <formula>#REF!=6</formula>
    </cfRule>
    <cfRule type="expression" dxfId="792" priority="1770" stopIfTrue="1">
      <formula>#REF!=7</formula>
    </cfRule>
  </conditionalFormatting>
  <conditionalFormatting sqref="A158">
    <cfRule type="expression" dxfId="791" priority="1757" stopIfTrue="1">
      <formula>#REF!=1</formula>
    </cfRule>
    <cfRule type="expression" dxfId="790" priority="1758" stopIfTrue="1">
      <formula>#REF!=2</formula>
    </cfRule>
    <cfRule type="expression" dxfId="789" priority="1759" stopIfTrue="1">
      <formula>#REF!=3</formula>
    </cfRule>
    <cfRule type="expression" dxfId="788" priority="1760" stopIfTrue="1">
      <formula>#REF!=4</formula>
    </cfRule>
    <cfRule type="expression" dxfId="787" priority="1761" stopIfTrue="1">
      <formula>#REF!=5</formula>
    </cfRule>
    <cfRule type="expression" dxfId="786" priority="1762" stopIfTrue="1">
      <formula>#REF!=6</formula>
    </cfRule>
    <cfRule type="expression" dxfId="785" priority="1763" stopIfTrue="1">
      <formula>#REF!=7</formula>
    </cfRule>
  </conditionalFormatting>
  <conditionalFormatting sqref="C16:C18">
    <cfRule type="expression" dxfId="784" priority="1729" stopIfTrue="1">
      <formula>#REF!=1</formula>
    </cfRule>
    <cfRule type="expression" dxfId="783" priority="1730" stopIfTrue="1">
      <formula>#REF!=2</formula>
    </cfRule>
    <cfRule type="expression" dxfId="782" priority="1731" stopIfTrue="1">
      <formula>#REF!=3</formula>
    </cfRule>
    <cfRule type="expression" dxfId="781" priority="1732" stopIfTrue="1">
      <formula>#REF!=4</formula>
    </cfRule>
    <cfRule type="expression" dxfId="780" priority="1733" stopIfTrue="1">
      <formula>#REF!=5</formula>
    </cfRule>
    <cfRule type="expression" dxfId="779" priority="1734" stopIfTrue="1">
      <formula>#REF!=6</formula>
    </cfRule>
    <cfRule type="expression" dxfId="778" priority="1735" stopIfTrue="1">
      <formula>#REF!=7</formula>
    </cfRule>
  </conditionalFormatting>
  <conditionalFormatting sqref="C16:C18">
    <cfRule type="expression" dxfId="777" priority="1722" stopIfTrue="1">
      <formula>#REF!=1</formula>
    </cfRule>
    <cfRule type="expression" dxfId="776" priority="1723" stopIfTrue="1">
      <formula>#REF!=2</formula>
    </cfRule>
    <cfRule type="expression" dxfId="775" priority="1724" stopIfTrue="1">
      <formula>#REF!=3</formula>
    </cfRule>
    <cfRule type="expression" dxfId="774" priority="1725" stopIfTrue="1">
      <formula>#REF!=4</formula>
    </cfRule>
    <cfRule type="expression" dxfId="773" priority="1726" stopIfTrue="1">
      <formula>#REF!=5</formula>
    </cfRule>
    <cfRule type="expression" dxfId="772" priority="1727" stopIfTrue="1">
      <formula>#REF!=6</formula>
    </cfRule>
    <cfRule type="expression" dxfId="771" priority="1728" stopIfTrue="1">
      <formula>#REF!=7</formula>
    </cfRule>
  </conditionalFormatting>
  <conditionalFormatting sqref="D14:E14">
    <cfRule type="expression" dxfId="770" priority="1715" stopIfTrue="1">
      <formula>#REF!=1</formula>
    </cfRule>
    <cfRule type="expression" dxfId="769" priority="1716" stopIfTrue="1">
      <formula>#REF!=2</formula>
    </cfRule>
    <cfRule type="expression" dxfId="768" priority="1717" stopIfTrue="1">
      <formula>#REF!=3</formula>
    </cfRule>
    <cfRule type="expression" dxfId="767" priority="1718" stopIfTrue="1">
      <formula>#REF!=4</formula>
    </cfRule>
    <cfRule type="expression" dxfId="766" priority="1719" stopIfTrue="1">
      <formula>#REF!=5</formula>
    </cfRule>
    <cfRule type="expression" dxfId="765" priority="1720" stopIfTrue="1">
      <formula>#REF!=6</formula>
    </cfRule>
    <cfRule type="expression" dxfId="764" priority="1721" stopIfTrue="1">
      <formula>#REF!=7</formula>
    </cfRule>
  </conditionalFormatting>
  <conditionalFormatting sqref="D14:E14">
    <cfRule type="expression" dxfId="763" priority="1708" stopIfTrue="1">
      <formula>#REF!=1</formula>
    </cfRule>
    <cfRule type="expression" dxfId="762" priority="1709" stopIfTrue="1">
      <formula>#REF!=2</formula>
    </cfRule>
    <cfRule type="expression" dxfId="761" priority="1710" stopIfTrue="1">
      <formula>#REF!=3</formula>
    </cfRule>
    <cfRule type="expression" dxfId="760" priority="1711" stopIfTrue="1">
      <formula>#REF!=4</formula>
    </cfRule>
    <cfRule type="expression" dxfId="759" priority="1712" stopIfTrue="1">
      <formula>#REF!=5</formula>
    </cfRule>
    <cfRule type="expression" dxfId="758" priority="1713" stopIfTrue="1">
      <formula>#REF!=6</formula>
    </cfRule>
    <cfRule type="expression" dxfId="757" priority="1714" stopIfTrue="1">
      <formula>#REF!=7</formula>
    </cfRule>
  </conditionalFormatting>
  <conditionalFormatting sqref="D32:E32">
    <cfRule type="expression" dxfId="756" priority="1701" stopIfTrue="1">
      <formula>#REF!=1</formula>
    </cfRule>
    <cfRule type="expression" dxfId="755" priority="1702" stopIfTrue="1">
      <formula>#REF!=2</formula>
    </cfRule>
    <cfRule type="expression" dxfId="754" priority="1703" stopIfTrue="1">
      <formula>#REF!=3</formula>
    </cfRule>
    <cfRule type="expression" dxfId="753" priority="1704" stopIfTrue="1">
      <formula>#REF!=4</formula>
    </cfRule>
    <cfRule type="expression" dxfId="752" priority="1705" stopIfTrue="1">
      <formula>#REF!=5</formula>
    </cfRule>
    <cfRule type="expression" dxfId="751" priority="1706" stopIfTrue="1">
      <formula>#REF!=6</formula>
    </cfRule>
    <cfRule type="expression" dxfId="750" priority="1707" stopIfTrue="1">
      <formula>#REF!=7</formula>
    </cfRule>
  </conditionalFormatting>
  <conditionalFormatting sqref="C32">
    <cfRule type="expression" dxfId="749" priority="1694" stopIfTrue="1">
      <formula>#REF!=1</formula>
    </cfRule>
    <cfRule type="expression" dxfId="748" priority="1695" stopIfTrue="1">
      <formula>#REF!=2</formula>
    </cfRule>
    <cfRule type="expression" dxfId="747" priority="1696" stopIfTrue="1">
      <formula>#REF!=3</formula>
    </cfRule>
    <cfRule type="expression" dxfId="746" priority="1697" stopIfTrue="1">
      <formula>#REF!=4</formula>
    </cfRule>
    <cfRule type="expression" dxfId="745" priority="1698" stopIfTrue="1">
      <formula>#REF!=5</formula>
    </cfRule>
    <cfRule type="expression" dxfId="744" priority="1699" stopIfTrue="1">
      <formula>#REF!=6</formula>
    </cfRule>
    <cfRule type="expression" dxfId="743" priority="1700" stopIfTrue="1">
      <formula>#REF!=7</formula>
    </cfRule>
  </conditionalFormatting>
  <conditionalFormatting sqref="C19:E19">
    <cfRule type="expression" dxfId="742" priority="1687" stopIfTrue="1">
      <formula>#REF!=1</formula>
    </cfRule>
    <cfRule type="expression" dxfId="741" priority="1688" stopIfTrue="1">
      <formula>#REF!=2</formula>
    </cfRule>
    <cfRule type="expression" dxfId="740" priority="1689" stopIfTrue="1">
      <formula>#REF!=3</formula>
    </cfRule>
    <cfRule type="expression" dxfId="739" priority="1690" stopIfTrue="1">
      <formula>#REF!=4</formula>
    </cfRule>
    <cfRule type="expression" dxfId="738" priority="1691" stopIfTrue="1">
      <formula>#REF!=5</formula>
    </cfRule>
    <cfRule type="expression" dxfId="737" priority="1692" stopIfTrue="1">
      <formula>#REF!=6</formula>
    </cfRule>
    <cfRule type="expression" dxfId="736" priority="1693" stopIfTrue="1">
      <formula>#REF!=7</formula>
    </cfRule>
  </conditionalFormatting>
  <conditionalFormatting sqref="D19:E19">
    <cfRule type="expression" dxfId="735" priority="1680" stopIfTrue="1">
      <formula>#REF!=1</formula>
    </cfRule>
    <cfRule type="expression" dxfId="734" priority="1681" stopIfTrue="1">
      <formula>#REF!=2</formula>
    </cfRule>
    <cfRule type="expression" dxfId="733" priority="1682" stopIfTrue="1">
      <formula>#REF!=3</formula>
    </cfRule>
    <cfRule type="expression" dxfId="732" priority="1683" stopIfTrue="1">
      <formula>#REF!=4</formula>
    </cfRule>
    <cfRule type="expression" dxfId="731" priority="1684" stopIfTrue="1">
      <formula>#REF!=5</formula>
    </cfRule>
    <cfRule type="expression" dxfId="730" priority="1685" stopIfTrue="1">
      <formula>#REF!=6</formula>
    </cfRule>
    <cfRule type="expression" dxfId="729" priority="1686" stopIfTrue="1">
      <formula>#REF!=7</formula>
    </cfRule>
  </conditionalFormatting>
  <conditionalFormatting sqref="D19:E19">
    <cfRule type="expression" dxfId="728" priority="1673" stopIfTrue="1">
      <formula>#REF!=1</formula>
    </cfRule>
    <cfRule type="expression" dxfId="727" priority="1674" stopIfTrue="1">
      <formula>#REF!=2</formula>
    </cfRule>
    <cfRule type="expression" dxfId="726" priority="1675" stopIfTrue="1">
      <formula>#REF!=3</formula>
    </cfRule>
    <cfRule type="expression" dxfId="725" priority="1676" stopIfTrue="1">
      <formula>#REF!=4</formula>
    </cfRule>
    <cfRule type="expression" dxfId="724" priority="1677" stopIfTrue="1">
      <formula>#REF!=5</formula>
    </cfRule>
    <cfRule type="expression" dxfId="723" priority="1678" stopIfTrue="1">
      <formula>#REF!=6</formula>
    </cfRule>
    <cfRule type="expression" dxfId="722" priority="1679" stopIfTrue="1">
      <formula>#REF!=7</formula>
    </cfRule>
  </conditionalFormatting>
  <conditionalFormatting sqref="D19:E19">
    <cfRule type="expression" dxfId="721" priority="1666" stopIfTrue="1">
      <formula>#REF!=1</formula>
    </cfRule>
    <cfRule type="expression" dxfId="720" priority="1667" stopIfTrue="1">
      <formula>#REF!=2</formula>
    </cfRule>
    <cfRule type="expression" dxfId="719" priority="1668" stopIfTrue="1">
      <formula>#REF!=3</formula>
    </cfRule>
    <cfRule type="expression" dxfId="718" priority="1669" stopIfTrue="1">
      <formula>#REF!=4</formula>
    </cfRule>
    <cfRule type="expression" dxfId="717" priority="1670" stopIfTrue="1">
      <formula>#REF!=5</formula>
    </cfRule>
    <cfRule type="expression" dxfId="716" priority="1671" stopIfTrue="1">
      <formula>#REF!=6</formula>
    </cfRule>
    <cfRule type="expression" dxfId="715" priority="1672" stopIfTrue="1">
      <formula>#REF!=7</formula>
    </cfRule>
  </conditionalFormatting>
  <conditionalFormatting sqref="C19">
    <cfRule type="expression" dxfId="714" priority="1659" stopIfTrue="1">
      <formula>#REF!=1</formula>
    </cfRule>
    <cfRule type="expression" dxfId="713" priority="1660" stopIfTrue="1">
      <formula>#REF!=2</formula>
    </cfRule>
    <cfRule type="expression" dxfId="712" priority="1661" stopIfTrue="1">
      <formula>#REF!=3</formula>
    </cfRule>
    <cfRule type="expression" dxfId="711" priority="1662" stopIfTrue="1">
      <formula>#REF!=4</formula>
    </cfRule>
    <cfRule type="expression" dxfId="710" priority="1663" stopIfTrue="1">
      <formula>#REF!=5</formula>
    </cfRule>
    <cfRule type="expression" dxfId="709" priority="1664" stopIfTrue="1">
      <formula>#REF!=6</formula>
    </cfRule>
    <cfRule type="expression" dxfId="708" priority="1665" stopIfTrue="1">
      <formula>#REF!=7</formula>
    </cfRule>
  </conditionalFormatting>
  <conditionalFormatting sqref="C19">
    <cfRule type="expression" dxfId="707" priority="1652" stopIfTrue="1">
      <formula>#REF!=1</formula>
    </cfRule>
    <cfRule type="expression" dxfId="706" priority="1653" stopIfTrue="1">
      <formula>#REF!=2</formula>
    </cfRule>
    <cfRule type="expression" dxfId="705" priority="1654" stopIfTrue="1">
      <formula>#REF!=3</formula>
    </cfRule>
    <cfRule type="expression" dxfId="704" priority="1655" stopIfTrue="1">
      <formula>#REF!=4</formula>
    </cfRule>
    <cfRule type="expression" dxfId="703" priority="1656" stopIfTrue="1">
      <formula>#REF!=5</formula>
    </cfRule>
    <cfRule type="expression" dxfId="702" priority="1657" stopIfTrue="1">
      <formula>#REF!=6</formula>
    </cfRule>
    <cfRule type="expression" dxfId="701" priority="1658" stopIfTrue="1">
      <formula>#REF!=7</formula>
    </cfRule>
  </conditionalFormatting>
  <conditionalFormatting sqref="C19">
    <cfRule type="expression" dxfId="700" priority="1645" stopIfTrue="1">
      <formula>#REF!=1</formula>
    </cfRule>
    <cfRule type="expression" dxfId="699" priority="1646" stopIfTrue="1">
      <formula>#REF!=2</formula>
    </cfRule>
    <cfRule type="expression" dxfId="698" priority="1647" stopIfTrue="1">
      <formula>#REF!=3</formula>
    </cfRule>
    <cfRule type="expression" dxfId="697" priority="1648" stopIfTrue="1">
      <formula>#REF!=4</formula>
    </cfRule>
    <cfRule type="expression" dxfId="696" priority="1649" stopIfTrue="1">
      <formula>#REF!=5</formula>
    </cfRule>
    <cfRule type="expression" dxfId="695" priority="1650" stopIfTrue="1">
      <formula>#REF!=6</formula>
    </cfRule>
    <cfRule type="expression" dxfId="694" priority="1651" stopIfTrue="1">
      <formula>#REF!=7</formula>
    </cfRule>
  </conditionalFormatting>
  <conditionalFormatting sqref="C15:E15">
    <cfRule type="expression" dxfId="693" priority="1638" stopIfTrue="1">
      <formula>#REF!=1</formula>
    </cfRule>
    <cfRule type="expression" dxfId="692" priority="1639" stopIfTrue="1">
      <formula>#REF!=2</formula>
    </cfRule>
    <cfRule type="expression" dxfId="691" priority="1640" stopIfTrue="1">
      <formula>#REF!=3</formula>
    </cfRule>
    <cfRule type="expression" dxfId="690" priority="1641" stopIfTrue="1">
      <formula>#REF!=4</formula>
    </cfRule>
    <cfRule type="expression" dxfId="689" priority="1642" stopIfTrue="1">
      <formula>#REF!=5</formula>
    </cfRule>
    <cfRule type="expression" dxfId="688" priority="1643" stopIfTrue="1">
      <formula>#REF!=6</formula>
    </cfRule>
    <cfRule type="expression" dxfId="687" priority="1644" stopIfTrue="1">
      <formula>#REF!=7</formula>
    </cfRule>
  </conditionalFormatting>
  <conditionalFormatting sqref="C15:E15">
    <cfRule type="expression" dxfId="686" priority="1631" stopIfTrue="1">
      <formula>#REF!=1</formula>
    </cfRule>
    <cfRule type="expression" dxfId="685" priority="1632" stopIfTrue="1">
      <formula>#REF!=2</formula>
    </cfRule>
    <cfRule type="expression" dxfId="684" priority="1633" stopIfTrue="1">
      <formula>#REF!=3</formula>
    </cfRule>
    <cfRule type="expression" dxfId="683" priority="1634" stopIfTrue="1">
      <formula>#REF!=4</formula>
    </cfRule>
    <cfRule type="expression" dxfId="682" priority="1635" stopIfTrue="1">
      <formula>#REF!=5</formula>
    </cfRule>
    <cfRule type="expression" dxfId="681" priority="1636" stopIfTrue="1">
      <formula>#REF!=6</formula>
    </cfRule>
    <cfRule type="expression" dxfId="680" priority="1637" stopIfTrue="1">
      <formula>#REF!=7</formula>
    </cfRule>
  </conditionalFormatting>
  <conditionalFormatting sqref="B150">
    <cfRule type="expression" dxfId="679" priority="1386" stopIfTrue="1">
      <formula>#REF!=1</formula>
    </cfRule>
    <cfRule type="expression" dxfId="678" priority="1387" stopIfTrue="1">
      <formula>#REF!=2</formula>
    </cfRule>
    <cfRule type="expression" dxfId="677" priority="1388" stopIfTrue="1">
      <formula>#REF!=3</formula>
    </cfRule>
    <cfRule type="expression" dxfId="676" priority="1389" stopIfTrue="1">
      <formula>#REF!=4</formula>
    </cfRule>
    <cfRule type="expression" dxfId="675" priority="1390" stopIfTrue="1">
      <formula>#REF!=5</formula>
    </cfRule>
    <cfRule type="expression" dxfId="674" priority="1391" stopIfTrue="1">
      <formula>#REF!=6</formula>
    </cfRule>
    <cfRule type="expression" dxfId="673" priority="1392" stopIfTrue="1">
      <formula>#REF!=7</formula>
    </cfRule>
  </conditionalFormatting>
  <conditionalFormatting sqref="E10">
    <cfRule type="expression" dxfId="672" priority="1610" stopIfTrue="1">
      <formula>#REF!=1</formula>
    </cfRule>
    <cfRule type="expression" dxfId="671" priority="1611" stopIfTrue="1">
      <formula>#REF!=2</formula>
    </cfRule>
    <cfRule type="expression" dxfId="670" priority="1612" stopIfTrue="1">
      <formula>#REF!=3</formula>
    </cfRule>
    <cfRule type="expression" dxfId="669" priority="1613" stopIfTrue="1">
      <formula>#REF!=4</formula>
    </cfRule>
    <cfRule type="expression" dxfId="668" priority="1614" stopIfTrue="1">
      <formula>#REF!=5</formula>
    </cfRule>
    <cfRule type="expression" dxfId="667" priority="1615" stopIfTrue="1">
      <formula>#REF!=6</formula>
    </cfRule>
    <cfRule type="expression" dxfId="666" priority="1616" stopIfTrue="1">
      <formula>#REF!=7</formula>
    </cfRule>
  </conditionalFormatting>
  <conditionalFormatting sqref="B158">
    <cfRule type="expression" dxfId="665" priority="1365" stopIfTrue="1">
      <formula>#REF!=1</formula>
    </cfRule>
    <cfRule type="expression" dxfId="664" priority="1366" stopIfTrue="1">
      <formula>#REF!=2</formula>
    </cfRule>
    <cfRule type="expression" dxfId="663" priority="1367" stopIfTrue="1">
      <formula>#REF!=3</formula>
    </cfRule>
    <cfRule type="expression" dxfId="662" priority="1368" stopIfTrue="1">
      <formula>#REF!=4</formula>
    </cfRule>
    <cfRule type="expression" dxfId="661" priority="1369" stopIfTrue="1">
      <formula>#REF!=5</formula>
    </cfRule>
    <cfRule type="expression" dxfId="660" priority="1370" stopIfTrue="1">
      <formula>#REF!=6</formula>
    </cfRule>
    <cfRule type="expression" dxfId="659" priority="1371" stopIfTrue="1">
      <formula>#REF!=7</formula>
    </cfRule>
  </conditionalFormatting>
  <conditionalFormatting sqref="A64">
    <cfRule type="expression" dxfId="658" priority="1561" stopIfTrue="1">
      <formula>#REF!=1</formula>
    </cfRule>
    <cfRule type="expression" dxfId="657" priority="1562" stopIfTrue="1">
      <formula>#REF!=2</formula>
    </cfRule>
    <cfRule type="expression" dxfId="656" priority="1563" stopIfTrue="1">
      <formula>#REF!=3</formula>
    </cfRule>
    <cfRule type="expression" dxfId="655" priority="1564" stopIfTrue="1">
      <formula>#REF!=4</formula>
    </cfRule>
    <cfRule type="expression" dxfId="654" priority="1565" stopIfTrue="1">
      <formula>#REF!=5</formula>
    </cfRule>
    <cfRule type="expression" dxfId="653" priority="1566" stopIfTrue="1">
      <formula>#REF!=6</formula>
    </cfRule>
    <cfRule type="expression" dxfId="652" priority="1567" stopIfTrue="1">
      <formula>#REF!=7</formula>
    </cfRule>
  </conditionalFormatting>
  <conditionalFormatting sqref="B122">
    <cfRule type="expression" dxfId="651" priority="1491" stopIfTrue="1">
      <formula>#REF!=1</formula>
    </cfRule>
    <cfRule type="expression" dxfId="650" priority="1492" stopIfTrue="1">
      <formula>#REF!=2</formula>
    </cfRule>
    <cfRule type="expression" dxfId="649" priority="1493" stopIfTrue="1">
      <formula>#REF!=3</formula>
    </cfRule>
    <cfRule type="expression" dxfId="648" priority="1494" stopIfTrue="1">
      <formula>#REF!=4</formula>
    </cfRule>
    <cfRule type="expression" dxfId="647" priority="1495" stopIfTrue="1">
      <formula>#REF!=5</formula>
    </cfRule>
    <cfRule type="expression" dxfId="646" priority="1496" stopIfTrue="1">
      <formula>#REF!=6</formula>
    </cfRule>
    <cfRule type="expression" dxfId="645" priority="1497" stopIfTrue="1">
      <formula>#REF!=7</formula>
    </cfRule>
  </conditionalFormatting>
  <conditionalFormatting sqref="B122">
    <cfRule type="expression" dxfId="644" priority="1484" stopIfTrue="1">
      <formula>#REF!=1</formula>
    </cfRule>
    <cfRule type="expression" dxfId="643" priority="1485" stopIfTrue="1">
      <formula>#REF!=2</formula>
    </cfRule>
    <cfRule type="expression" dxfId="642" priority="1486" stopIfTrue="1">
      <formula>#REF!=3</formula>
    </cfRule>
    <cfRule type="expression" dxfId="641" priority="1487" stopIfTrue="1">
      <formula>#REF!=4</formula>
    </cfRule>
    <cfRule type="expression" dxfId="640" priority="1488" stopIfTrue="1">
      <formula>#REF!=5</formula>
    </cfRule>
    <cfRule type="expression" dxfId="639" priority="1489" stopIfTrue="1">
      <formula>#REF!=6</formula>
    </cfRule>
    <cfRule type="expression" dxfId="638" priority="1490" stopIfTrue="1">
      <formula>#REF!=7</formula>
    </cfRule>
  </conditionalFormatting>
  <conditionalFormatting sqref="B130">
    <cfRule type="expression" dxfId="637" priority="1463" stopIfTrue="1">
      <formula>#REF!=1</formula>
    </cfRule>
    <cfRule type="expression" dxfId="636" priority="1464" stopIfTrue="1">
      <formula>#REF!=2</formula>
    </cfRule>
    <cfRule type="expression" dxfId="635" priority="1465" stopIfTrue="1">
      <formula>#REF!=3</formula>
    </cfRule>
    <cfRule type="expression" dxfId="634" priority="1466" stopIfTrue="1">
      <formula>#REF!=4</formula>
    </cfRule>
    <cfRule type="expression" dxfId="633" priority="1467" stopIfTrue="1">
      <formula>#REF!=5</formula>
    </cfRule>
    <cfRule type="expression" dxfId="632" priority="1468" stopIfTrue="1">
      <formula>#REF!=6</formula>
    </cfRule>
    <cfRule type="expression" dxfId="631" priority="1469" stopIfTrue="1">
      <formula>#REF!=7</formula>
    </cfRule>
  </conditionalFormatting>
  <conditionalFormatting sqref="B130">
    <cfRule type="expression" dxfId="630" priority="1456" stopIfTrue="1">
      <formula>#REF!=1</formula>
    </cfRule>
    <cfRule type="expression" dxfId="629" priority="1457" stopIfTrue="1">
      <formula>#REF!=2</formula>
    </cfRule>
    <cfRule type="expression" dxfId="628" priority="1458" stopIfTrue="1">
      <formula>#REF!=3</formula>
    </cfRule>
    <cfRule type="expression" dxfId="627" priority="1459" stopIfTrue="1">
      <formula>#REF!=4</formula>
    </cfRule>
    <cfRule type="expression" dxfId="626" priority="1460" stopIfTrue="1">
      <formula>#REF!=5</formula>
    </cfRule>
    <cfRule type="expression" dxfId="625" priority="1461" stopIfTrue="1">
      <formula>#REF!=6</formula>
    </cfRule>
    <cfRule type="expression" dxfId="624" priority="1462" stopIfTrue="1">
      <formula>#REF!=7</formula>
    </cfRule>
  </conditionalFormatting>
  <conditionalFormatting sqref="B141">
    <cfRule type="expression" dxfId="623" priority="1414" stopIfTrue="1">
      <formula>#REF!=1</formula>
    </cfRule>
    <cfRule type="expression" dxfId="622" priority="1415" stopIfTrue="1">
      <formula>#REF!=2</formula>
    </cfRule>
    <cfRule type="expression" dxfId="621" priority="1416" stopIfTrue="1">
      <formula>#REF!=3</formula>
    </cfRule>
    <cfRule type="expression" dxfId="620" priority="1417" stopIfTrue="1">
      <formula>#REF!=4</formula>
    </cfRule>
    <cfRule type="expression" dxfId="619" priority="1418" stopIfTrue="1">
      <formula>#REF!=5</formula>
    </cfRule>
    <cfRule type="expression" dxfId="618" priority="1419" stopIfTrue="1">
      <formula>#REF!=6</formula>
    </cfRule>
    <cfRule type="expression" dxfId="617" priority="1420" stopIfTrue="1">
      <formula>#REF!=7</formula>
    </cfRule>
  </conditionalFormatting>
  <conditionalFormatting sqref="B141">
    <cfRule type="expression" dxfId="616" priority="1407" stopIfTrue="1">
      <formula>#REF!=1</formula>
    </cfRule>
    <cfRule type="expression" dxfId="615" priority="1408" stopIfTrue="1">
      <formula>#REF!=2</formula>
    </cfRule>
    <cfRule type="expression" dxfId="614" priority="1409" stopIfTrue="1">
      <formula>#REF!=3</formula>
    </cfRule>
    <cfRule type="expression" dxfId="613" priority="1410" stopIfTrue="1">
      <formula>#REF!=4</formula>
    </cfRule>
    <cfRule type="expression" dxfId="612" priority="1411" stopIfTrue="1">
      <formula>#REF!=5</formula>
    </cfRule>
    <cfRule type="expression" dxfId="611" priority="1412" stopIfTrue="1">
      <formula>#REF!=6</formula>
    </cfRule>
    <cfRule type="expression" dxfId="610" priority="1413" stopIfTrue="1">
      <formula>#REF!=7</formula>
    </cfRule>
  </conditionalFormatting>
  <conditionalFormatting sqref="B158">
    <cfRule type="expression" dxfId="609" priority="1358" stopIfTrue="1">
      <formula>#REF!=1</formula>
    </cfRule>
    <cfRule type="expression" dxfId="608" priority="1359" stopIfTrue="1">
      <formula>#REF!=2</formula>
    </cfRule>
    <cfRule type="expression" dxfId="607" priority="1360" stopIfTrue="1">
      <formula>#REF!=3</formula>
    </cfRule>
    <cfRule type="expression" dxfId="606" priority="1361" stopIfTrue="1">
      <formula>#REF!=4</formula>
    </cfRule>
    <cfRule type="expression" dxfId="605" priority="1362" stopIfTrue="1">
      <formula>#REF!=5</formula>
    </cfRule>
    <cfRule type="expression" dxfId="604" priority="1363" stopIfTrue="1">
      <formula>#REF!=6</formula>
    </cfRule>
    <cfRule type="expression" dxfId="603" priority="1364" stopIfTrue="1">
      <formula>#REF!=7</formula>
    </cfRule>
  </conditionalFormatting>
  <conditionalFormatting sqref="B159">
    <cfRule type="expression" dxfId="602" priority="1351" stopIfTrue="1">
      <formula>#REF!=1</formula>
    </cfRule>
    <cfRule type="expression" dxfId="601" priority="1352" stopIfTrue="1">
      <formula>#REF!=2</formula>
    </cfRule>
    <cfRule type="expression" dxfId="600" priority="1353" stopIfTrue="1">
      <formula>#REF!=3</formula>
    </cfRule>
    <cfRule type="expression" dxfId="599" priority="1354" stopIfTrue="1">
      <formula>#REF!=4</formula>
    </cfRule>
    <cfRule type="expression" dxfId="598" priority="1355" stopIfTrue="1">
      <formula>#REF!=5</formula>
    </cfRule>
    <cfRule type="expression" dxfId="597" priority="1356" stopIfTrue="1">
      <formula>#REF!=6</formula>
    </cfRule>
    <cfRule type="expression" dxfId="596" priority="1357" stopIfTrue="1">
      <formula>#REF!=7</formula>
    </cfRule>
  </conditionalFormatting>
  <conditionalFormatting sqref="B160">
    <cfRule type="expression" dxfId="595" priority="1344" stopIfTrue="1">
      <formula>#REF!=1</formula>
    </cfRule>
    <cfRule type="expression" dxfId="594" priority="1345" stopIfTrue="1">
      <formula>#REF!=2</formula>
    </cfRule>
    <cfRule type="expression" dxfId="593" priority="1346" stopIfTrue="1">
      <formula>#REF!=3</formula>
    </cfRule>
    <cfRule type="expression" dxfId="592" priority="1347" stopIfTrue="1">
      <formula>#REF!=4</formula>
    </cfRule>
    <cfRule type="expression" dxfId="591" priority="1348" stopIfTrue="1">
      <formula>#REF!=5</formula>
    </cfRule>
    <cfRule type="expression" dxfId="590" priority="1349" stopIfTrue="1">
      <formula>#REF!=6</formula>
    </cfRule>
    <cfRule type="expression" dxfId="589" priority="1350" stopIfTrue="1">
      <formula>#REF!=7</formula>
    </cfRule>
  </conditionalFormatting>
  <conditionalFormatting sqref="D100:E103">
    <cfRule type="expression" dxfId="588" priority="1330" stopIfTrue="1">
      <formula>#REF!=1</formula>
    </cfRule>
    <cfRule type="expression" dxfId="587" priority="1331" stopIfTrue="1">
      <formula>#REF!=2</formula>
    </cfRule>
    <cfRule type="expression" dxfId="586" priority="1332" stopIfTrue="1">
      <formula>#REF!=3</formula>
    </cfRule>
    <cfRule type="expression" dxfId="585" priority="1333" stopIfTrue="1">
      <formula>#REF!=4</formula>
    </cfRule>
    <cfRule type="expression" dxfId="584" priority="1334" stopIfTrue="1">
      <formula>#REF!=5</formula>
    </cfRule>
    <cfRule type="expression" dxfId="583" priority="1335" stopIfTrue="1">
      <formula>#REF!=6</formula>
    </cfRule>
    <cfRule type="expression" dxfId="582" priority="1336" stopIfTrue="1">
      <formula>#REF!=7</formula>
    </cfRule>
  </conditionalFormatting>
  <conditionalFormatting sqref="P7">
    <cfRule type="top10" dxfId="581" priority="1307" rank="1"/>
  </conditionalFormatting>
  <conditionalFormatting sqref="C33">
    <cfRule type="expression" dxfId="580" priority="1296" stopIfTrue="1">
      <formula>#REF!=1</formula>
    </cfRule>
    <cfRule type="expression" dxfId="579" priority="1297" stopIfTrue="1">
      <formula>#REF!=2</formula>
    </cfRule>
    <cfRule type="expression" dxfId="578" priority="1298" stopIfTrue="1">
      <formula>#REF!=3</formula>
    </cfRule>
    <cfRule type="expression" dxfId="577" priority="1299" stopIfTrue="1">
      <formula>#REF!=4</formula>
    </cfRule>
    <cfRule type="expression" dxfId="576" priority="1300" stopIfTrue="1">
      <formula>#REF!=5</formula>
    </cfRule>
    <cfRule type="expression" dxfId="575" priority="1301" stopIfTrue="1">
      <formula>#REF!=6</formula>
    </cfRule>
    <cfRule type="expression" dxfId="574" priority="1302" stopIfTrue="1">
      <formula>#REF!=7</formula>
    </cfRule>
  </conditionalFormatting>
  <conditionalFormatting sqref="C33">
    <cfRule type="expression" dxfId="573" priority="1289" stopIfTrue="1">
      <formula>#REF!=1</formula>
    </cfRule>
    <cfRule type="expression" dxfId="572" priority="1290" stopIfTrue="1">
      <formula>#REF!=2</formula>
    </cfRule>
    <cfRule type="expression" dxfId="571" priority="1291" stopIfTrue="1">
      <formula>#REF!=3</formula>
    </cfRule>
    <cfRule type="expression" dxfId="570" priority="1292" stopIfTrue="1">
      <formula>#REF!=4</formula>
    </cfRule>
    <cfRule type="expression" dxfId="569" priority="1293" stopIfTrue="1">
      <formula>#REF!=5</formula>
    </cfRule>
    <cfRule type="expression" dxfId="568" priority="1294" stopIfTrue="1">
      <formula>#REF!=6</formula>
    </cfRule>
    <cfRule type="expression" dxfId="567" priority="1295" stopIfTrue="1">
      <formula>#REF!=7</formula>
    </cfRule>
  </conditionalFormatting>
  <conditionalFormatting sqref="D109">
    <cfRule type="expression" dxfId="566" priority="1261" stopIfTrue="1">
      <formula>#REF!=1</formula>
    </cfRule>
    <cfRule type="expression" dxfId="565" priority="1262" stopIfTrue="1">
      <formula>#REF!=2</formula>
    </cfRule>
    <cfRule type="expression" dxfId="564" priority="1263" stopIfTrue="1">
      <formula>#REF!=3</formula>
    </cfRule>
    <cfRule type="expression" dxfId="563" priority="1264" stopIfTrue="1">
      <formula>#REF!=4</formula>
    </cfRule>
    <cfRule type="expression" dxfId="562" priority="1265" stopIfTrue="1">
      <formula>#REF!=5</formula>
    </cfRule>
    <cfRule type="expression" dxfId="561" priority="1266" stopIfTrue="1">
      <formula>#REF!=6</formula>
    </cfRule>
    <cfRule type="expression" dxfId="560" priority="1267" stopIfTrue="1">
      <formula>#REF!=7</formula>
    </cfRule>
  </conditionalFormatting>
  <conditionalFormatting sqref="C9:C14">
    <cfRule type="expression" dxfId="559" priority="1254" stopIfTrue="1">
      <formula>#REF!=1</formula>
    </cfRule>
    <cfRule type="expression" dxfId="558" priority="1255" stopIfTrue="1">
      <formula>#REF!=2</formula>
    </cfRule>
    <cfRule type="expression" dxfId="557" priority="1256" stopIfTrue="1">
      <formula>#REF!=3</formula>
    </cfRule>
    <cfRule type="expression" dxfId="556" priority="1257" stopIfTrue="1">
      <formula>#REF!=4</formula>
    </cfRule>
    <cfRule type="expression" dxfId="555" priority="1258" stopIfTrue="1">
      <formula>#REF!=5</formula>
    </cfRule>
    <cfRule type="expression" dxfId="554" priority="1259" stopIfTrue="1">
      <formula>#REF!=6</formula>
    </cfRule>
    <cfRule type="expression" dxfId="553" priority="1260" stopIfTrue="1">
      <formula>#REF!=7</formula>
    </cfRule>
  </conditionalFormatting>
  <conditionalFormatting sqref="C9:C14">
    <cfRule type="expression" dxfId="552" priority="1247" stopIfTrue="1">
      <formula>#REF!=1</formula>
    </cfRule>
    <cfRule type="expression" dxfId="551" priority="1248" stopIfTrue="1">
      <formula>#REF!=2</formula>
    </cfRule>
    <cfRule type="expression" dxfId="550" priority="1249" stopIfTrue="1">
      <formula>#REF!=3</formula>
    </cfRule>
    <cfRule type="expression" dxfId="549" priority="1250" stopIfTrue="1">
      <formula>#REF!=4</formula>
    </cfRule>
    <cfRule type="expression" dxfId="548" priority="1251" stopIfTrue="1">
      <formula>#REF!=5</formula>
    </cfRule>
    <cfRule type="expression" dxfId="547" priority="1252" stopIfTrue="1">
      <formula>#REF!=6</formula>
    </cfRule>
    <cfRule type="expression" dxfId="546" priority="1253" stopIfTrue="1">
      <formula>#REF!=7</formula>
    </cfRule>
  </conditionalFormatting>
  <conditionalFormatting sqref="C9:C14">
    <cfRule type="expression" dxfId="545" priority="1240" stopIfTrue="1">
      <formula>#REF!=1</formula>
    </cfRule>
    <cfRule type="expression" dxfId="544" priority="1241" stopIfTrue="1">
      <formula>#REF!=2</formula>
    </cfRule>
    <cfRule type="expression" dxfId="543" priority="1242" stopIfTrue="1">
      <formula>#REF!=3</formula>
    </cfRule>
    <cfRule type="expression" dxfId="542" priority="1243" stopIfTrue="1">
      <formula>#REF!=4</formula>
    </cfRule>
    <cfRule type="expression" dxfId="541" priority="1244" stopIfTrue="1">
      <formula>#REF!=5</formula>
    </cfRule>
    <cfRule type="expression" dxfId="540" priority="1245" stopIfTrue="1">
      <formula>#REF!=6</formula>
    </cfRule>
    <cfRule type="expression" dxfId="539" priority="1246" stopIfTrue="1">
      <formula>#REF!=7</formula>
    </cfRule>
  </conditionalFormatting>
  <conditionalFormatting sqref="C77">
    <cfRule type="expression" dxfId="538" priority="1149" stopIfTrue="1">
      <formula>#REF!=1</formula>
    </cfRule>
    <cfRule type="expression" dxfId="537" priority="1150" stopIfTrue="1">
      <formula>#REF!=2</formula>
    </cfRule>
    <cfRule type="expression" dxfId="536" priority="1151" stopIfTrue="1">
      <formula>#REF!=3</formula>
    </cfRule>
    <cfRule type="expression" dxfId="535" priority="1152" stopIfTrue="1">
      <formula>#REF!=4</formula>
    </cfRule>
    <cfRule type="expression" dxfId="534" priority="1153" stopIfTrue="1">
      <formula>#REF!=5</formula>
    </cfRule>
    <cfRule type="expression" dxfId="533" priority="1154" stopIfTrue="1">
      <formula>#REF!=6</formula>
    </cfRule>
    <cfRule type="expression" dxfId="532" priority="1155" stopIfTrue="1">
      <formula>#REF!=7</formula>
    </cfRule>
  </conditionalFormatting>
  <conditionalFormatting sqref="C77">
    <cfRule type="expression" dxfId="531" priority="1142" stopIfTrue="1">
      <formula>#REF!=1</formula>
    </cfRule>
    <cfRule type="expression" dxfId="530" priority="1143" stopIfTrue="1">
      <formula>#REF!=2</formula>
    </cfRule>
    <cfRule type="expression" dxfId="529" priority="1144" stopIfTrue="1">
      <formula>#REF!=3</formula>
    </cfRule>
    <cfRule type="expression" dxfId="528" priority="1145" stopIfTrue="1">
      <formula>#REF!=4</formula>
    </cfRule>
    <cfRule type="expression" dxfId="527" priority="1146" stopIfTrue="1">
      <formula>#REF!=5</formula>
    </cfRule>
    <cfRule type="expression" dxfId="526" priority="1147" stopIfTrue="1">
      <formula>#REF!=6</formula>
    </cfRule>
    <cfRule type="expression" dxfId="525" priority="1148" stopIfTrue="1">
      <formula>#REF!=7</formula>
    </cfRule>
  </conditionalFormatting>
  <conditionalFormatting sqref="C77">
    <cfRule type="expression" dxfId="524" priority="1135" stopIfTrue="1">
      <formula>#REF!=1</formula>
    </cfRule>
    <cfRule type="expression" dxfId="523" priority="1136" stopIfTrue="1">
      <formula>#REF!=2</formula>
    </cfRule>
    <cfRule type="expression" dxfId="522" priority="1137" stopIfTrue="1">
      <formula>#REF!=3</formula>
    </cfRule>
    <cfRule type="expression" dxfId="521" priority="1138" stopIfTrue="1">
      <formula>#REF!=4</formula>
    </cfRule>
    <cfRule type="expression" dxfId="520" priority="1139" stopIfTrue="1">
      <formula>#REF!=5</formula>
    </cfRule>
    <cfRule type="expression" dxfId="519" priority="1140" stopIfTrue="1">
      <formula>#REF!=6</formula>
    </cfRule>
    <cfRule type="expression" dxfId="518" priority="1141" stopIfTrue="1">
      <formula>#REF!=7</formula>
    </cfRule>
  </conditionalFormatting>
  <conditionalFormatting sqref="A152">
    <cfRule type="expression" dxfId="517" priority="988" stopIfTrue="1">
      <formula>#REF!=1</formula>
    </cfRule>
    <cfRule type="expression" dxfId="516" priority="989" stopIfTrue="1">
      <formula>#REF!=2</formula>
    </cfRule>
    <cfRule type="expression" dxfId="515" priority="990" stopIfTrue="1">
      <formula>#REF!=3</formula>
    </cfRule>
    <cfRule type="expression" dxfId="514" priority="991" stopIfTrue="1">
      <formula>#REF!=4</formula>
    </cfRule>
    <cfRule type="expression" dxfId="513" priority="992" stopIfTrue="1">
      <formula>#REF!=5</formula>
    </cfRule>
    <cfRule type="expression" dxfId="512" priority="993" stopIfTrue="1">
      <formula>#REF!=6</formula>
    </cfRule>
    <cfRule type="expression" dxfId="511" priority="994" stopIfTrue="1">
      <formula>#REF!=7</formula>
    </cfRule>
  </conditionalFormatting>
  <conditionalFormatting sqref="A94">
    <cfRule type="expression" dxfId="510" priority="1016" stopIfTrue="1">
      <formula>#REF!=1</formula>
    </cfRule>
    <cfRule type="expression" dxfId="509" priority="1017" stopIfTrue="1">
      <formula>#REF!=2</formula>
    </cfRule>
    <cfRule type="expression" dxfId="508" priority="1018" stopIfTrue="1">
      <formula>#REF!=3</formula>
    </cfRule>
    <cfRule type="expression" dxfId="507" priority="1019" stopIfTrue="1">
      <formula>#REF!=4</formula>
    </cfRule>
    <cfRule type="expression" dxfId="506" priority="1020" stopIfTrue="1">
      <formula>#REF!=5</formula>
    </cfRule>
    <cfRule type="expression" dxfId="505" priority="1021" stopIfTrue="1">
      <formula>#REF!=6</formula>
    </cfRule>
    <cfRule type="expression" dxfId="504" priority="1022" stopIfTrue="1">
      <formula>#REF!=7</formula>
    </cfRule>
  </conditionalFormatting>
  <conditionalFormatting sqref="A80">
    <cfRule type="expression" dxfId="503" priority="1023" stopIfTrue="1">
      <formula>#REF!=1</formula>
    </cfRule>
    <cfRule type="expression" dxfId="502" priority="1024" stopIfTrue="1">
      <formula>#REF!=2</formula>
    </cfRule>
    <cfRule type="expression" dxfId="501" priority="1025" stopIfTrue="1">
      <formula>#REF!=3</formula>
    </cfRule>
    <cfRule type="expression" dxfId="500" priority="1026" stopIfTrue="1">
      <formula>#REF!=4</formula>
    </cfRule>
    <cfRule type="expression" dxfId="499" priority="1027" stopIfTrue="1">
      <formula>#REF!=5</formula>
    </cfRule>
    <cfRule type="expression" dxfId="498" priority="1028" stopIfTrue="1">
      <formula>#REF!=6</formula>
    </cfRule>
    <cfRule type="expression" dxfId="497" priority="1029" stopIfTrue="1">
      <formula>#REF!=7</formula>
    </cfRule>
  </conditionalFormatting>
  <conditionalFormatting sqref="A132">
    <cfRule type="expression" dxfId="496" priority="1002" stopIfTrue="1">
      <formula>#REF!=1</formula>
    </cfRule>
    <cfRule type="expression" dxfId="495" priority="1003" stopIfTrue="1">
      <formula>#REF!=2</formula>
    </cfRule>
    <cfRule type="expression" dxfId="494" priority="1004" stopIfTrue="1">
      <formula>#REF!=3</formula>
    </cfRule>
    <cfRule type="expression" dxfId="493" priority="1005" stopIfTrue="1">
      <formula>#REF!=4</formula>
    </cfRule>
    <cfRule type="expression" dxfId="492" priority="1006" stopIfTrue="1">
      <formula>#REF!=5</formula>
    </cfRule>
    <cfRule type="expression" dxfId="491" priority="1007" stopIfTrue="1">
      <formula>#REF!=6</formula>
    </cfRule>
    <cfRule type="expression" dxfId="490" priority="1008" stopIfTrue="1">
      <formula>#REF!=7</formula>
    </cfRule>
  </conditionalFormatting>
  <conditionalFormatting sqref="A143">
    <cfRule type="expression" dxfId="489" priority="995" stopIfTrue="1">
      <formula>#REF!=1</formula>
    </cfRule>
    <cfRule type="expression" dxfId="488" priority="996" stopIfTrue="1">
      <formula>#REF!=2</formula>
    </cfRule>
    <cfRule type="expression" dxfId="487" priority="997" stopIfTrue="1">
      <formula>#REF!=3</formula>
    </cfRule>
    <cfRule type="expression" dxfId="486" priority="998" stopIfTrue="1">
      <formula>#REF!=4</formula>
    </cfRule>
    <cfRule type="expression" dxfId="485" priority="999" stopIfTrue="1">
      <formula>#REF!=5</formula>
    </cfRule>
    <cfRule type="expression" dxfId="484" priority="1000" stopIfTrue="1">
      <formula>#REF!=6</formula>
    </cfRule>
    <cfRule type="expression" dxfId="483" priority="1001" stopIfTrue="1">
      <formula>#REF!=7</formula>
    </cfRule>
  </conditionalFormatting>
  <conditionalFormatting sqref="D59:E59 A59">
    <cfRule type="expression" dxfId="482" priority="785" stopIfTrue="1">
      <formula>#REF!=1</formula>
    </cfRule>
    <cfRule type="expression" dxfId="481" priority="786" stopIfTrue="1">
      <formula>#REF!=2</formula>
    </cfRule>
    <cfRule type="expression" dxfId="480" priority="787" stopIfTrue="1">
      <formula>#REF!=3</formula>
    </cfRule>
    <cfRule type="expression" dxfId="479" priority="788" stopIfTrue="1">
      <formula>#REF!=4</formula>
    </cfRule>
    <cfRule type="expression" dxfId="478" priority="789" stopIfTrue="1">
      <formula>#REF!=5</formula>
    </cfRule>
    <cfRule type="expression" dxfId="477" priority="790" stopIfTrue="1">
      <formula>#REF!=6</formula>
    </cfRule>
    <cfRule type="expression" dxfId="476" priority="791" stopIfTrue="1">
      <formula>#REF!=7</formula>
    </cfRule>
  </conditionalFormatting>
  <conditionalFormatting sqref="D151:E151 A151">
    <cfRule type="expression" dxfId="475" priority="743" stopIfTrue="1">
      <formula>#REF!=1</formula>
    </cfRule>
    <cfRule type="expression" dxfId="474" priority="744" stopIfTrue="1">
      <formula>#REF!=2</formula>
    </cfRule>
    <cfRule type="expression" dxfId="473" priority="745" stopIfTrue="1">
      <formula>#REF!=3</formula>
    </cfRule>
    <cfRule type="expression" dxfId="472" priority="746" stopIfTrue="1">
      <formula>#REF!=4</formula>
    </cfRule>
    <cfRule type="expression" dxfId="471" priority="747" stopIfTrue="1">
      <formula>#REF!=5</formula>
    </cfRule>
    <cfRule type="expression" dxfId="470" priority="748" stopIfTrue="1">
      <formula>#REF!=6</formula>
    </cfRule>
    <cfRule type="expression" dxfId="469" priority="749" stopIfTrue="1">
      <formula>#REF!=7</formula>
    </cfRule>
  </conditionalFormatting>
  <conditionalFormatting sqref="D93:E93 A93">
    <cfRule type="expression" dxfId="468" priority="771" stopIfTrue="1">
      <formula>#REF!=1</formula>
    </cfRule>
    <cfRule type="expression" dxfId="467" priority="772" stopIfTrue="1">
      <formula>#REF!=2</formula>
    </cfRule>
    <cfRule type="expression" dxfId="466" priority="773" stopIfTrue="1">
      <formula>#REF!=3</formula>
    </cfRule>
    <cfRule type="expression" dxfId="465" priority="774" stopIfTrue="1">
      <formula>#REF!=4</formula>
    </cfRule>
    <cfRule type="expression" dxfId="464" priority="775" stopIfTrue="1">
      <formula>#REF!=5</formula>
    </cfRule>
    <cfRule type="expression" dxfId="463" priority="776" stopIfTrue="1">
      <formula>#REF!=6</formula>
    </cfRule>
    <cfRule type="expression" dxfId="462" priority="777" stopIfTrue="1">
      <formula>#REF!=7</formula>
    </cfRule>
  </conditionalFormatting>
  <conditionalFormatting sqref="D115:E115 A115">
    <cfRule type="expression" dxfId="461" priority="764" stopIfTrue="1">
      <formula>#REF!=1</formula>
    </cfRule>
    <cfRule type="expression" dxfId="460" priority="765" stopIfTrue="1">
      <formula>#REF!=2</formula>
    </cfRule>
    <cfRule type="expression" dxfId="459" priority="766" stopIfTrue="1">
      <formula>#REF!=3</formula>
    </cfRule>
    <cfRule type="expression" dxfId="458" priority="767" stopIfTrue="1">
      <formula>#REF!=4</formula>
    </cfRule>
    <cfRule type="expression" dxfId="457" priority="768" stopIfTrue="1">
      <formula>#REF!=5</formula>
    </cfRule>
    <cfRule type="expression" dxfId="456" priority="769" stopIfTrue="1">
      <formula>#REF!=6</formula>
    </cfRule>
    <cfRule type="expression" dxfId="455" priority="770" stopIfTrue="1">
      <formula>#REF!=7</formula>
    </cfRule>
  </conditionalFormatting>
  <conditionalFormatting sqref="D131:E131 A131">
    <cfRule type="expression" dxfId="454" priority="757" stopIfTrue="1">
      <formula>#REF!=1</formula>
    </cfRule>
    <cfRule type="expression" dxfId="453" priority="758" stopIfTrue="1">
      <formula>#REF!=2</formula>
    </cfRule>
    <cfRule type="expression" dxfId="452" priority="759" stopIfTrue="1">
      <formula>#REF!=3</formula>
    </cfRule>
    <cfRule type="expression" dxfId="451" priority="760" stopIfTrue="1">
      <formula>#REF!=4</formula>
    </cfRule>
    <cfRule type="expression" dxfId="450" priority="761" stopIfTrue="1">
      <formula>#REF!=5</formula>
    </cfRule>
    <cfRule type="expression" dxfId="449" priority="762" stopIfTrue="1">
      <formula>#REF!=6</formula>
    </cfRule>
    <cfRule type="expression" dxfId="448" priority="763" stopIfTrue="1">
      <formula>#REF!=7</formula>
    </cfRule>
  </conditionalFormatting>
  <conditionalFormatting sqref="D161:E162 A161:A162">
    <cfRule type="expression" dxfId="447" priority="729" stopIfTrue="1">
      <formula>#REF!=1</formula>
    </cfRule>
    <cfRule type="expression" dxfId="446" priority="730" stopIfTrue="1">
      <formula>#REF!=2</formula>
    </cfRule>
    <cfRule type="expression" dxfId="445" priority="731" stopIfTrue="1">
      <formula>#REF!=3</formula>
    </cfRule>
    <cfRule type="expression" dxfId="444" priority="732" stopIfTrue="1">
      <formula>#REF!=4</formula>
    </cfRule>
    <cfRule type="expression" dxfId="443" priority="733" stopIfTrue="1">
      <formula>#REF!=5</formula>
    </cfRule>
    <cfRule type="expression" dxfId="442" priority="734" stopIfTrue="1">
      <formula>#REF!=6</formula>
    </cfRule>
    <cfRule type="expression" dxfId="441" priority="735" stopIfTrue="1">
      <formula>#REF!=7</formula>
    </cfRule>
  </conditionalFormatting>
  <conditionalFormatting sqref="B89">
    <cfRule type="expression" dxfId="440" priority="722" stopIfTrue="1">
      <formula>#REF!=1</formula>
    </cfRule>
    <cfRule type="expression" dxfId="439" priority="723" stopIfTrue="1">
      <formula>#REF!=2</formula>
    </cfRule>
    <cfRule type="expression" dxfId="438" priority="724" stopIfTrue="1">
      <formula>#REF!=3</formula>
    </cfRule>
    <cfRule type="expression" dxfId="437" priority="725" stopIfTrue="1">
      <formula>#REF!=4</formula>
    </cfRule>
    <cfRule type="expression" dxfId="436" priority="726" stopIfTrue="1">
      <formula>#REF!=5</formula>
    </cfRule>
    <cfRule type="expression" dxfId="435" priority="727" stopIfTrue="1">
      <formula>#REF!=6</formula>
    </cfRule>
    <cfRule type="expression" dxfId="434" priority="728" stopIfTrue="1">
      <formula>#REF!=7</formula>
    </cfRule>
  </conditionalFormatting>
  <conditionalFormatting sqref="D79:E79 A79">
    <cfRule type="expression" dxfId="433" priority="778" stopIfTrue="1">
      <formula>#REF!=1</formula>
    </cfRule>
    <cfRule type="expression" dxfId="432" priority="779" stopIfTrue="1">
      <formula>#REF!=2</formula>
    </cfRule>
    <cfRule type="expression" dxfId="431" priority="780" stopIfTrue="1">
      <formula>#REF!=3</formula>
    </cfRule>
    <cfRule type="expression" dxfId="430" priority="781" stopIfTrue="1">
      <formula>#REF!=4</formula>
    </cfRule>
    <cfRule type="expression" dxfId="429" priority="782" stopIfTrue="1">
      <formula>#REF!=5</formula>
    </cfRule>
    <cfRule type="expression" dxfId="428" priority="783" stopIfTrue="1">
      <formula>#REF!=6</formula>
    </cfRule>
    <cfRule type="expression" dxfId="427" priority="784" stopIfTrue="1">
      <formula>#REF!=7</formula>
    </cfRule>
  </conditionalFormatting>
  <conditionalFormatting sqref="D142:E142 A142">
    <cfRule type="expression" dxfId="426" priority="750" stopIfTrue="1">
      <formula>#REF!=1</formula>
    </cfRule>
    <cfRule type="expression" dxfId="425" priority="751" stopIfTrue="1">
      <formula>#REF!=2</formula>
    </cfRule>
    <cfRule type="expression" dxfId="424" priority="752" stopIfTrue="1">
      <formula>#REF!=3</formula>
    </cfRule>
    <cfRule type="expression" dxfId="423" priority="753" stopIfTrue="1">
      <formula>#REF!=4</formula>
    </cfRule>
    <cfRule type="expression" dxfId="422" priority="754" stopIfTrue="1">
      <formula>#REF!=5</formula>
    </cfRule>
    <cfRule type="expression" dxfId="421" priority="755" stopIfTrue="1">
      <formula>#REF!=6</formula>
    </cfRule>
    <cfRule type="expression" dxfId="420" priority="756" stopIfTrue="1">
      <formula>#REF!=7</formula>
    </cfRule>
  </conditionalFormatting>
  <conditionalFormatting sqref="A140">
    <cfRule type="expression" dxfId="419" priority="736" stopIfTrue="1">
      <formula>#REF!=1</formula>
    </cfRule>
    <cfRule type="expression" dxfId="418" priority="737" stopIfTrue="1">
      <formula>#REF!=2</formula>
    </cfRule>
    <cfRule type="expression" dxfId="417" priority="738" stopIfTrue="1">
      <formula>#REF!=3</formula>
    </cfRule>
    <cfRule type="expression" dxfId="416" priority="739" stopIfTrue="1">
      <formula>#REF!=4</formula>
    </cfRule>
    <cfRule type="expression" dxfId="415" priority="740" stopIfTrue="1">
      <formula>#REF!=5</formula>
    </cfRule>
    <cfRule type="expression" dxfId="414" priority="741" stopIfTrue="1">
      <formula>#REF!=6</formula>
    </cfRule>
    <cfRule type="expression" dxfId="413" priority="742" stopIfTrue="1">
      <formula>#REF!=7</formula>
    </cfRule>
  </conditionalFormatting>
  <conditionalFormatting sqref="D122:D123">
    <cfRule type="expression" dxfId="412" priority="631" stopIfTrue="1">
      <formula>#REF!=1</formula>
    </cfRule>
    <cfRule type="expression" dxfId="411" priority="632" stopIfTrue="1">
      <formula>#REF!=2</formula>
    </cfRule>
    <cfRule type="expression" dxfId="410" priority="633" stopIfTrue="1">
      <formula>#REF!=3</formula>
    </cfRule>
    <cfRule type="expression" dxfId="409" priority="634" stopIfTrue="1">
      <formula>#REF!=4</formula>
    </cfRule>
    <cfRule type="expression" dxfId="408" priority="635" stopIfTrue="1">
      <formula>#REF!=5</formula>
    </cfRule>
    <cfRule type="expression" dxfId="407" priority="636" stopIfTrue="1">
      <formula>#REF!=6</formula>
    </cfRule>
    <cfRule type="expression" dxfId="406" priority="637" stopIfTrue="1">
      <formula>#REF!=7</formula>
    </cfRule>
  </conditionalFormatting>
  <conditionalFormatting sqref="D122:D123">
    <cfRule type="expression" dxfId="405" priority="624" stopIfTrue="1">
      <formula>#REF!=1</formula>
    </cfRule>
    <cfRule type="expression" dxfId="404" priority="625" stopIfTrue="1">
      <formula>#REF!=2</formula>
    </cfRule>
    <cfRule type="expression" dxfId="403" priority="626" stopIfTrue="1">
      <formula>#REF!=3</formula>
    </cfRule>
    <cfRule type="expression" dxfId="402" priority="627" stopIfTrue="1">
      <formula>#REF!=4</formula>
    </cfRule>
    <cfRule type="expression" dxfId="401" priority="628" stopIfTrue="1">
      <formula>#REF!=5</formula>
    </cfRule>
    <cfRule type="expression" dxfId="400" priority="629" stopIfTrue="1">
      <formula>#REF!=6</formula>
    </cfRule>
    <cfRule type="expression" dxfId="399" priority="630" stopIfTrue="1">
      <formula>#REF!=7</formula>
    </cfRule>
  </conditionalFormatting>
  <conditionalFormatting sqref="C122:C123">
    <cfRule type="expression" dxfId="398" priority="617" stopIfTrue="1">
      <formula>#REF!=1</formula>
    </cfRule>
    <cfRule type="expression" dxfId="397" priority="618" stopIfTrue="1">
      <formula>#REF!=2</formula>
    </cfRule>
    <cfRule type="expression" dxfId="396" priority="619" stopIfTrue="1">
      <formula>#REF!=3</formula>
    </cfRule>
    <cfRule type="expression" dxfId="395" priority="620" stopIfTrue="1">
      <formula>#REF!=4</formula>
    </cfRule>
    <cfRule type="expression" dxfId="394" priority="621" stopIfTrue="1">
      <formula>#REF!=5</formula>
    </cfRule>
    <cfRule type="expression" dxfId="393" priority="622" stopIfTrue="1">
      <formula>#REF!=6</formula>
    </cfRule>
    <cfRule type="expression" dxfId="392" priority="623" stopIfTrue="1">
      <formula>#REF!=7</formula>
    </cfRule>
  </conditionalFormatting>
  <conditionalFormatting sqref="C122:C123">
    <cfRule type="expression" dxfId="391" priority="610" stopIfTrue="1">
      <formula>#REF!=1</formula>
    </cfRule>
    <cfRule type="expression" dxfId="390" priority="611" stopIfTrue="1">
      <formula>#REF!=2</formula>
    </cfRule>
    <cfRule type="expression" dxfId="389" priority="612" stopIfTrue="1">
      <formula>#REF!=3</formula>
    </cfRule>
    <cfRule type="expression" dxfId="388" priority="613" stopIfTrue="1">
      <formula>#REF!=4</formula>
    </cfRule>
    <cfRule type="expression" dxfId="387" priority="614" stopIfTrue="1">
      <formula>#REF!=5</formula>
    </cfRule>
    <cfRule type="expression" dxfId="386" priority="615" stopIfTrue="1">
      <formula>#REF!=6</formula>
    </cfRule>
    <cfRule type="expression" dxfId="385" priority="616" stopIfTrue="1">
      <formula>#REF!=7</formula>
    </cfRule>
  </conditionalFormatting>
  <conditionalFormatting sqref="C122:C123">
    <cfRule type="expression" dxfId="384" priority="603" stopIfTrue="1">
      <formula>#REF!=1</formula>
    </cfRule>
    <cfRule type="expression" dxfId="383" priority="604" stopIfTrue="1">
      <formula>#REF!=2</formula>
    </cfRule>
    <cfRule type="expression" dxfId="382" priority="605" stopIfTrue="1">
      <formula>#REF!=3</formula>
    </cfRule>
    <cfRule type="expression" dxfId="381" priority="606" stopIfTrue="1">
      <formula>#REF!=4</formula>
    </cfRule>
    <cfRule type="expression" dxfId="380" priority="607" stopIfTrue="1">
      <formula>#REF!=5</formula>
    </cfRule>
    <cfRule type="expression" dxfId="379" priority="608" stopIfTrue="1">
      <formula>#REF!=6</formula>
    </cfRule>
    <cfRule type="expression" dxfId="378" priority="609" stopIfTrue="1">
      <formula>#REF!=7</formula>
    </cfRule>
  </conditionalFormatting>
  <conditionalFormatting sqref="D124:D125">
    <cfRule type="expression" dxfId="377" priority="589" stopIfTrue="1">
      <formula>#REF!=1</formula>
    </cfRule>
    <cfRule type="expression" dxfId="376" priority="590" stopIfTrue="1">
      <formula>#REF!=2</formula>
    </cfRule>
    <cfRule type="expression" dxfId="375" priority="591" stopIfTrue="1">
      <formula>#REF!=3</formula>
    </cfRule>
    <cfRule type="expression" dxfId="374" priority="592" stopIfTrue="1">
      <formula>#REF!=4</formula>
    </cfRule>
    <cfRule type="expression" dxfId="373" priority="593" stopIfTrue="1">
      <formula>#REF!=5</formula>
    </cfRule>
    <cfRule type="expression" dxfId="372" priority="594" stopIfTrue="1">
      <formula>#REF!=6</formula>
    </cfRule>
    <cfRule type="expression" dxfId="371" priority="595" stopIfTrue="1">
      <formula>#REF!=7</formula>
    </cfRule>
  </conditionalFormatting>
  <conditionalFormatting sqref="D126">
    <cfRule type="expression" dxfId="370" priority="582" stopIfTrue="1">
      <formula>#REF!=1</formula>
    </cfRule>
    <cfRule type="expression" dxfId="369" priority="583" stopIfTrue="1">
      <formula>#REF!=2</formula>
    </cfRule>
    <cfRule type="expression" dxfId="368" priority="584" stopIfTrue="1">
      <formula>#REF!=3</formula>
    </cfRule>
    <cfRule type="expression" dxfId="367" priority="585" stopIfTrue="1">
      <formula>#REF!=4</formula>
    </cfRule>
    <cfRule type="expression" dxfId="366" priority="586" stopIfTrue="1">
      <formula>#REF!=5</formula>
    </cfRule>
    <cfRule type="expression" dxfId="365" priority="587" stopIfTrue="1">
      <formula>#REF!=6</formula>
    </cfRule>
    <cfRule type="expression" dxfId="364" priority="588" stopIfTrue="1">
      <formula>#REF!=7</formula>
    </cfRule>
  </conditionalFormatting>
  <conditionalFormatting sqref="C128:C130">
    <cfRule type="expression" dxfId="363" priority="575" stopIfTrue="1">
      <formula>#REF!=1</formula>
    </cfRule>
    <cfRule type="expression" dxfId="362" priority="576" stopIfTrue="1">
      <formula>#REF!=2</formula>
    </cfRule>
    <cfRule type="expression" dxfId="361" priority="577" stopIfTrue="1">
      <formula>#REF!=3</formula>
    </cfRule>
    <cfRule type="expression" dxfId="360" priority="578" stopIfTrue="1">
      <formula>#REF!=4</formula>
    </cfRule>
    <cfRule type="expression" dxfId="359" priority="579" stopIfTrue="1">
      <formula>#REF!=5</formula>
    </cfRule>
    <cfRule type="expression" dxfId="358" priority="580" stopIfTrue="1">
      <formula>#REF!=6</formula>
    </cfRule>
    <cfRule type="expression" dxfId="357" priority="581" stopIfTrue="1">
      <formula>#REF!=7</formula>
    </cfRule>
  </conditionalFormatting>
  <conditionalFormatting sqref="D128">
    <cfRule type="expression" dxfId="356" priority="568" stopIfTrue="1">
      <formula>#REF!=1</formula>
    </cfRule>
    <cfRule type="expression" dxfId="355" priority="569" stopIfTrue="1">
      <formula>#REF!=2</formula>
    </cfRule>
    <cfRule type="expression" dxfId="354" priority="570" stopIfTrue="1">
      <formula>#REF!=3</formula>
    </cfRule>
    <cfRule type="expression" dxfId="353" priority="571" stopIfTrue="1">
      <formula>#REF!=4</formula>
    </cfRule>
    <cfRule type="expression" dxfId="352" priority="572" stopIfTrue="1">
      <formula>#REF!=5</formula>
    </cfRule>
    <cfRule type="expression" dxfId="351" priority="573" stopIfTrue="1">
      <formula>#REF!=6</formula>
    </cfRule>
    <cfRule type="expression" dxfId="350" priority="574" stopIfTrue="1">
      <formula>#REF!=7</formula>
    </cfRule>
  </conditionalFormatting>
  <conditionalFormatting sqref="D129">
    <cfRule type="expression" dxfId="349" priority="561" stopIfTrue="1">
      <formula>#REF!=1</formula>
    </cfRule>
    <cfRule type="expression" dxfId="348" priority="562" stopIfTrue="1">
      <formula>#REF!=2</formula>
    </cfRule>
    <cfRule type="expression" dxfId="347" priority="563" stopIfTrue="1">
      <formula>#REF!=3</formula>
    </cfRule>
    <cfRule type="expression" dxfId="346" priority="564" stopIfTrue="1">
      <formula>#REF!=4</formula>
    </cfRule>
    <cfRule type="expression" dxfId="345" priority="565" stopIfTrue="1">
      <formula>#REF!=5</formula>
    </cfRule>
    <cfRule type="expression" dxfId="344" priority="566" stopIfTrue="1">
      <formula>#REF!=6</formula>
    </cfRule>
    <cfRule type="expression" dxfId="343" priority="567" stopIfTrue="1">
      <formula>#REF!=7</formula>
    </cfRule>
  </conditionalFormatting>
  <conditionalFormatting sqref="C140:C141">
    <cfRule type="expression" dxfId="342" priority="554" stopIfTrue="1">
      <formula>#REF!=1</formula>
    </cfRule>
    <cfRule type="expression" dxfId="341" priority="555" stopIfTrue="1">
      <formula>#REF!=2</formula>
    </cfRule>
    <cfRule type="expression" dxfId="340" priority="556" stopIfTrue="1">
      <formula>#REF!=3</formula>
    </cfRule>
    <cfRule type="expression" dxfId="339" priority="557" stopIfTrue="1">
      <formula>#REF!=4</formula>
    </cfRule>
    <cfRule type="expression" dxfId="338" priority="558" stopIfTrue="1">
      <formula>#REF!=5</formula>
    </cfRule>
    <cfRule type="expression" dxfId="337" priority="559" stopIfTrue="1">
      <formula>#REF!=6</formula>
    </cfRule>
    <cfRule type="expression" dxfId="336" priority="560" stopIfTrue="1">
      <formula>#REF!=7</formula>
    </cfRule>
  </conditionalFormatting>
  <conditionalFormatting sqref="D140:D141">
    <cfRule type="expression" dxfId="335" priority="547" stopIfTrue="1">
      <formula>#REF!=1</formula>
    </cfRule>
    <cfRule type="expression" dxfId="334" priority="548" stopIfTrue="1">
      <formula>#REF!=2</formula>
    </cfRule>
    <cfRule type="expression" dxfId="333" priority="549" stopIfTrue="1">
      <formula>#REF!=3</formula>
    </cfRule>
    <cfRule type="expression" dxfId="332" priority="550" stopIfTrue="1">
      <formula>#REF!=4</formula>
    </cfRule>
    <cfRule type="expression" dxfId="331" priority="551" stopIfTrue="1">
      <formula>#REF!=5</formula>
    </cfRule>
    <cfRule type="expression" dxfId="330" priority="552" stopIfTrue="1">
      <formula>#REF!=6</formula>
    </cfRule>
    <cfRule type="expression" dxfId="329" priority="553" stopIfTrue="1">
      <formula>#REF!=7</formula>
    </cfRule>
  </conditionalFormatting>
  <conditionalFormatting sqref="E104">
    <cfRule type="expression" dxfId="328" priority="470" stopIfTrue="1">
      <formula>#REF!=1</formula>
    </cfRule>
    <cfRule type="expression" dxfId="327" priority="471" stopIfTrue="1">
      <formula>#REF!=2</formula>
    </cfRule>
    <cfRule type="expression" dxfId="326" priority="472" stopIfTrue="1">
      <formula>#REF!=3</formula>
    </cfRule>
    <cfRule type="expression" dxfId="325" priority="473" stopIfTrue="1">
      <formula>#REF!=4</formula>
    </cfRule>
    <cfRule type="expression" dxfId="324" priority="474" stopIfTrue="1">
      <formula>#REF!=5</formula>
    </cfRule>
    <cfRule type="expression" dxfId="323" priority="475" stopIfTrue="1">
      <formula>#REF!=6</formula>
    </cfRule>
    <cfRule type="expression" dxfId="322" priority="476" stopIfTrue="1">
      <formula>#REF!=7</formula>
    </cfRule>
  </conditionalFormatting>
  <conditionalFormatting sqref="E105">
    <cfRule type="expression" dxfId="321" priority="463" stopIfTrue="1">
      <formula>#REF!=1</formula>
    </cfRule>
    <cfRule type="expression" dxfId="320" priority="464" stopIfTrue="1">
      <formula>#REF!=2</formula>
    </cfRule>
    <cfRule type="expression" dxfId="319" priority="465" stopIfTrue="1">
      <formula>#REF!=3</formula>
    </cfRule>
    <cfRule type="expression" dxfId="318" priority="466" stopIfTrue="1">
      <formula>#REF!=4</formula>
    </cfRule>
    <cfRule type="expression" dxfId="317" priority="467" stopIfTrue="1">
      <formula>#REF!=5</formula>
    </cfRule>
    <cfRule type="expression" dxfId="316" priority="468" stopIfTrue="1">
      <formula>#REF!=6</formula>
    </cfRule>
    <cfRule type="expression" dxfId="315" priority="469" stopIfTrue="1">
      <formula>#REF!=7</formula>
    </cfRule>
  </conditionalFormatting>
  <conditionalFormatting sqref="E106">
    <cfRule type="expression" dxfId="314" priority="456" stopIfTrue="1">
      <formula>#REF!=1</formula>
    </cfRule>
    <cfRule type="expression" dxfId="313" priority="457" stopIfTrue="1">
      <formula>#REF!=2</formula>
    </cfRule>
    <cfRule type="expression" dxfId="312" priority="458" stopIfTrue="1">
      <formula>#REF!=3</formula>
    </cfRule>
    <cfRule type="expression" dxfId="311" priority="459" stopIfTrue="1">
      <formula>#REF!=4</formula>
    </cfRule>
    <cfRule type="expression" dxfId="310" priority="460" stopIfTrue="1">
      <formula>#REF!=5</formula>
    </cfRule>
    <cfRule type="expression" dxfId="309" priority="461" stopIfTrue="1">
      <formula>#REF!=6</formula>
    </cfRule>
    <cfRule type="expression" dxfId="308" priority="462" stopIfTrue="1">
      <formula>#REF!=7</formula>
    </cfRule>
  </conditionalFormatting>
  <conditionalFormatting sqref="E107">
    <cfRule type="expression" dxfId="307" priority="449" stopIfTrue="1">
      <formula>#REF!=1</formula>
    </cfRule>
    <cfRule type="expression" dxfId="306" priority="450" stopIfTrue="1">
      <formula>#REF!=2</formula>
    </cfRule>
    <cfRule type="expression" dxfId="305" priority="451" stopIfTrue="1">
      <formula>#REF!=3</formula>
    </cfRule>
    <cfRule type="expression" dxfId="304" priority="452" stopIfTrue="1">
      <formula>#REF!=4</formula>
    </cfRule>
    <cfRule type="expression" dxfId="303" priority="453" stopIfTrue="1">
      <formula>#REF!=5</formula>
    </cfRule>
    <cfRule type="expression" dxfId="302" priority="454" stopIfTrue="1">
      <formula>#REF!=6</formula>
    </cfRule>
    <cfRule type="expression" dxfId="301" priority="455" stopIfTrue="1">
      <formula>#REF!=7</formula>
    </cfRule>
  </conditionalFormatting>
  <conditionalFormatting sqref="B138">
    <cfRule type="expression" dxfId="300" priority="351" stopIfTrue="1">
      <formula>#REF!=1</formula>
    </cfRule>
    <cfRule type="expression" dxfId="299" priority="352" stopIfTrue="1">
      <formula>#REF!=2</formula>
    </cfRule>
    <cfRule type="expression" dxfId="298" priority="353" stopIfTrue="1">
      <formula>#REF!=3</formula>
    </cfRule>
    <cfRule type="expression" dxfId="297" priority="354" stopIfTrue="1">
      <formula>#REF!=4</formula>
    </cfRule>
    <cfRule type="expression" dxfId="296" priority="355" stopIfTrue="1">
      <formula>#REF!=5</formula>
    </cfRule>
    <cfRule type="expression" dxfId="295" priority="356" stopIfTrue="1">
      <formula>#REF!=6</formula>
    </cfRule>
    <cfRule type="expression" dxfId="294" priority="357" stopIfTrue="1">
      <formula>#REF!=7</formula>
    </cfRule>
  </conditionalFormatting>
  <conditionalFormatting sqref="C138">
    <cfRule type="expression" dxfId="293" priority="344" stopIfTrue="1">
      <formula>#REF!=1</formula>
    </cfRule>
    <cfRule type="expression" dxfId="292" priority="345" stopIfTrue="1">
      <formula>#REF!=2</formula>
    </cfRule>
    <cfRule type="expression" dxfId="291" priority="346" stopIfTrue="1">
      <formula>#REF!=3</formula>
    </cfRule>
    <cfRule type="expression" dxfId="290" priority="347" stopIfTrue="1">
      <formula>#REF!=4</formula>
    </cfRule>
    <cfRule type="expression" dxfId="289" priority="348" stopIfTrue="1">
      <formula>#REF!=5</formula>
    </cfRule>
    <cfRule type="expression" dxfId="288" priority="349" stopIfTrue="1">
      <formula>#REF!=6</formula>
    </cfRule>
    <cfRule type="expression" dxfId="287" priority="350" stopIfTrue="1">
      <formula>#REF!=7</formula>
    </cfRule>
  </conditionalFormatting>
  <conditionalFormatting sqref="E108">
    <cfRule type="expression" dxfId="286" priority="442" stopIfTrue="1">
      <formula>#REF!=1</formula>
    </cfRule>
    <cfRule type="expression" dxfId="285" priority="443" stopIfTrue="1">
      <formula>#REF!=2</formula>
    </cfRule>
    <cfRule type="expression" dxfId="284" priority="444" stopIfTrue="1">
      <formula>#REF!=3</formula>
    </cfRule>
    <cfRule type="expression" dxfId="283" priority="445" stopIfTrue="1">
      <formula>#REF!=4</formula>
    </cfRule>
    <cfRule type="expression" dxfId="282" priority="446" stopIfTrue="1">
      <formula>#REF!=5</formula>
    </cfRule>
    <cfRule type="expression" dxfId="281" priority="447" stopIfTrue="1">
      <formula>#REF!=6</formula>
    </cfRule>
    <cfRule type="expression" dxfId="280" priority="448" stopIfTrue="1">
      <formula>#REF!=7</formula>
    </cfRule>
  </conditionalFormatting>
  <conditionalFormatting sqref="E109">
    <cfRule type="expression" dxfId="279" priority="435" stopIfTrue="1">
      <formula>#REF!=1</formula>
    </cfRule>
    <cfRule type="expression" dxfId="278" priority="436" stopIfTrue="1">
      <formula>#REF!=2</formula>
    </cfRule>
    <cfRule type="expression" dxfId="277" priority="437" stopIfTrue="1">
      <formula>#REF!=3</formula>
    </cfRule>
    <cfRule type="expression" dxfId="276" priority="438" stopIfTrue="1">
      <formula>#REF!=4</formula>
    </cfRule>
    <cfRule type="expression" dxfId="275" priority="439" stopIfTrue="1">
      <formula>#REF!=5</formula>
    </cfRule>
    <cfRule type="expression" dxfId="274" priority="440" stopIfTrue="1">
      <formula>#REF!=6</formula>
    </cfRule>
    <cfRule type="expression" dxfId="273" priority="441" stopIfTrue="1">
      <formula>#REF!=7</formula>
    </cfRule>
  </conditionalFormatting>
  <conditionalFormatting sqref="E110">
    <cfRule type="expression" dxfId="272" priority="428" stopIfTrue="1">
      <formula>#REF!=1</formula>
    </cfRule>
    <cfRule type="expression" dxfId="271" priority="429" stopIfTrue="1">
      <formula>#REF!=2</formula>
    </cfRule>
    <cfRule type="expression" dxfId="270" priority="430" stopIfTrue="1">
      <formula>#REF!=3</formula>
    </cfRule>
    <cfRule type="expression" dxfId="269" priority="431" stopIfTrue="1">
      <formula>#REF!=4</formula>
    </cfRule>
    <cfRule type="expression" dxfId="268" priority="432" stopIfTrue="1">
      <formula>#REF!=5</formula>
    </cfRule>
    <cfRule type="expression" dxfId="267" priority="433" stopIfTrue="1">
      <formula>#REF!=6</formula>
    </cfRule>
    <cfRule type="expression" dxfId="266" priority="434" stopIfTrue="1">
      <formula>#REF!=7</formula>
    </cfRule>
  </conditionalFormatting>
  <conditionalFormatting sqref="E111">
    <cfRule type="expression" dxfId="265" priority="421" stopIfTrue="1">
      <formula>#REF!=1</formula>
    </cfRule>
    <cfRule type="expression" dxfId="264" priority="422" stopIfTrue="1">
      <formula>#REF!=2</formula>
    </cfRule>
    <cfRule type="expression" dxfId="263" priority="423" stopIfTrue="1">
      <formula>#REF!=3</formula>
    </cfRule>
    <cfRule type="expression" dxfId="262" priority="424" stopIfTrue="1">
      <formula>#REF!=4</formula>
    </cfRule>
    <cfRule type="expression" dxfId="261" priority="425" stopIfTrue="1">
      <formula>#REF!=5</formula>
    </cfRule>
    <cfRule type="expression" dxfId="260" priority="426" stopIfTrue="1">
      <formula>#REF!=6</formula>
    </cfRule>
    <cfRule type="expression" dxfId="259" priority="427" stopIfTrue="1">
      <formula>#REF!=7</formula>
    </cfRule>
  </conditionalFormatting>
  <conditionalFormatting sqref="E112:E113">
    <cfRule type="expression" dxfId="258" priority="414" stopIfTrue="1">
      <formula>#REF!=1</formula>
    </cfRule>
    <cfRule type="expression" dxfId="257" priority="415" stopIfTrue="1">
      <formula>#REF!=2</formula>
    </cfRule>
    <cfRule type="expression" dxfId="256" priority="416" stopIfTrue="1">
      <formula>#REF!=3</formula>
    </cfRule>
    <cfRule type="expression" dxfId="255" priority="417" stopIfTrue="1">
      <formula>#REF!=4</formula>
    </cfRule>
    <cfRule type="expression" dxfId="254" priority="418" stopIfTrue="1">
      <formula>#REF!=5</formula>
    </cfRule>
    <cfRule type="expression" dxfId="253" priority="419" stopIfTrue="1">
      <formula>#REF!=6</formula>
    </cfRule>
    <cfRule type="expression" dxfId="252" priority="420" stopIfTrue="1">
      <formula>#REF!=7</formula>
    </cfRule>
  </conditionalFormatting>
  <conditionalFormatting sqref="E114">
    <cfRule type="expression" dxfId="251" priority="407" stopIfTrue="1">
      <formula>#REF!=1</formula>
    </cfRule>
    <cfRule type="expression" dxfId="250" priority="408" stopIfTrue="1">
      <formula>#REF!=2</formula>
    </cfRule>
    <cfRule type="expression" dxfId="249" priority="409" stopIfTrue="1">
      <formula>#REF!=3</formula>
    </cfRule>
    <cfRule type="expression" dxfId="248" priority="410" stopIfTrue="1">
      <formula>#REF!=4</formula>
    </cfRule>
    <cfRule type="expression" dxfId="247" priority="411" stopIfTrue="1">
      <formula>#REF!=5</formula>
    </cfRule>
    <cfRule type="expression" dxfId="246" priority="412" stopIfTrue="1">
      <formula>#REF!=6</formula>
    </cfRule>
    <cfRule type="expression" dxfId="245" priority="413" stopIfTrue="1">
      <formula>#REF!=7</formula>
    </cfRule>
  </conditionalFormatting>
  <conditionalFormatting sqref="E129">
    <cfRule type="expression" dxfId="244" priority="393" stopIfTrue="1">
      <formula>#REF!=1</formula>
    </cfRule>
    <cfRule type="expression" dxfId="243" priority="394" stopIfTrue="1">
      <formula>#REF!=2</formula>
    </cfRule>
    <cfRule type="expression" dxfId="242" priority="395" stopIfTrue="1">
      <formula>#REF!=3</formula>
    </cfRule>
    <cfRule type="expression" dxfId="241" priority="396" stopIfTrue="1">
      <formula>#REF!=4</formula>
    </cfRule>
    <cfRule type="expression" dxfId="240" priority="397" stopIfTrue="1">
      <formula>#REF!=5</formula>
    </cfRule>
    <cfRule type="expression" dxfId="239" priority="398" stopIfTrue="1">
      <formula>#REF!=6</formula>
    </cfRule>
    <cfRule type="expression" dxfId="238" priority="399" stopIfTrue="1">
      <formula>#REF!=7</formula>
    </cfRule>
  </conditionalFormatting>
  <conditionalFormatting sqref="E130">
    <cfRule type="expression" dxfId="237" priority="386" stopIfTrue="1">
      <formula>#REF!=1</formula>
    </cfRule>
    <cfRule type="expression" dxfId="236" priority="387" stopIfTrue="1">
      <formula>#REF!=2</formula>
    </cfRule>
    <cfRule type="expression" dxfId="235" priority="388" stopIfTrue="1">
      <formula>#REF!=3</formula>
    </cfRule>
    <cfRule type="expression" dxfId="234" priority="389" stopIfTrue="1">
      <formula>#REF!=4</formula>
    </cfRule>
    <cfRule type="expression" dxfId="233" priority="390" stopIfTrue="1">
      <formula>#REF!=5</formula>
    </cfRule>
    <cfRule type="expression" dxfId="232" priority="391" stopIfTrue="1">
      <formula>#REF!=6</formula>
    </cfRule>
    <cfRule type="expression" dxfId="231" priority="392" stopIfTrue="1">
      <formula>#REF!=7</formula>
    </cfRule>
  </conditionalFormatting>
  <conditionalFormatting sqref="C68:D68">
    <cfRule type="expression" dxfId="230" priority="288" stopIfTrue="1">
      <formula>#REF!=1</formula>
    </cfRule>
    <cfRule type="expression" dxfId="229" priority="289" stopIfTrue="1">
      <formula>#REF!=2</formula>
    </cfRule>
    <cfRule type="expression" dxfId="228" priority="290" stopIfTrue="1">
      <formula>#REF!=3</formula>
    </cfRule>
    <cfRule type="expression" dxfId="227" priority="291" stopIfTrue="1">
      <formula>#REF!=4</formula>
    </cfRule>
    <cfRule type="expression" dxfId="226" priority="292" stopIfTrue="1">
      <formula>#REF!=5</formula>
    </cfRule>
    <cfRule type="expression" dxfId="225" priority="293" stopIfTrue="1">
      <formula>#REF!=6</formula>
    </cfRule>
    <cfRule type="expression" dxfId="224" priority="294" stopIfTrue="1">
      <formula>#REF!=7</formula>
    </cfRule>
  </conditionalFormatting>
  <conditionalFormatting sqref="C74:D74">
    <cfRule type="expression" dxfId="223" priority="281" stopIfTrue="1">
      <formula>#REF!=1</formula>
    </cfRule>
    <cfRule type="expression" dxfId="222" priority="282" stopIfTrue="1">
      <formula>#REF!=2</formula>
    </cfRule>
    <cfRule type="expression" dxfId="221" priority="283" stopIfTrue="1">
      <formula>#REF!=3</formula>
    </cfRule>
    <cfRule type="expression" dxfId="220" priority="284" stopIfTrue="1">
      <formula>#REF!=4</formula>
    </cfRule>
    <cfRule type="expression" dxfId="219" priority="285" stopIfTrue="1">
      <formula>#REF!=5</formula>
    </cfRule>
    <cfRule type="expression" dxfId="218" priority="286" stopIfTrue="1">
      <formula>#REF!=6</formula>
    </cfRule>
    <cfRule type="expression" dxfId="217" priority="287" stopIfTrue="1">
      <formula>#REF!=7</formula>
    </cfRule>
  </conditionalFormatting>
  <conditionalFormatting sqref="C76:D76">
    <cfRule type="expression" dxfId="216" priority="274" stopIfTrue="1">
      <formula>#REF!=1</formula>
    </cfRule>
    <cfRule type="expression" dxfId="215" priority="275" stopIfTrue="1">
      <formula>#REF!=2</formula>
    </cfRule>
    <cfRule type="expression" dxfId="214" priority="276" stopIfTrue="1">
      <formula>#REF!=3</formula>
    </cfRule>
    <cfRule type="expression" dxfId="213" priority="277" stopIfTrue="1">
      <formula>#REF!=4</formula>
    </cfRule>
    <cfRule type="expression" dxfId="212" priority="278" stopIfTrue="1">
      <formula>#REF!=5</formula>
    </cfRule>
    <cfRule type="expression" dxfId="211" priority="279" stopIfTrue="1">
      <formula>#REF!=6</formula>
    </cfRule>
    <cfRule type="expression" dxfId="210" priority="280" stopIfTrue="1">
      <formula>#REF!=7</formula>
    </cfRule>
  </conditionalFormatting>
  <conditionalFormatting sqref="D77">
    <cfRule type="expression" dxfId="209" priority="267" stopIfTrue="1">
      <formula>#REF!=1</formula>
    </cfRule>
    <cfRule type="expression" dxfId="208" priority="268" stopIfTrue="1">
      <formula>#REF!=2</formula>
    </cfRule>
    <cfRule type="expression" dxfId="207" priority="269" stopIfTrue="1">
      <formula>#REF!=3</formula>
    </cfRule>
    <cfRule type="expression" dxfId="206" priority="270" stopIfTrue="1">
      <formula>#REF!=4</formula>
    </cfRule>
    <cfRule type="expression" dxfId="205" priority="271" stopIfTrue="1">
      <formula>#REF!=5</formula>
    </cfRule>
    <cfRule type="expression" dxfId="204" priority="272" stopIfTrue="1">
      <formula>#REF!=6</formula>
    </cfRule>
    <cfRule type="expression" dxfId="203" priority="273" stopIfTrue="1">
      <formula>#REF!=7</formula>
    </cfRule>
  </conditionalFormatting>
  <conditionalFormatting sqref="D78">
    <cfRule type="expression" dxfId="202" priority="239" stopIfTrue="1">
      <formula>#REF!=1</formula>
    </cfRule>
    <cfRule type="expression" dxfId="201" priority="240" stopIfTrue="1">
      <formula>#REF!=2</formula>
    </cfRule>
    <cfRule type="expression" dxfId="200" priority="241" stopIfTrue="1">
      <formula>#REF!=3</formula>
    </cfRule>
    <cfRule type="expression" dxfId="199" priority="242" stopIfTrue="1">
      <formula>#REF!=4</formula>
    </cfRule>
    <cfRule type="expression" dxfId="198" priority="243" stopIfTrue="1">
      <formula>#REF!=5</formula>
    </cfRule>
    <cfRule type="expression" dxfId="197" priority="244" stopIfTrue="1">
      <formula>#REF!=6</formula>
    </cfRule>
    <cfRule type="expression" dxfId="196" priority="245" stopIfTrue="1">
      <formula>#REF!=7</formula>
    </cfRule>
  </conditionalFormatting>
  <conditionalFormatting sqref="E78">
    <cfRule type="expression" dxfId="195" priority="232" stopIfTrue="1">
      <formula>#REF!=1</formula>
    </cfRule>
    <cfRule type="expression" dxfId="194" priority="233" stopIfTrue="1">
      <formula>#REF!=2</formula>
    </cfRule>
    <cfRule type="expression" dxfId="193" priority="234" stopIfTrue="1">
      <formula>#REF!=3</formula>
    </cfRule>
    <cfRule type="expression" dxfId="192" priority="235" stopIfTrue="1">
      <formula>#REF!=4</formula>
    </cfRule>
    <cfRule type="expression" dxfId="191" priority="236" stopIfTrue="1">
      <formula>#REF!=5</formula>
    </cfRule>
    <cfRule type="expression" dxfId="190" priority="237" stopIfTrue="1">
      <formula>#REF!=6</formula>
    </cfRule>
    <cfRule type="expression" dxfId="189" priority="238" stopIfTrue="1">
      <formula>#REF!=7</formula>
    </cfRule>
  </conditionalFormatting>
  <conditionalFormatting sqref="A86:A87">
    <cfRule type="expression" dxfId="188" priority="183" stopIfTrue="1">
      <formula>#REF!=1</formula>
    </cfRule>
    <cfRule type="expression" dxfId="187" priority="184" stopIfTrue="1">
      <formula>#REF!=2</formula>
    </cfRule>
    <cfRule type="expression" dxfId="186" priority="185" stopIfTrue="1">
      <formula>#REF!=3</formula>
    </cfRule>
    <cfRule type="expression" dxfId="185" priority="186" stopIfTrue="1">
      <formula>#REF!=4</formula>
    </cfRule>
    <cfRule type="expression" dxfId="184" priority="187" stopIfTrue="1">
      <formula>#REF!=5</formula>
    </cfRule>
    <cfRule type="expression" dxfId="183" priority="188" stopIfTrue="1">
      <formula>#REF!=6</formula>
    </cfRule>
    <cfRule type="expression" dxfId="182" priority="189" stopIfTrue="1">
      <formula>#REF!=7</formula>
    </cfRule>
  </conditionalFormatting>
  <conditionalFormatting sqref="B86:B87">
    <cfRule type="expression" dxfId="181" priority="176" stopIfTrue="1">
      <formula>#REF!=1</formula>
    </cfRule>
    <cfRule type="expression" dxfId="180" priority="177" stopIfTrue="1">
      <formula>#REF!=2</formula>
    </cfRule>
    <cfRule type="expression" dxfId="179" priority="178" stopIfTrue="1">
      <formula>#REF!=3</formula>
    </cfRule>
    <cfRule type="expression" dxfId="178" priority="179" stopIfTrue="1">
      <formula>#REF!=4</formula>
    </cfRule>
    <cfRule type="expression" dxfId="177" priority="180" stopIfTrue="1">
      <formula>#REF!=5</formula>
    </cfRule>
    <cfRule type="expression" dxfId="176" priority="181" stopIfTrue="1">
      <formula>#REF!=6</formula>
    </cfRule>
    <cfRule type="expression" dxfId="175" priority="182" stopIfTrue="1">
      <formula>#REF!=7</formula>
    </cfRule>
  </conditionalFormatting>
  <conditionalFormatting sqref="E86:E87">
    <cfRule type="expression" dxfId="174" priority="169" stopIfTrue="1">
      <formula>#REF!=1</formula>
    </cfRule>
    <cfRule type="expression" dxfId="173" priority="170" stopIfTrue="1">
      <formula>#REF!=2</formula>
    </cfRule>
    <cfRule type="expression" dxfId="172" priority="171" stopIfTrue="1">
      <formula>#REF!=3</formula>
    </cfRule>
    <cfRule type="expression" dxfId="171" priority="172" stopIfTrue="1">
      <formula>#REF!=4</formula>
    </cfRule>
    <cfRule type="expression" dxfId="170" priority="173" stopIfTrue="1">
      <formula>#REF!=5</formula>
    </cfRule>
    <cfRule type="expression" dxfId="169" priority="174" stopIfTrue="1">
      <formula>#REF!=6</formula>
    </cfRule>
    <cfRule type="expression" dxfId="168" priority="175" stopIfTrue="1">
      <formula>#REF!=7</formula>
    </cfRule>
  </conditionalFormatting>
  <conditionalFormatting sqref="E86:E87">
    <cfRule type="expression" dxfId="167" priority="162" stopIfTrue="1">
      <formula>#REF!=1</formula>
    </cfRule>
    <cfRule type="expression" dxfId="166" priority="163" stopIfTrue="1">
      <formula>#REF!=2</formula>
    </cfRule>
    <cfRule type="expression" dxfId="165" priority="164" stopIfTrue="1">
      <formula>#REF!=3</formula>
    </cfRule>
    <cfRule type="expression" dxfId="164" priority="165" stopIfTrue="1">
      <formula>#REF!=4</formula>
    </cfRule>
    <cfRule type="expression" dxfId="163" priority="166" stopIfTrue="1">
      <formula>#REF!=5</formula>
    </cfRule>
    <cfRule type="expression" dxfId="162" priority="167" stopIfTrue="1">
      <formula>#REF!=6</formula>
    </cfRule>
    <cfRule type="expression" dxfId="161" priority="168" stopIfTrue="1">
      <formula>#REF!=7</formula>
    </cfRule>
  </conditionalFormatting>
  <conditionalFormatting sqref="C86">
    <cfRule type="expression" dxfId="160" priority="127" stopIfTrue="1">
      <formula>#REF!=1</formula>
    </cfRule>
    <cfRule type="expression" dxfId="159" priority="128" stopIfTrue="1">
      <formula>#REF!=2</formula>
    </cfRule>
    <cfRule type="expression" dxfId="158" priority="129" stopIfTrue="1">
      <formula>#REF!=3</formula>
    </cfRule>
    <cfRule type="expression" dxfId="157" priority="130" stopIfTrue="1">
      <formula>#REF!=4</formula>
    </cfRule>
    <cfRule type="expression" dxfId="156" priority="131" stopIfTrue="1">
      <formula>#REF!=5</formula>
    </cfRule>
    <cfRule type="expression" dxfId="155" priority="132" stopIfTrue="1">
      <formula>#REF!=6</formula>
    </cfRule>
    <cfRule type="expression" dxfId="154" priority="133" stopIfTrue="1">
      <formula>#REF!=7</formula>
    </cfRule>
  </conditionalFormatting>
  <conditionalFormatting sqref="D86:D87">
    <cfRule type="expression" dxfId="153" priority="155" stopIfTrue="1">
      <formula>#REF!=1</formula>
    </cfRule>
    <cfRule type="expression" dxfId="152" priority="156" stopIfTrue="1">
      <formula>#REF!=2</formula>
    </cfRule>
    <cfRule type="expression" dxfId="151" priority="157" stopIfTrue="1">
      <formula>#REF!=3</formula>
    </cfRule>
    <cfRule type="expression" dxfId="150" priority="158" stopIfTrue="1">
      <formula>#REF!=4</formula>
    </cfRule>
    <cfRule type="expression" dxfId="149" priority="159" stopIfTrue="1">
      <formula>#REF!=5</formula>
    </cfRule>
    <cfRule type="expression" dxfId="148" priority="160" stopIfTrue="1">
      <formula>#REF!=6</formula>
    </cfRule>
    <cfRule type="expression" dxfId="147" priority="161" stopIfTrue="1">
      <formula>#REF!=7</formula>
    </cfRule>
  </conditionalFormatting>
  <conditionalFormatting sqref="D86:D87">
    <cfRule type="expression" dxfId="146" priority="148" stopIfTrue="1">
      <formula>#REF!=1</formula>
    </cfRule>
    <cfRule type="expression" dxfId="145" priority="149" stopIfTrue="1">
      <formula>#REF!=2</formula>
    </cfRule>
    <cfRule type="expression" dxfId="144" priority="150" stopIfTrue="1">
      <formula>#REF!=3</formula>
    </cfRule>
    <cfRule type="expression" dxfId="143" priority="151" stopIfTrue="1">
      <formula>#REF!=4</formula>
    </cfRule>
    <cfRule type="expression" dxfId="142" priority="152" stopIfTrue="1">
      <formula>#REF!=5</formula>
    </cfRule>
    <cfRule type="expression" dxfId="141" priority="153" stopIfTrue="1">
      <formula>#REF!=6</formula>
    </cfRule>
    <cfRule type="expression" dxfId="140" priority="154" stopIfTrue="1">
      <formula>#REF!=7</formula>
    </cfRule>
  </conditionalFormatting>
  <conditionalFormatting sqref="C86">
    <cfRule type="expression" dxfId="139" priority="141" stopIfTrue="1">
      <formula>#REF!=1</formula>
    </cfRule>
    <cfRule type="expression" dxfId="138" priority="142" stopIfTrue="1">
      <formula>#REF!=2</formula>
    </cfRule>
    <cfRule type="expression" dxfId="137" priority="143" stopIfTrue="1">
      <formula>#REF!=3</formula>
    </cfRule>
    <cfRule type="expression" dxfId="136" priority="144" stopIfTrue="1">
      <formula>#REF!=4</formula>
    </cfRule>
    <cfRule type="expression" dxfId="135" priority="145" stopIfTrue="1">
      <formula>#REF!=5</formula>
    </cfRule>
    <cfRule type="expression" dxfId="134" priority="146" stopIfTrue="1">
      <formula>#REF!=6</formula>
    </cfRule>
    <cfRule type="expression" dxfId="133" priority="147" stopIfTrue="1">
      <formula>#REF!=7</formula>
    </cfRule>
  </conditionalFormatting>
  <conditionalFormatting sqref="C86">
    <cfRule type="expression" dxfId="132" priority="134" stopIfTrue="1">
      <formula>#REF!=1</formula>
    </cfRule>
    <cfRule type="expression" dxfId="131" priority="135" stopIfTrue="1">
      <formula>#REF!=2</formula>
    </cfRule>
    <cfRule type="expression" dxfId="130" priority="136" stopIfTrue="1">
      <formula>#REF!=3</formula>
    </cfRule>
    <cfRule type="expression" dxfId="129" priority="137" stopIfTrue="1">
      <formula>#REF!=4</formula>
    </cfRule>
    <cfRule type="expression" dxfId="128" priority="138" stopIfTrue="1">
      <formula>#REF!=5</formula>
    </cfRule>
    <cfRule type="expression" dxfId="127" priority="139" stopIfTrue="1">
      <formula>#REF!=6</formula>
    </cfRule>
    <cfRule type="expression" dxfId="126" priority="140" stopIfTrue="1">
      <formula>#REF!=7</formula>
    </cfRule>
  </conditionalFormatting>
  <conditionalFormatting sqref="E89">
    <cfRule type="expression" dxfId="125" priority="120" stopIfTrue="1">
      <formula>#REF!=1</formula>
    </cfRule>
    <cfRule type="expression" dxfId="124" priority="121" stopIfTrue="1">
      <formula>#REF!=2</formula>
    </cfRule>
    <cfRule type="expression" dxfId="123" priority="122" stopIfTrue="1">
      <formula>#REF!=3</formula>
    </cfRule>
    <cfRule type="expression" dxfId="122" priority="123" stopIfTrue="1">
      <formula>#REF!=4</formula>
    </cfRule>
    <cfRule type="expression" dxfId="121" priority="124" stopIfTrue="1">
      <formula>#REF!=5</formula>
    </cfRule>
    <cfRule type="expression" dxfId="120" priority="125" stopIfTrue="1">
      <formula>#REF!=6</formula>
    </cfRule>
    <cfRule type="expression" dxfId="119" priority="126" stopIfTrue="1">
      <formula>#REF!=7</formula>
    </cfRule>
  </conditionalFormatting>
  <conditionalFormatting sqref="E92">
    <cfRule type="expression" dxfId="118" priority="113" stopIfTrue="1">
      <formula>#REF!=1</formula>
    </cfRule>
    <cfRule type="expression" dxfId="117" priority="114" stopIfTrue="1">
      <formula>#REF!=2</formula>
    </cfRule>
    <cfRule type="expression" dxfId="116" priority="115" stopIfTrue="1">
      <formula>#REF!=3</formula>
    </cfRule>
    <cfRule type="expression" dxfId="115" priority="116" stopIfTrue="1">
      <formula>#REF!=4</formula>
    </cfRule>
    <cfRule type="expression" dxfId="114" priority="117" stopIfTrue="1">
      <formula>#REF!=5</formula>
    </cfRule>
    <cfRule type="expression" dxfId="113" priority="118" stopIfTrue="1">
      <formula>#REF!=6</formula>
    </cfRule>
    <cfRule type="expression" dxfId="112" priority="119" stopIfTrue="1">
      <formula>#REF!=7</formula>
    </cfRule>
  </conditionalFormatting>
  <conditionalFormatting sqref="A90">
    <cfRule type="expression" dxfId="111" priority="99" stopIfTrue="1">
      <formula>#REF!=1</formula>
    </cfRule>
    <cfRule type="expression" dxfId="110" priority="100" stopIfTrue="1">
      <formula>#REF!=2</formula>
    </cfRule>
    <cfRule type="expression" dxfId="109" priority="101" stopIfTrue="1">
      <formula>#REF!=3</formula>
    </cfRule>
    <cfRule type="expression" dxfId="108" priority="102" stopIfTrue="1">
      <formula>#REF!=4</formula>
    </cfRule>
    <cfRule type="expression" dxfId="107" priority="103" stopIfTrue="1">
      <formula>#REF!=5</formula>
    </cfRule>
    <cfRule type="expression" dxfId="106" priority="104" stopIfTrue="1">
      <formula>#REF!=6</formula>
    </cfRule>
    <cfRule type="expression" dxfId="105" priority="105" stopIfTrue="1">
      <formula>#REF!=7</formula>
    </cfRule>
  </conditionalFormatting>
  <conditionalFormatting sqref="E90">
    <cfRule type="expression" dxfId="104" priority="106" stopIfTrue="1">
      <formula>#REF!=1</formula>
    </cfRule>
    <cfRule type="expression" dxfId="103" priority="107" stopIfTrue="1">
      <formula>#REF!=2</formula>
    </cfRule>
    <cfRule type="expression" dxfId="102" priority="108" stopIfTrue="1">
      <formula>#REF!=3</formula>
    </cfRule>
    <cfRule type="expression" dxfId="101" priority="109" stopIfTrue="1">
      <formula>#REF!=4</formula>
    </cfRule>
    <cfRule type="expression" dxfId="100" priority="110" stopIfTrue="1">
      <formula>#REF!=5</formula>
    </cfRule>
    <cfRule type="expression" dxfId="99" priority="111" stopIfTrue="1">
      <formula>#REF!=6</formula>
    </cfRule>
    <cfRule type="expression" dxfId="98" priority="112" stopIfTrue="1">
      <formula>#REF!=7</formula>
    </cfRule>
  </conditionalFormatting>
  <conditionalFormatting sqref="B90">
    <cfRule type="expression" dxfId="97" priority="92" stopIfTrue="1">
      <formula>#REF!=1</formula>
    </cfRule>
    <cfRule type="expression" dxfId="96" priority="93" stopIfTrue="1">
      <formula>#REF!=2</formula>
    </cfRule>
    <cfRule type="expression" dxfId="95" priority="94" stopIfTrue="1">
      <formula>#REF!=3</formula>
    </cfRule>
    <cfRule type="expression" dxfId="94" priority="95" stopIfTrue="1">
      <formula>#REF!=4</formula>
    </cfRule>
    <cfRule type="expression" dxfId="93" priority="96" stopIfTrue="1">
      <formula>#REF!=5</formula>
    </cfRule>
    <cfRule type="expression" dxfId="92" priority="97" stopIfTrue="1">
      <formula>#REF!=6</formula>
    </cfRule>
    <cfRule type="expression" dxfId="91" priority="98" stopIfTrue="1">
      <formula>#REF!=7</formula>
    </cfRule>
  </conditionalFormatting>
  <conditionalFormatting sqref="D90">
    <cfRule type="expression" dxfId="90" priority="85" stopIfTrue="1">
      <formula>#REF!=1</formula>
    </cfRule>
    <cfRule type="expression" dxfId="89" priority="86" stopIfTrue="1">
      <formula>#REF!=2</formula>
    </cfRule>
    <cfRule type="expression" dxfId="88" priority="87" stopIfTrue="1">
      <formula>#REF!=3</formula>
    </cfRule>
    <cfRule type="expression" dxfId="87" priority="88" stopIfTrue="1">
      <formula>#REF!=4</formula>
    </cfRule>
    <cfRule type="expression" dxfId="86" priority="89" stopIfTrue="1">
      <formula>#REF!=5</formula>
    </cfRule>
    <cfRule type="expression" dxfId="85" priority="90" stopIfTrue="1">
      <formula>#REF!=6</formula>
    </cfRule>
    <cfRule type="expression" dxfId="84" priority="91" stopIfTrue="1">
      <formula>#REF!=7</formula>
    </cfRule>
  </conditionalFormatting>
  <conditionalFormatting sqref="D90">
    <cfRule type="expression" dxfId="83" priority="78" stopIfTrue="1">
      <formula>#REF!=1</formula>
    </cfRule>
    <cfRule type="expression" dxfId="82" priority="79" stopIfTrue="1">
      <formula>#REF!=2</formula>
    </cfRule>
    <cfRule type="expression" dxfId="81" priority="80" stopIfTrue="1">
      <formula>#REF!=3</formula>
    </cfRule>
    <cfRule type="expression" dxfId="80" priority="81" stopIfTrue="1">
      <formula>#REF!=4</formula>
    </cfRule>
    <cfRule type="expression" dxfId="79" priority="82" stopIfTrue="1">
      <formula>#REF!=5</formula>
    </cfRule>
    <cfRule type="expression" dxfId="78" priority="83" stopIfTrue="1">
      <formula>#REF!=6</formula>
    </cfRule>
    <cfRule type="expression" dxfId="77" priority="84" stopIfTrue="1">
      <formula>#REF!=7</formula>
    </cfRule>
  </conditionalFormatting>
  <conditionalFormatting sqref="C90">
    <cfRule type="expression" dxfId="76" priority="57" stopIfTrue="1">
      <formula>#REF!=1</formula>
    </cfRule>
    <cfRule type="expression" dxfId="75" priority="58" stopIfTrue="1">
      <formula>#REF!=2</formula>
    </cfRule>
    <cfRule type="expression" dxfId="74" priority="59" stopIfTrue="1">
      <formula>#REF!=3</formula>
    </cfRule>
    <cfRule type="expression" dxfId="73" priority="60" stopIfTrue="1">
      <formula>#REF!=4</formula>
    </cfRule>
    <cfRule type="expression" dxfId="72" priority="61" stopIfTrue="1">
      <formula>#REF!=5</formula>
    </cfRule>
    <cfRule type="expression" dxfId="71" priority="62" stopIfTrue="1">
      <formula>#REF!=6</formula>
    </cfRule>
    <cfRule type="expression" dxfId="70" priority="63" stopIfTrue="1">
      <formula>#REF!=7</formula>
    </cfRule>
  </conditionalFormatting>
  <conditionalFormatting sqref="C90">
    <cfRule type="expression" dxfId="69" priority="71" stopIfTrue="1">
      <formula>#REF!=1</formula>
    </cfRule>
    <cfRule type="expression" dxfId="68" priority="72" stopIfTrue="1">
      <formula>#REF!=2</formula>
    </cfRule>
    <cfRule type="expression" dxfId="67" priority="73" stopIfTrue="1">
      <formula>#REF!=3</formula>
    </cfRule>
    <cfRule type="expression" dxfId="66" priority="74" stopIfTrue="1">
      <formula>#REF!=4</formula>
    </cfRule>
    <cfRule type="expression" dxfId="65" priority="75" stopIfTrue="1">
      <formula>#REF!=5</formula>
    </cfRule>
    <cfRule type="expression" dxfId="64" priority="76" stopIfTrue="1">
      <formula>#REF!=6</formula>
    </cfRule>
    <cfRule type="expression" dxfId="63" priority="77" stopIfTrue="1">
      <formula>#REF!=7</formula>
    </cfRule>
  </conditionalFormatting>
  <conditionalFormatting sqref="C90">
    <cfRule type="expression" dxfId="62" priority="64" stopIfTrue="1">
      <formula>#REF!=1</formula>
    </cfRule>
    <cfRule type="expression" dxfId="61" priority="65" stopIfTrue="1">
      <formula>#REF!=2</formula>
    </cfRule>
    <cfRule type="expression" dxfId="60" priority="66" stopIfTrue="1">
      <formula>#REF!=3</formula>
    </cfRule>
    <cfRule type="expression" dxfId="59" priority="67" stopIfTrue="1">
      <formula>#REF!=4</formula>
    </cfRule>
    <cfRule type="expression" dxfId="58" priority="68" stopIfTrue="1">
      <formula>#REF!=5</formula>
    </cfRule>
    <cfRule type="expression" dxfId="57" priority="69" stopIfTrue="1">
      <formula>#REF!=6</formula>
    </cfRule>
    <cfRule type="expression" dxfId="56" priority="70" stopIfTrue="1">
      <formula>#REF!=7</formula>
    </cfRule>
  </conditionalFormatting>
  <conditionalFormatting sqref="B139">
    <cfRule type="expression" dxfId="55" priority="50" stopIfTrue="1">
      <formula>#REF!=1</formula>
    </cfRule>
    <cfRule type="expression" dxfId="54" priority="51" stopIfTrue="1">
      <formula>#REF!=2</formula>
    </cfRule>
    <cfRule type="expression" dxfId="53" priority="52" stopIfTrue="1">
      <formula>#REF!=3</formula>
    </cfRule>
    <cfRule type="expression" dxfId="52" priority="53" stopIfTrue="1">
      <formula>#REF!=4</formula>
    </cfRule>
    <cfRule type="expression" dxfId="51" priority="54" stopIfTrue="1">
      <formula>#REF!=5</formula>
    </cfRule>
    <cfRule type="expression" dxfId="50" priority="55" stopIfTrue="1">
      <formula>#REF!=6</formula>
    </cfRule>
    <cfRule type="expression" dxfId="49" priority="56" stopIfTrue="1">
      <formula>#REF!=7</formula>
    </cfRule>
  </conditionalFormatting>
  <conditionalFormatting sqref="C139">
    <cfRule type="expression" dxfId="48" priority="43" stopIfTrue="1">
      <formula>#REF!=1</formula>
    </cfRule>
    <cfRule type="expression" dxfId="47" priority="44" stopIfTrue="1">
      <formula>#REF!=2</formula>
    </cfRule>
    <cfRule type="expression" dxfId="46" priority="45" stopIfTrue="1">
      <formula>#REF!=3</formula>
    </cfRule>
    <cfRule type="expression" dxfId="45" priority="46" stopIfTrue="1">
      <formula>#REF!=4</formula>
    </cfRule>
    <cfRule type="expression" dxfId="44" priority="47" stopIfTrue="1">
      <formula>#REF!=5</formula>
    </cfRule>
    <cfRule type="expression" dxfId="43" priority="48" stopIfTrue="1">
      <formula>#REF!=6</formula>
    </cfRule>
    <cfRule type="expression" dxfId="42" priority="49" stopIfTrue="1">
      <formula>#REF!=7</formula>
    </cfRule>
  </conditionalFormatting>
  <conditionalFormatting sqref="D73">
    <cfRule type="expression" dxfId="41" priority="36" stopIfTrue="1">
      <formula>#REF!=1</formula>
    </cfRule>
    <cfRule type="expression" dxfId="40" priority="37" stopIfTrue="1">
      <formula>#REF!=2</formula>
    </cfRule>
    <cfRule type="expression" dxfId="39" priority="38" stopIfTrue="1">
      <formula>#REF!=3</formula>
    </cfRule>
    <cfRule type="expression" dxfId="38" priority="39" stopIfTrue="1">
      <formula>#REF!=4</formula>
    </cfRule>
    <cfRule type="expression" dxfId="37" priority="40" stopIfTrue="1">
      <formula>#REF!=5</formula>
    </cfRule>
    <cfRule type="expression" dxfId="36" priority="41" stopIfTrue="1">
      <formula>#REF!=6</formula>
    </cfRule>
    <cfRule type="expression" dxfId="35" priority="42" stopIfTrue="1">
      <formula>#REF!=7</formula>
    </cfRule>
  </conditionalFormatting>
  <conditionalFormatting sqref="D138">
    <cfRule type="expression" dxfId="34" priority="29" stopIfTrue="1">
      <formula>#REF!=1</formula>
    </cfRule>
    <cfRule type="expression" dxfId="33" priority="30" stopIfTrue="1">
      <formula>#REF!=2</formula>
    </cfRule>
    <cfRule type="expression" dxfId="32" priority="31" stopIfTrue="1">
      <formula>#REF!=3</formula>
    </cfRule>
    <cfRule type="expression" dxfId="31" priority="32" stopIfTrue="1">
      <formula>#REF!=4</formula>
    </cfRule>
    <cfRule type="expression" dxfId="30" priority="33" stopIfTrue="1">
      <formula>#REF!=5</formula>
    </cfRule>
    <cfRule type="expression" dxfId="29" priority="34" stopIfTrue="1">
      <formula>#REF!=6</formula>
    </cfRule>
    <cfRule type="expression" dxfId="28" priority="35" stopIfTrue="1">
      <formula>#REF!=7</formula>
    </cfRule>
  </conditionalFormatting>
  <conditionalFormatting sqref="C44">
    <cfRule type="expression" dxfId="27" priority="22" stopIfTrue="1">
      <formula>#REF!=1</formula>
    </cfRule>
    <cfRule type="expression" dxfId="26" priority="23" stopIfTrue="1">
      <formula>#REF!=2</formula>
    </cfRule>
    <cfRule type="expression" dxfId="25" priority="24" stopIfTrue="1">
      <formula>#REF!=3</formula>
    </cfRule>
    <cfRule type="expression" dxfId="24" priority="25" stopIfTrue="1">
      <formula>#REF!=4</formula>
    </cfRule>
    <cfRule type="expression" dxfId="23" priority="26" stopIfTrue="1">
      <formula>#REF!=5</formula>
    </cfRule>
    <cfRule type="expression" dxfId="22" priority="27" stopIfTrue="1">
      <formula>#REF!=6</formula>
    </cfRule>
    <cfRule type="expression" dxfId="21" priority="28" stopIfTrue="1">
      <formula>#REF!=7</formula>
    </cfRule>
  </conditionalFormatting>
  <conditionalFormatting sqref="E44">
    <cfRule type="expression" dxfId="20" priority="15" stopIfTrue="1">
      <formula>#REF!=1</formula>
    </cfRule>
    <cfRule type="expression" dxfId="19" priority="16" stopIfTrue="1">
      <formula>#REF!=2</formula>
    </cfRule>
    <cfRule type="expression" dxfId="18" priority="17" stopIfTrue="1">
      <formula>#REF!=3</formula>
    </cfRule>
    <cfRule type="expression" dxfId="17" priority="18" stopIfTrue="1">
      <formula>#REF!=4</formula>
    </cfRule>
    <cfRule type="expression" dxfId="16" priority="19" stopIfTrue="1">
      <formula>#REF!=5</formula>
    </cfRule>
    <cfRule type="expression" dxfId="15" priority="20" stopIfTrue="1">
      <formula>#REF!=6</formula>
    </cfRule>
    <cfRule type="expression" dxfId="14" priority="21" stopIfTrue="1">
      <formula>#REF!=7</formula>
    </cfRule>
  </conditionalFormatting>
  <conditionalFormatting sqref="E73">
    <cfRule type="expression" dxfId="13" priority="8" stopIfTrue="1">
      <formula>#REF!=1</formula>
    </cfRule>
    <cfRule type="expression" dxfId="12" priority="9" stopIfTrue="1">
      <formula>#REF!=2</formula>
    </cfRule>
    <cfRule type="expression" dxfId="11" priority="10" stopIfTrue="1">
      <formula>#REF!=3</formula>
    </cfRule>
    <cfRule type="expression" dxfId="10" priority="11" stopIfTrue="1">
      <formula>#REF!=4</formula>
    </cfRule>
    <cfRule type="expression" dxfId="9" priority="12" stopIfTrue="1">
      <formula>#REF!=5</formula>
    </cfRule>
    <cfRule type="expression" dxfId="8" priority="13" stopIfTrue="1">
      <formula>#REF!=6</formula>
    </cfRule>
    <cfRule type="expression" dxfId="7" priority="14" stopIfTrue="1">
      <formula>#REF!=7</formula>
    </cfRule>
  </conditionalFormatting>
  <conditionalFormatting sqref="E74">
    <cfRule type="expression" dxfId="6" priority="1" stopIfTrue="1">
      <formula>#REF!=1</formula>
    </cfRule>
    <cfRule type="expression" dxfId="5" priority="2" stopIfTrue="1">
      <formula>#REF!=2</formula>
    </cfRule>
    <cfRule type="expression" dxfId="4" priority="3" stopIfTrue="1">
      <formula>#REF!=3</formula>
    </cfRule>
    <cfRule type="expression" dxfId="3" priority="4" stopIfTrue="1">
      <formula>#REF!=4</formula>
    </cfRule>
    <cfRule type="expression" dxfId="2" priority="5" stopIfTrue="1">
      <formula>#REF!=5</formula>
    </cfRule>
    <cfRule type="expression" dxfId="1" priority="6" stopIfTrue="1">
      <formula>#REF!=6</formula>
    </cfRule>
    <cfRule type="expression" dxfId="0" priority="7" stopIfTrue="1">
      <formula>#REF!=7</formula>
    </cfRule>
  </conditionalFormatting>
  <pageMargins left="0.23622047244094491" right="0.23622047244094491" top="0.35433070866141736" bottom="0.35433070866141736" header="0.31496062992125984" footer="0.31496062992125984"/>
  <pageSetup scale="38" orientation="landscape" r:id="rId1"/>
  <rowBreaks count="2" manualBreakCount="2">
    <brk id="43" max="55" man="1"/>
    <brk id="78" max="55" man="1"/>
  </rowBreaks>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11E8E-A978-4B38-93FD-7B6070833752}">
  <dimension ref="D2:D14"/>
  <sheetViews>
    <sheetView workbookViewId="0">
      <selection activeCell="D8" sqref="D8"/>
    </sheetView>
  </sheetViews>
  <sheetFormatPr baseColWidth="10" defaultRowHeight="15" x14ac:dyDescent="0.2"/>
  <cols>
    <col min="4" max="4" width="105.33203125" customWidth="1"/>
  </cols>
  <sheetData>
    <row r="2" spans="4:4" x14ac:dyDescent="0.2">
      <c r="D2" s="230" t="s">
        <v>274</v>
      </c>
    </row>
    <row r="3" spans="4:4" ht="32" x14ac:dyDescent="0.2">
      <c r="D3" s="231" t="s">
        <v>275</v>
      </c>
    </row>
    <row r="5" spans="4:4" ht="80" x14ac:dyDescent="0.2">
      <c r="D5" s="231" t="s">
        <v>273</v>
      </c>
    </row>
    <row r="8" spans="4:4" x14ac:dyDescent="0.2">
      <c r="D8" s="230" t="s">
        <v>272</v>
      </c>
    </row>
    <row r="9" spans="4:4" x14ac:dyDescent="0.2">
      <c r="D9" t="s">
        <v>266</v>
      </c>
    </row>
    <row r="10" spans="4:4" x14ac:dyDescent="0.2">
      <c r="D10" t="s">
        <v>267</v>
      </c>
    </row>
    <row r="11" spans="4:4" x14ac:dyDescent="0.2">
      <c r="D11" t="s">
        <v>268</v>
      </c>
    </row>
    <row r="12" spans="4:4" x14ac:dyDescent="0.2">
      <c r="D12" t="s">
        <v>269</v>
      </c>
    </row>
    <row r="13" spans="4:4" x14ac:dyDescent="0.2">
      <c r="D13" t="s">
        <v>270</v>
      </c>
    </row>
    <row r="14" spans="4:4" x14ac:dyDescent="0.2">
      <c r="D14" t="s">
        <v>271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4CCD5-B887-7843-BB48-AF24A5105279}">
  <dimension ref="A1"/>
  <sheetViews>
    <sheetView workbookViewId="0"/>
  </sheetViews>
  <sheetFormatPr baseColWidth="10"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D577497EF145546A2D516F65A2EACE7" ma:contentTypeVersion="2" ma:contentTypeDescription="Crear nuevo documento." ma:contentTypeScope="" ma:versionID="19ff4b827582df921dcf128a6ddf0f23">
  <xsd:schema xmlns:xsd="http://www.w3.org/2001/XMLSchema" xmlns:xs="http://www.w3.org/2001/XMLSchema" xmlns:p="http://schemas.microsoft.com/office/2006/metadata/properties" xmlns:ns2="689896d7-8268-49fd-9b83-d1eac90724be" targetNamespace="http://schemas.microsoft.com/office/2006/metadata/properties" ma:root="true" ma:fieldsID="8a4b93448f75dd65f041898d57d5ad86" ns2:_="">
    <xsd:import namespace="689896d7-8268-49fd-9b83-d1eac90724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896d7-8268-49fd-9b83-d1eac90724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84DC2A-0B47-4301-9E59-5548A26B4F86}">
  <ds:schemaRefs>
    <ds:schemaRef ds:uri="http://schemas.microsoft.com/sharepoint/v3/contenttype/forms"/>
  </ds:schemaRefs>
</ds:datastoreItem>
</file>

<file path=customXml/itemProps2.xml><?xml version="1.0" encoding="utf-8"?>
<ds:datastoreItem xmlns:ds="http://schemas.openxmlformats.org/officeDocument/2006/customXml" ds:itemID="{164B1364-F740-4232-83B1-12B0C001F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896d7-8268-49fd-9b83-d1eac90724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F76216-9ABE-4AAA-9C22-E367F2E4832A}">
  <ds:schemaRefs>
    <ds:schemaRef ds:uri="http://purl.org/dc/dcmitype/"/>
    <ds:schemaRef ds:uri="http://schemas.microsoft.com/office/2006/documentManagement/types"/>
    <ds:schemaRef ds:uri="http://schemas.microsoft.com/office/infopath/2007/PartnerControls"/>
    <ds:schemaRef ds:uri="689896d7-8268-49fd-9b83-d1eac90724be"/>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 Maria Vasquez Patrón</dc:creator>
  <cp:lastModifiedBy>Microsoft Office User</cp:lastModifiedBy>
  <dcterms:created xsi:type="dcterms:W3CDTF">2021-10-14T15:18:03Z</dcterms:created>
  <dcterms:modified xsi:type="dcterms:W3CDTF">2023-01-25T12:48:39Z</dcterms:modified>
</cp:coreProperties>
</file>