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ISGA SOLUTIONS\Proyectos\ANH\SOPORTE\SOPORTE RESERVAS 2023 -JULIO-DICIEMBRE\PLANTILLAS ACTUALIZADAS\"/>
    </mc:Choice>
  </mc:AlternateContent>
  <xr:revisionPtr revIDLastSave="0" documentId="13_ncr:1_{032A3397-8F4A-40B9-9F9B-DC7DDF4787EF}" xr6:coauthVersionLast="47" xr6:coauthVersionMax="47" xr10:uidLastSave="{00000000-0000-0000-0000-000000000000}"/>
  <bookViews>
    <workbookView xWindow="28680" yWindow="-120" windowWidth="29040" windowHeight="16440" tabRatio="866" xr2:uid="{00000000-000D-0000-FFFF-FFFF00000000}"/>
  </bookViews>
  <sheets>
    <sheet name="Instructivo" sheetId="62" r:id="rId1"/>
    <sheet name="Pronósticos 1P mensual x 2 años" sheetId="57" r:id="rId2"/>
    <sheet name="Probadas " sheetId="53" r:id="rId3"/>
    <sheet name="Probables " sheetId="8" r:id="rId4"/>
    <sheet name="Posibles " sheetId="56" r:id="rId5"/>
    <sheet name="Inf. Yac" sheetId="41" r:id="rId6"/>
    <sheet name="Opex" sheetId="67" r:id="rId7"/>
    <sheet name="Capex" sheetId="58" r:id="rId8"/>
    <sheet name="Balance y Justificación" sheetId="65" r:id="rId9"/>
    <sheet name=" Resumen IRR" sheetId="11" r:id="rId10"/>
  </sheets>
  <definedNames>
    <definedName name="__123Graph_AFRQACIRR" hidden="1">#REF!</definedName>
    <definedName name="__123Graph_AFRQACNPV" hidden="1">#REF!</definedName>
    <definedName name="__123Graph_AFRQACRES" hidden="1">#REF!</definedName>
    <definedName name="__123Graph_AHSTGIRR" hidden="1">#REF!</definedName>
    <definedName name="__123Graph_AHSTGNPV" hidden="1">#REF!</definedName>
    <definedName name="__123Graph_AHSTGRES" hidden="1">#REF!</definedName>
    <definedName name="__123Graph_X" hidden="1">#REF!</definedName>
    <definedName name="__123Graph_XFRQACNPV" hidden="1">#REF!</definedName>
    <definedName name="__123Graph_XFRQACRES" hidden="1">#REF!</definedName>
    <definedName name="_3_0_0_F" localSheetId="6" hidden="1">#REF!</definedName>
    <definedName name="_3_0_0_F" localSheetId="4" hidden="1">#REF!</definedName>
    <definedName name="_3_0_0_F" localSheetId="2" hidden="1">#REF!</definedName>
    <definedName name="_3_0_0_F" localSheetId="1" hidden="1">#REF!</definedName>
    <definedName name="_3_0_0_F" hidden="1">#REF!</definedName>
    <definedName name="_Fill" localSheetId="6" hidden="1">#REF!</definedName>
    <definedName name="_Fill" localSheetId="4" hidden="1">#REF!</definedName>
    <definedName name="_Fill" localSheetId="2" hidden="1">#REF!</definedName>
    <definedName name="_Fill" localSheetId="1" hidden="1">#REF!</definedName>
    <definedName name="_Fill" hidden="1">#REF!</definedName>
    <definedName name="_xlnm._FilterDatabase" localSheetId="6" hidden="1">Opex!$B$7:$AN$11</definedName>
    <definedName name="_ftn1" localSheetId="8">'Balance y Justificación'!#REF!</definedName>
    <definedName name="_ftnref1" localSheetId="8">'Balance y Justificación'!$C$11</definedName>
    <definedName name="_Key1" localSheetId="6" hidden="1">#REF!</definedName>
    <definedName name="_Key1" localSheetId="4" hidden="1">#REF!</definedName>
    <definedName name="_Key1" localSheetId="2" hidden="1">#REF!</definedName>
    <definedName name="_Key1" localSheetId="1" hidden="1">#REF!</definedName>
    <definedName name="_Key1" hidden="1">#REF!</definedName>
    <definedName name="_Order1" hidden="1">255</definedName>
    <definedName name="_Order2" hidden="1">255</definedName>
    <definedName name="_Sort" localSheetId="6" hidden="1">#REF!</definedName>
    <definedName name="_Sort" localSheetId="4" hidden="1">#REF!</definedName>
    <definedName name="_Sort" localSheetId="2" hidden="1">#REF!</definedName>
    <definedName name="_Sort" localSheetId="1" hidden="1">#REF!</definedName>
    <definedName name="_Sort" hidden="1">#REF!</definedName>
    <definedName name="_Table1_In1" hidden="1">#REF!</definedName>
    <definedName name="_Table1_Out" localSheetId="6" hidden="1">#REF!</definedName>
    <definedName name="_Table1_Out" localSheetId="4" hidden="1">#REF!</definedName>
    <definedName name="_Table1_Out" localSheetId="2" hidden="1">#REF!</definedName>
    <definedName name="_Table1_Out" localSheetId="1" hidden="1">#REF!</definedName>
    <definedName name="_Table1_Out" hidden="1">#REF!</definedName>
    <definedName name="_Table2_In1" hidden="1">#REF!</definedName>
    <definedName name="_Table2_In2" hidden="1">#REF!</definedName>
    <definedName name="_Table2_Out" localSheetId="6" hidden="1">#REF!</definedName>
    <definedName name="_Table2_Out" localSheetId="4" hidden="1">#REF!</definedName>
    <definedName name="_Table2_Out" localSheetId="2" hidden="1">#REF!</definedName>
    <definedName name="_Table2_Out" localSheetId="1" hidden="1">#REF!</definedName>
    <definedName name="_Table2_Out" hidden="1">#REF!</definedName>
    <definedName name="_xlnm.Print_Area" localSheetId="9">' Resumen IRR'!$B$2:$D$50</definedName>
    <definedName name="CBWorkbookPriority" hidden="1">-2013105690</definedName>
    <definedName name="LABEL" localSheetId="6">#REF!</definedName>
    <definedName name="LABEL" localSheetId="4">#REF!</definedName>
    <definedName name="LABEL" localSheetId="2">#REF!</definedName>
    <definedName name="LABEL" localSheetId="1">#REF!</definedName>
    <definedName name="LABEL">#REF!</definedName>
    <definedName name="mensual" localSheetId="6" hidden="1">#REF!</definedName>
    <definedName name="mensual" hidden="1">#REF!</definedName>
    <definedName name="SAPBEXrevision" hidden="1">1</definedName>
    <definedName name="SAPBEXsysID" hidden="1">"BWP"</definedName>
    <definedName name="wrn.tables." localSheetId="6" hidden="1">{"cprgas",#N/A,FALSE,"CPR_E";"cprwat",#N/A,FALSE,"CPR_E";"oilcpr",#N/A,FALSE,"CPR_E";"norwat",#N/A,FALSE,"CPR_E";"norgas",#N/A,FALSE,"CPR_E";"noroil",#N/A,FALSE,"CPR_E";"surwat",#N/A,FALSE,"CPR_E";"surgas",#N/A,FALSE,"CPR_E";"suroil",#N/A,FALSE,"CPR_E";"puriwat",#N/A,FALSE,"CPR_E";"purigas",#N/A,FALSE,"CPR_E";"purioil",#N/A,FALSE,"CPR_E"}</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ZC100R1" localSheetId="6">#REF!</definedName>
    <definedName name="ZC100R1" localSheetId="4">#REF!</definedName>
    <definedName name="ZC100R1" localSheetId="2">#REF!</definedName>
    <definedName name="ZC100R1" localSheetId="1">#REF!</definedName>
    <definedName name="ZC100R1">#REF!</definedName>
    <definedName name="ZC101R1" localSheetId="6">#REF!</definedName>
    <definedName name="ZC101R1" localSheetId="4">#REF!</definedName>
    <definedName name="ZC101R1" localSheetId="2">#REF!</definedName>
    <definedName name="ZC101R1" localSheetId="1">#REF!</definedName>
    <definedName name="ZC101R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65" l="1"/>
  <c r="F53" i="65"/>
  <c r="E30" i="65" l="1"/>
  <c r="E14" i="65"/>
  <c r="U48" i="41"/>
  <c r="U49" i="41"/>
  <c r="U50" i="41"/>
  <c r="U51" i="41"/>
  <c r="U52" i="41"/>
  <c r="U53" i="41"/>
  <c r="U54" i="41"/>
  <c r="U55" i="41"/>
  <c r="U56" i="41"/>
  <c r="U57" i="41"/>
  <c r="U58" i="41"/>
  <c r="U59" i="41"/>
  <c r="U60" i="41"/>
  <c r="U61" i="41"/>
  <c r="U62" i="41"/>
  <c r="U63" i="41"/>
  <c r="U64" i="41"/>
  <c r="U65" i="41"/>
  <c r="U66" i="41"/>
  <c r="U67" i="41"/>
  <c r="U68" i="41"/>
  <c r="U69" i="41"/>
  <c r="U70" i="41"/>
  <c r="U71" i="41"/>
  <c r="U72" i="41"/>
  <c r="U73" i="41"/>
  <c r="U74" i="41"/>
  <c r="U75" i="41"/>
  <c r="U47" i="41"/>
  <c r="R48" i="41"/>
  <c r="R49" i="41"/>
  <c r="R50" i="41"/>
  <c r="R51" i="41"/>
  <c r="R52" i="41"/>
  <c r="R53" i="41"/>
  <c r="R54" i="41"/>
  <c r="R55" i="41"/>
  <c r="R56" i="41"/>
  <c r="R57" i="41"/>
  <c r="R58" i="41"/>
  <c r="R59" i="41"/>
  <c r="R60" i="41"/>
  <c r="R61" i="41"/>
  <c r="R62" i="41"/>
  <c r="R63" i="41"/>
  <c r="R64" i="41"/>
  <c r="R65" i="41"/>
  <c r="R66" i="41"/>
  <c r="R67" i="41"/>
  <c r="R68" i="41"/>
  <c r="R69" i="41"/>
  <c r="R70" i="41"/>
  <c r="R71" i="41"/>
  <c r="R72" i="41"/>
  <c r="R73" i="41"/>
  <c r="R74" i="41"/>
  <c r="R75" i="41"/>
  <c r="R47" i="41"/>
  <c r="U13" i="41"/>
  <c r="U14" i="41"/>
  <c r="U15" i="41"/>
  <c r="U16" i="41"/>
  <c r="U17" i="41"/>
  <c r="U18" i="41"/>
  <c r="U19" i="41"/>
  <c r="U20" i="41"/>
  <c r="U21" i="41"/>
  <c r="U22" i="41"/>
  <c r="U23" i="41"/>
  <c r="U24" i="41"/>
  <c r="U25" i="41"/>
  <c r="U26" i="41"/>
  <c r="U27" i="41"/>
  <c r="U28" i="41"/>
  <c r="U29" i="41"/>
  <c r="U30" i="41"/>
  <c r="U31" i="41"/>
  <c r="U32" i="41"/>
  <c r="U33" i="41"/>
  <c r="U34" i="41"/>
  <c r="U35" i="41"/>
  <c r="U36" i="41"/>
  <c r="U37" i="41"/>
  <c r="U38" i="41"/>
  <c r="U39" i="41"/>
  <c r="U40" i="41"/>
  <c r="R13" i="41"/>
  <c r="R14" i="41"/>
  <c r="R15" i="41"/>
  <c r="R16" i="41"/>
  <c r="R17" i="41"/>
  <c r="R18" i="41"/>
  <c r="R19" i="41"/>
  <c r="R20" i="41"/>
  <c r="R21" i="41"/>
  <c r="R22" i="41"/>
  <c r="R23" i="41"/>
  <c r="R24" i="41"/>
  <c r="R25" i="41"/>
  <c r="R26" i="41"/>
  <c r="R27" i="41"/>
  <c r="R28" i="41"/>
  <c r="R29" i="41"/>
  <c r="R30" i="41"/>
  <c r="R31" i="41"/>
  <c r="R32" i="41"/>
  <c r="R33" i="41"/>
  <c r="R34" i="41"/>
  <c r="R35" i="41"/>
  <c r="R36" i="41"/>
  <c r="R37" i="41"/>
  <c r="R38" i="41"/>
  <c r="R39" i="41"/>
  <c r="R40" i="41"/>
  <c r="C4" i="8"/>
  <c r="Q9" i="41"/>
  <c r="AC18" i="57" l="1"/>
  <c r="AC27" i="57"/>
  <c r="AC34" i="57"/>
  <c r="AC40" i="57"/>
  <c r="Q30" i="57"/>
  <c r="R30" i="57"/>
  <c r="S30" i="57"/>
  <c r="T30" i="57"/>
  <c r="U30" i="57"/>
  <c r="V30" i="57"/>
  <c r="W30" i="57"/>
  <c r="X30" i="57"/>
  <c r="Y30" i="57"/>
  <c r="Z30" i="57"/>
  <c r="AA30" i="57"/>
  <c r="AB30" i="57"/>
  <c r="E30" i="57"/>
  <c r="F30" i="57"/>
  <c r="G30" i="57"/>
  <c r="H30" i="57"/>
  <c r="I30" i="57"/>
  <c r="J30" i="57"/>
  <c r="K30" i="57"/>
  <c r="L30" i="57"/>
  <c r="M30" i="57"/>
  <c r="N30" i="57"/>
  <c r="O30" i="57"/>
  <c r="D37" i="57"/>
  <c r="D14" i="57"/>
  <c r="D30" i="57"/>
  <c r="G51" i="65"/>
  <c r="D51" i="65"/>
  <c r="F32" i="67"/>
  <c r="G32" i="67"/>
  <c r="H32" i="67"/>
  <c r="I32" i="67"/>
  <c r="J32" i="67"/>
  <c r="K32" i="67"/>
  <c r="L32" i="67"/>
  <c r="M32" i="67"/>
  <c r="N32" i="67"/>
  <c r="O32" i="67"/>
  <c r="P32" i="67"/>
  <c r="Q32" i="67"/>
  <c r="R32" i="67"/>
  <c r="S32" i="67"/>
  <c r="T32" i="67"/>
  <c r="U32" i="67"/>
  <c r="V32" i="67"/>
  <c r="W32" i="67"/>
  <c r="X32" i="67"/>
  <c r="Y32" i="67"/>
  <c r="Z32" i="67"/>
  <c r="AA32" i="67"/>
  <c r="AB32" i="67"/>
  <c r="AC32" i="67"/>
  <c r="AD32" i="67"/>
  <c r="AE32" i="67"/>
  <c r="AF32" i="67"/>
  <c r="AG32" i="67"/>
  <c r="AH32" i="67"/>
  <c r="AI32" i="67"/>
  <c r="AJ32" i="67"/>
  <c r="AK32" i="67"/>
  <c r="AL32" i="67"/>
  <c r="AM32" i="67"/>
  <c r="AN32" i="67"/>
  <c r="F28" i="67"/>
  <c r="G28" i="67"/>
  <c r="H28" i="67"/>
  <c r="I28" i="67"/>
  <c r="J28" i="67"/>
  <c r="K28" i="67"/>
  <c r="L28" i="67"/>
  <c r="M28" i="67"/>
  <c r="N28" i="67"/>
  <c r="O28" i="67"/>
  <c r="P28" i="67"/>
  <c r="Q28" i="67"/>
  <c r="R28" i="67"/>
  <c r="S28" i="67"/>
  <c r="T28" i="67"/>
  <c r="U28" i="67"/>
  <c r="V28" i="67"/>
  <c r="W28" i="67"/>
  <c r="X28" i="67"/>
  <c r="Y28" i="67"/>
  <c r="Z28" i="67"/>
  <c r="AA28" i="67"/>
  <c r="AB28" i="67"/>
  <c r="AC28" i="67"/>
  <c r="AD28" i="67"/>
  <c r="AE28" i="67"/>
  <c r="AF28" i="67"/>
  <c r="AG28" i="67"/>
  <c r="AH28" i="67"/>
  <c r="AI28" i="67"/>
  <c r="AJ28" i="67"/>
  <c r="AK28" i="67"/>
  <c r="AL28" i="67"/>
  <c r="AM28" i="67"/>
  <c r="AN28" i="67"/>
  <c r="F24" i="67"/>
  <c r="G24" i="67"/>
  <c r="H24" i="67"/>
  <c r="I24" i="67"/>
  <c r="J24" i="67"/>
  <c r="K24" i="67"/>
  <c r="L24" i="67"/>
  <c r="M24" i="67"/>
  <c r="N24" i="67"/>
  <c r="O24" i="67"/>
  <c r="P24" i="67"/>
  <c r="Q24" i="67"/>
  <c r="R24" i="67"/>
  <c r="S24" i="67"/>
  <c r="T24" i="67"/>
  <c r="U24" i="67"/>
  <c r="V24" i="67"/>
  <c r="W24" i="67"/>
  <c r="X24" i="67"/>
  <c r="Y24" i="67"/>
  <c r="Z24" i="67"/>
  <c r="AA24" i="67"/>
  <c r="AB24" i="67"/>
  <c r="AC24" i="67"/>
  <c r="AD24" i="67"/>
  <c r="AE24" i="67"/>
  <c r="AF24" i="67"/>
  <c r="AG24" i="67"/>
  <c r="AH24" i="67"/>
  <c r="AI24" i="67"/>
  <c r="AJ24" i="67"/>
  <c r="AK24" i="67"/>
  <c r="AL24" i="67"/>
  <c r="AM24" i="67"/>
  <c r="AN24" i="67"/>
  <c r="F17" i="67"/>
  <c r="G17" i="67"/>
  <c r="H17" i="67"/>
  <c r="I17" i="67"/>
  <c r="J17" i="67"/>
  <c r="K17" i="67"/>
  <c r="L17" i="67"/>
  <c r="M17" i="67"/>
  <c r="N17" i="67"/>
  <c r="O17" i="67"/>
  <c r="P17" i="67"/>
  <c r="Q17" i="67"/>
  <c r="R17" i="67"/>
  <c r="S17" i="67"/>
  <c r="T17" i="67"/>
  <c r="U17" i="67"/>
  <c r="V17" i="67"/>
  <c r="W17" i="67"/>
  <c r="X17" i="67"/>
  <c r="Y17" i="67"/>
  <c r="Z17" i="67"/>
  <c r="AA17" i="67"/>
  <c r="AB17" i="67"/>
  <c r="AC17" i="67"/>
  <c r="AD17" i="67"/>
  <c r="AE17" i="67"/>
  <c r="AF17" i="67"/>
  <c r="AG17" i="67"/>
  <c r="AH17" i="67"/>
  <c r="AI17" i="67"/>
  <c r="AJ17" i="67"/>
  <c r="AK17" i="67"/>
  <c r="AL17" i="67"/>
  <c r="AM17" i="67"/>
  <c r="AN17" i="67"/>
  <c r="F13" i="67"/>
  <c r="G13" i="67"/>
  <c r="H13" i="67"/>
  <c r="I13" i="67"/>
  <c r="J13" i="67"/>
  <c r="K13" i="67"/>
  <c r="L13" i="67"/>
  <c r="M13" i="67"/>
  <c r="N13" i="67"/>
  <c r="O13" i="67"/>
  <c r="P13" i="67"/>
  <c r="Q13" i="67"/>
  <c r="R13" i="67"/>
  <c r="S13" i="67"/>
  <c r="T13" i="67"/>
  <c r="U13" i="67"/>
  <c r="V13" i="67"/>
  <c r="W13" i="67"/>
  <c r="X13" i="67"/>
  <c r="Y13" i="67"/>
  <c r="Z13" i="67"/>
  <c r="AA13" i="67"/>
  <c r="AB13" i="67"/>
  <c r="AC13" i="67"/>
  <c r="AD13" i="67"/>
  <c r="AE13" i="67"/>
  <c r="AF13" i="67"/>
  <c r="AG13" i="67"/>
  <c r="AH13" i="67"/>
  <c r="AI13" i="67"/>
  <c r="AJ13" i="67"/>
  <c r="AK13" i="67"/>
  <c r="AL13" i="67"/>
  <c r="AM13" i="67"/>
  <c r="AN13" i="67"/>
  <c r="G9" i="67"/>
  <c r="H9" i="67"/>
  <c r="I9" i="67"/>
  <c r="J9" i="67"/>
  <c r="K9" i="67"/>
  <c r="L9" i="67"/>
  <c r="M9" i="67"/>
  <c r="N9" i="67"/>
  <c r="O9" i="67"/>
  <c r="P9" i="67"/>
  <c r="Q9" i="67"/>
  <c r="R9" i="67"/>
  <c r="S9" i="67"/>
  <c r="T9" i="67"/>
  <c r="U9" i="67"/>
  <c r="V9" i="67"/>
  <c r="W9" i="67"/>
  <c r="X9" i="67"/>
  <c r="Y9" i="67"/>
  <c r="Z9" i="67"/>
  <c r="AA9" i="67"/>
  <c r="AB9" i="67"/>
  <c r="AC9" i="67"/>
  <c r="AD9" i="67"/>
  <c r="AE9" i="67"/>
  <c r="AF9" i="67"/>
  <c r="AG9" i="67"/>
  <c r="AH9" i="67"/>
  <c r="AI9" i="67"/>
  <c r="AJ9" i="67"/>
  <c r="AK9" i="67"/>
  <c r="AL9" i="67"/>
  <c r="AM9" i="67"/>
  <c r="AN9" i="67"/>
  <c r="F9" i="67"/>
  <c r="R12" i="41" l="1"/>
  <c r="U12" i="41"/>
  <c r="E33" i="58" l="1"/>
  <c r="F33" i="58" s="1"/>
  <c r="G33" i="58" s="1"/>
  <c r="H33" i="58" s="1"/>
  <c r="I33" i="58" s="1"/>
  <c r="J33" i="58" s="1"/>
  <c r="K33" i="58" s="1"/>
  <c r="L33" i="58" s="1"/>
  <c r="M33" i="58" s="1"/>
  <c r="N33" i="58" s="1"/>
  <c r="O33" i="58" s="1"/>
  <c r="P33" i="58" s="1"/>
  <c r="Q33" i="58" s="1"/>
  <c r="R33" i="58" s="1"/>
  <c r="S33" i="58" s="1"/>
  <c r="T33" i="58" s="1"/>
  <c r="U33" i="58" s="1"/>
  <c r="V33" i="58" s="1"/>
  <c r="W33" i="58" s="1"/>
  <c r="X33" i="58" s="1"/>
  <c r="Y33" i="58" s="1"/>
  <c r="Z33" i="58" s="1"/>
  <c r="AA33" i="58" s="1"/>
  <c r="AB33" i="58" s="1"/>
  <c r="AC33" i="58" s="1"/>
  <c r="AD33" i="58" s="1"/>
  <c r="AE33" i="58" s="1"/>
  <c r="AF33" i="58" s="1"/>
  <c r="AG33" i="58" s="1"/>
  <c r="AH33" i="58" s="1"/>
  <c r="AI33" i="58" s="1"/>
  <c r="AJ33" i="58" s="1"/>
  <c r="AK33" i="58" s="1"/>
  <c r="AL33" i="58" s="1"/>
  <c r="AM33" i="58" s="1"/>
  <c r="AN33" i="58" s="1"/>
  <c r="E37" i="53" l="1"/>
  <c r="F37" i="53" s="1"/>
  <c r="G37" i="53" s="1"/>
  <c r="H37" i="53" s="1"/>
  <c r="I37" i="53" s="1"/>
  <c r="J37" i="53" s="1"/>
  <c r="K37" i="53" s="1"/>
  <c r="L37" i="53" s="1"/>
  <c r="M37" i="53" s="1"/>
  <c r="N37" i="53" s="1"/>
  <c r="O37" i="53" s="1"/>
  <c r="P37" i="53" s="1"/>
  <c r="Q37" i="53" s="1"/>
  <c r="R37" i="53" s="1"/>
  <c r="S37" i="53" s="1"/>
  <c r="T37" i="53" s="1"/>
  <c r="U37" i="53" s="1"/>
  <c r="V37" i="53" s="1"/>
  <c r="W37" i="53" s="1"/>
  <c r="X37" i="53" s="1"/>
  <c r="Y37" i="53" s="1"/>
  <c r="Z37" i="53" s="1"/>
  <c r="AA37" i="53" s="1"/>
  <c r="AB37" i="53" s="1"/>
  <c r="AC37" i="53" s="1"/>
  <c r="AD37" i="53" s="1"/>
  <c r="AE37" i="53" s="1"/>
  <c r="AF37" i="53" s="1"/>
  <c r="AG37" i="53" s="1"/>
  <c r="AH37" i="53" s="1"/>
  <c r="AI37" i="53" s="1"/>
  <c r="AJ37" i="53" s="1"/>
  <c r="AK37" i="53" s="1"/>
  <c r="AL37" i="53" s="1"/>
  <c r="AM37" i="53" s="1"/>
  <c r="AN37" i="53" s="1"/>
  <c r="C4" i="67"/>
  <c r="C3" i="67"/>
  <c r="C2" i="67"/>
  <c r="D30" i="65" l="1"/>
  <c r="D40" i="67" l="1"/>
  <c r="E23" i="67"/>
  <c r="F23" i="67" s="1"/>
  <c r="G23" i="67" s="1"/>
  <c r="H23" i="67" s="1"/>
  <c r="I23" i="67" s="1"/>
  <c r="J23" i="67" s="1"/>
  <c r="K23" i="67" s="1"/>
  <c r="L23" i="67" s="1"/>
  <c r="M23" i="67" s="1"/>
  <c r="N23" i="67" s="1"/>
  <c r="O23" i="67" s="1"/>
  <c r="P23" i="67" s="1"/>
  <c r="Q23" i="67" s="1"/>
  <c r="R23" i="67" s="1"/>
  <c r="S23" i="67" s="1"/>
  <c r="T23" i="67" s="1"/>
  <c r="U23" i="67" s="1"/>
  <c r="V23" i="67" s="1"/>
  <c r="W23" i="67" s="1"/>
  <c r="X23" i="67" s="1"/>
  <c r="Y23" i="67" s="1"/>
  <c r="Z23" i="67" s="1"/>
  <c r="AA23" i="67" s="1"/>
  <c r="AB23" i="67" s="1"/>
  <c r="AC23" i="67" s="1"/>
  <c r="AD23" i="67" s="1"/>
  <c r="AE23" i="67" s="1"/>
  <c r="AF23" i="67" s="1"/>
  <c r="AG23" i="67" s="1"/>
  <c r="AH23" i="67" s="1"/>
  <c r="AI23" i="67" s="1"/>
  <c r="AJ23" i="67" s="1"/>
  <c r="AK23" i="67" s="1"/>
  <c r="AL23" i="67" s="1"/>
  <c r="AM23" i="67" s="1"/>
  <c r="AN23" i="67" s="1"/>
  <c r="E8" i="67"/>
  <c r="E40" i="67" s="1"/>
  <c r="F8" i="67" l="1"/>
  <c r="G8" i="67" s="1"/>
  <c r="H8" i="67" s="1"/>
  <c r="I8" i="67" s="1"/>
  <c r="J8" i="67" s="1"/>
  <c r="K8" i="67" s="1"/>
  <c r="L8" i="67" s="1"/>
  <c r="M8" i="67" s="1"/>
  <c r="N8" i="67" s="1"/>
  <c r="O8" i="67" s="1"/>
  <c r="P8" i="67" s="1"/>
  <c r="Q8" i="67" s="1"/>
  <c r="R8" i="67" s="1"/>
  <c r="S8" i="67" s="1"/>
  <c r="T8" i="67" s="1"/>
  <c r="U8" i="67" s="1"/>
  <c r="V8" i="67" s="1"/>
  <c r="W8" i="67" s="1"/>
  <c r="X8" i="67" s="1"/>
  <c r="Y8" i="67" s="1"/>
  <c r="Z8" i="67" s="1"/>
  <c r="AA8" i="67" s="1"/>
  <c r="AB8" i="67" s="1"/>
  <c r="AC8" i="67" s="1"/>
  <c r="AD8" i="67" s="1"/>
  <c r="AE8" i="67" s="1"/>
  <c r="AF8" i="67" s="1"/>
  <c r="AG8" i="67" s="1"/>
  <c r="AH8" i="67" s="1"/>
  <c r="AI8" i="67" s="1"/>
  <c r="AJ8" i="67" s="1"/>
  <c r="AK8" i="67" s="1"/>
  <c r="AL8" i="67" s="1"/>
  <c r="AM8" i="67" s="1"/>
  <c r="AN8" i="67" s="1"/>
  <c r="E10" i="53" l="1"/>
  <c r="C51" i="65" l="1"/>
  <c r="C4" i="56" l="1"/>
  <c r="C3" i="8"/>
  <c r="C3" i="53"/>
  <c r="C5" i="53"/>
  <c r="C4" i="53"/>
  <c r="C6" i="53" l="1"/>
  <c r="F51" i="65" l="1"/>
  <c r="Q44" i="41" l="1"/>
  <c r="R44" i="41" s="1"/>
  <c r="U10" i="41" l="1"/>
  <c r="U11" i="41"/>
  <c r="R10" i="41"/>
  <c r="R11" i="41"/>
  <c r="R9" i="41"/>
  <c r="F10" i="53" l="1"/>
  <c r="G10" i="53" s="1"/>
  <c r="H10" i="53" s="1"/>
  <c r="I10" i="53" s="1"/>
  <c r="J10" i="53" s="1"/>
  <c r="K10" i="53" s="1"/>
  <c r="L10" i="53" s="1"/>
  <c r="M10" i="53" s="1"/>
  <c r="N10" i="53" s="1"/>
  <c r="O10" i="53" s="1"/>
  <c r="P10" i="53" s="1"/>
  <c r="Q10" i="53" s="1"/>
  <c r="R10" i="53" s="1"/>
  <c r="S10" i="53" s="1"/>
  <c r="T10" i="53" s="1"/>
  <c r="U10" i="53" s="1"/>
  <c r="V10" i="53" s="1"/>
  <c r="W10" i="53" s="1"/>
  <c r="X10" i="53" s="1"/>
  <c r="Y10" i="53" s="1"/>
  <c r="Z10" i="53" s="1"/>
  <c r="AA10" i="53" s="1"/>
  <c r="AB10" i="53" s="1"/>
  <c r="AC10" i="53" s="1"/>
  <c r="AD10" i="53" s="1"/>
  <c r="AE10" i="53" s="1"/>
  <c r="AF10" i="53" s="1"/>
  <c r="AG10" i="53" s="1"/>
  <c r="AH10" i="53" s="1"/>
  <c r="AI10" i="53" s="1"/>
  <c r="AJ10" i="53" s="1"/>
  <c r="AK10" i="53" s="1"/>
  <c r="AL10" i="53" s="1"/>
  <c r="AM10" i="53" s="1"/>
  <c r="AN10" i="53" s="1"/>
  <c r="C6" i="65" l="1"/>
  <c r="C30" i="65" l="1"/>
  <c r="D14" i="65" l="1"/>
  <c r="C14" i="65"/>
  <c r="C5" i="65"/>
  <c r="C4" i="65"/>
  <c r="C3" i="65"/>
  <c r="P43" i="57" l="1"/>
  <c r="F16" i="58" l="1"/>
  <c r="G16" i="58"/>
  <c r="H16" i="58"/>
  <c r="I16" i="58"/>
  <c r="J16" i="58"/>
  <c r="K16" i="58"/>
  <c r="L16" i="58"/>
  <c r="M16" i="58"/>
  <c r="N16" i="58"/>
  <c r="O16" i="58"/>
  <c r="P16" i="58"/>
  <c r="Q16" i="58"/>
  <c r="R16" i="58"/>
  <c r="S16" i="58"/>
  <c r="T16" i="58"/>
  <c r="U16" i="58"/>
  <c r="V16" i="58"/>
  <c r="W16" i="58"/>
  <c r="X16" i="58"/>
  <c r="Y16" i="58"/>
  <c r="Z16" i="58"/>
  <c r="AA16" i="58"/>
  <c r="AB16" i="58"/>
  <c r="AC16" i="58"/>
  <c r="AD16" i="58"/>
  <c r="AE16" i="58"/>
  <c r="AF16" i="58"/>
  <c r="AG16" i="58"/>
  <c r="AH16" i="58"/>
  <c r="AI16" i="58"/>
  <c r="AJ16" i="58"/>
  <c r="AK16" i="58"/>
  <c r="AL16" i="58"/>
  <c r="AM16" i="58"/>
  <c r="AN16" i="58"/>
  <c r="E16" i="58"/>
  <c r="D16" i="58"/>
  <c r="AN71" i="58" l="1"/>
  <c r="AM71" i="58"/>
  <c r="AL71" i="58"/>
  <c r="AK71" i="58"/>
  <c r="AJ71" i="58"/>
  <c r="AI71" i="58"/>
  <c r="AH71" i="58"/>
  <c r="AG71" i="58"/>
  <c r="AF71" i="58"/>
  <c r="AE71" i="58"/>
  <c r="AD71" i="58"/>
  <c r="AC71" i="58"/>
  <c r="AB71" i="58"/>
  <c r="AA71" i="58"/>
  <c r="Z71" i="58"/>
  <c r="Y71" i="58"/>
  <c r="X71" i="58"/>
  <c r="W71" i="58"/>
  <c r="V71" i="58"/>
  <c r="U71" i="58"/>
  <c r="T71" i="58"/>
  <c r="S71" i="58"/>
  <c r="R71" i="58"/>
  <c r="Q71" i="58"/>
  <c r="P71" i="58"/>
  <c r="O71" i="58"/>
  <c r="N71" i="58"/>
  <c r="M71" i="58"/>
  <c r="L71" i="58"/>
  <c r="K71" i="58"/>
  <c r="J71" i="58"/>
  <c r="I71" i="58"/>
  <c r="H71" i="58"/>
  <c r="G71" i="58"/>
  <c r="F71" i="58"/>
  <c r="E71" i="58"/>
  <c r="D71" i="58"/>
  <c r="AN70" i="58"/>
  <c r="AM70" i="58"/>
  <c r="AL70" i="58"/>
  <c r="AK70" i="58"/>
  <c r="AJ70" i="58"/>
  <c r="AI70" i="58"/>
  <c r="AH70" i="58"/>
  <c r="AG70" i="58"/>
  <c r="AF70" i="58"/>
  <c r="AE70" i="58"/>
  <c r="AD70" i="58"/>
  <c r="AC70" i="58"/>
  <c r="AB70" i="58"/>
  <c r="AA70" i="58"/>
  <c r="Z70" i="58"/>
  <c r="Y70" i="58"/>
  <c r="X70" i="58"/>
  <c r="W70" i="58"/>
  <c r="V70" i="58"/>
  <c r="U70" i="58"/>
  <c r="T70" i="58"/>
  <c r="S70" i="58"/>
  <c r="R70" i="58"/>
  <c r="Q70" i="58"/>
  <c r="P70" i="58"/>
  <c r="O70" i="58"/>
  <c r="N70" i="58"/>
  <c r="M70" i="58"/>
  <c r="L70" i="58"/>
  <c r="K70" i="58"/>
  <c r="J70" i="58"/>
  <c r="I70" i="58"/>
  <c r="H70" i="58"/>
  <c r="G70" i="58"/>
  <c r="F70" i="58"/>
  <c r="E70" i="58"/>
  <c r="D70" i="58"/>
  <c r="AN69" i="58"/>
  <c r="AM69" i="58"/>
  <c r="AL69" i="58"/>
  <c r="AK69" i="58"/>
  <c r="AJ69" i="58"/>
  <c r="AI69" i="58"/>
  <c r="AH69" i="58"/>
  <c r="AG69" i="58"/>
  <c r="AF69" i="58"/>
  <c r="AE69" i="58"/>
  <c r="AD69" i="58"/>
  <c r="AC69" i="58"/>
  <c r="AB69" i="58"/>
  <c r="AA69" i="58"/>
  <c r="Z69" i="58"/>
  <c r="Y69" i="58"/>
  <c r="X69" i="58"/>
  <c r="W69" i="58"/>
  <c r="V69" i="58"/>
  <c r="U69" i="58"/>
  <c r="T69" i="58"/>
  <c r="S69" i="58"/>
  <c r="R69" i="58"/>
  <c r="Q69" i="58"/>
  <c r="P69" i="58"/>
  <c r="O69" i="58"/>
  <c r="N69" i="58"/>
  <c r="M69" i="58"/>
  <c r="L69" i="58"/>
  <c r="K69" i="58"/>
  <c r="J69" i="58"/>
  <c r="I69" i="58"/>
  <c r="H69" i="58"/>
  <c r="G69" i="58"/>
  <c r="F69" i="58"/>
  <c r="E69" i="58"/>
  <c r="D69" i="58"/>
  <c r="E7" i="58" l="1"/>
  <c r="F7" i="58" s="1"/>
  <c r="G7" i="58" s="1"/>
  <c r="H7" i="58" s="1"/>
  <c r="I7" i="58" s="1"/>
  <c r="J7" i="58" s="1"/>
  <c r="K7" i="58" s="1"/>
  <c r="L7" i="58" s="1"/>
  <c r="M7" i="58" s="1"/>
  <c r="N7" i="58" s="1"/>
  <c r="O7" i="58" s="1"/>
  <c r="P7" i="58" s="1"/>
  <c r="Q7" i="58" s="1"/>
  <c r="R7" i="58" s="1"/>
  <c r="S7" i="58" s="1"/>
  <c r="T7" i="58" s="1"/>
  <c r="U7" i="58" s="1"/>
  <c r="V7" i="58" s="1"/>
  <c r="W7" i="58" s="1"/>
  <c r="X7" i="58" s="1"/>
  <c r="Y7" i="58" s="1"/>
  <c r="Z7" i="58" s="1"/>
  <c r="AA7" i="58" s="1"/>
  <c r="AB7" i="58" s="1"/>
  <c r="AC7" i="58" s="1"/>
  <c r="AD7" i="58" s="1"/>
  <c r="AE7" i="58" s="1"/>
  <c r="AF7" i="58" s="1"/>
  <c r="AG7" i="58" s="1"/>
  <c r="AH7" i="58" s="1"/>
  <c r="AI7" i="58" s="1"/>
  <c r="AJ7" i="58" s="1"/>
  <c r="AK7" i="58" s="1"/>
  <c r="AL7" i="58" s="1"/>
  <c r="AM7" i="58" s="1"/>
  <c r="AN7" i="58" s="1"/>
  <c r="AO15" i="56" l="1"/>
  <c r="C49" i="11" s="1"/>
  <c r="AO14" i="56"/>
  <c r="C48" i="11" s="1"/>
  <c r="AN16" i="56"/>
  <c r="AM16" i="56"/>
  <c r="AL16" i="56"/>
  <c r="AK16" i="56"/>
  <c r="AJ16" i="56"/>
  <c r="AI16" i="56"/>
  <c r="AH16" i="56"/>
  <c r="AG16" i="56"/>
  <c r="AF16" i="56"/>
  <c r="AE16" i="56"/>
  <c r="AD16" i="56"/>
  <c r="AC16" i="56"/>
  <c r="AB16" i="56"/>
  <c r="AA16" i="56"/>
  <c r="Z16" i="56"/>
  <c r="Y16" i="56"/>
  <c r="X16" i="56"/>
  <c r="W16" i="56"/>
  <c r="V16" i="56"/>
  <c r="U16" i="56"/>
  <c r="T16" i="56"/>
  <c r="S16" i="56"/>
  <c r="R16" i="56"/>
  <c r="Q16" i="56"/>
  <c r="P16" i="56"/>
  <c r="O16" i="56"/>
  <c r="N16" i="56"/>
  <c r="M16" i="56"/>
  <c r="L16" i="56"/>
  <c r="K16" i="56"/>
  <c r="J16" i="56"/>
  <c r="I16" i="56"/>
  <c r="H16" i="56"/>
  <c r="G16" i="56"/>
  <c r="F16" i="56"/>
  <c r="E16" i="56"/>
  <c r="D16" i="56"/>
  <c r="H13" i="11"/>
  <c r="H12" i="11"/>
  <c r="AN29" i="56"/>
  <c r="AM29" i="56"/>
  <c r="AL29" i="56"/>
  <c r="AK29" i="56"/>
  <c r="AJ29" i="56"/>
  <c r="AI29" i="56"/>
  <c r="AH29" i="56"/>
  <c r="AG29" i="56"/>
  <c r="AF29" i="56"/>
  <c r="AE29" i="56"/>
  <c r="AD29" i="56"/>
  <c r="AC29" i="56"/>
  <c r="AB29" i="56"/>
  <c r="AA29" i="56"/>
  <c r="Z29" i="56"/>
  <c r="Y29" i="56"/>
  <c r="X29" i="56"/>
  <c r="W29" i="56"/>
  <c r="V29" i="56"/>
  <c r="U29" i="56"/>
  <c r="T29" i="56"/>
  <c r="S29" i="56"/>
  <c r="R29" i="56"/>
  <c r="Q29" i="56"/>
  <c r="P29" i="56"/>
  <c r="O29" i="56"/>
  <c r="N29" i="56"/>
  <c r="M29" i="56"/>
  <c r="L29" i="56"/>
  <c r="K29" i="56"/>
  <c r="J29" i="56"/>
  <c r="I29" i="56"/>
  <c r="H29" i="56"/>
  <c r="G29" i="56"/>
  <c r="F29" i="56"/>
  <c r="E29" i="56"/>
  <c r="D29" i="56"/>
  <c r="AO28" i="56"/>
  <c r="D49" i="11" s="1"/>
  <c r="AO27" i="56"/>
  <c r="D48" i="11" s="1"/>
  <c r="AO28" i="8"/>
  <c r="AO27" i="8"/>
  <c r="D39" i="11" s="1"/>
  <c r="AN29" i="8"/>
  <c r="AM29" i="8"/>
  <c r="AL29" i="8"/>
  <c r="AK29" i="8"/>
  <c r="AJ29" i="8"/>
  <c r="AI29" i="8"/>
  <c r="AH29"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AO15" i="8"/>
  <c r="C40" i="11" s="1"/>
  <c r="AO14" i="8"/>
  <c r="C39" i="11" s="1"/>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6" i="11"/>
  <c r="C5" i="11"/>
  <c r="C4" i="11"/>
  <c r="C3" i="11"/>
  <c r="C5" i="58"/>
  <c r="C5" i="67" s="1"/>
  <c r="C4" i="58"/>
  <c r="C3" i="58"/>
  <c r="C2" i="58"/>
  <c r="B5" i="41"/>
  <c r="B4" i="41"/>
  <c r="B3" i="41"/>
  <c r="B2" i="41"/>
  <c r="C6" i="56"/>
  <c r="C5" i="56"/>
  <c r="C3" i="56"/>
  <c r="C6" i="8"/>
  <c r="C5" i="8"/>
  <c r="AN61" i="58"/>
  <c r="AM61" i="58"/>
  <c r="AL61" i="58"/>
  <c r="AK61" i="58"/>
  <c r="AJ61" i="58"/>
  <c r="AI61" i="58"/>
  <c r="AH61" i="58"/>
  <c r="AG61" i="58"/>
  <c r="AF61" i="58"/>
  <c r="AE61" i="58"/>
  <c r="AD61" i="58"/>
  <c r="AC61" i="58"/>
  <c r="AB61" i="58"/>
  <c r="AA61" i="58"/>
  <c r="Z61" i="58"/>
  <c r="Y61" i="58"/>
  <c r="X61" i="58"/>
  <c r="W61" i="58"/>
  <c r="V61" i="58"/>
  <c r="U61" i="58"/>
  <c r="T61" i="58"/>
  <c r="S61" i="58"/>
  <c r="R61" i="58"/>
  <c r="Q61" i="58"/>
  <c r="P61" i="58"/>
  <c r="O61" i="58"/>
  <c r="N61" i="58"/>
  <c r="M61" i="58"/>
  <c r="L61" i="58"/>
  <c r="K61" i="58"/>
  <c r="J61" i="58"/>
  <c r="I61" i="58"/>
  <c r="H61" i="58"/>
  <c r="G61" i="58"/>
  <c r="F61" i="58"/>
  <c r="E61" i="58"/>
  <c r="D61" i="58"/>
  <c r="P22" i="57"/>
  <c r="D22" i="53" s="1"/>
  <c r="P21" i="57"/>
  <c r="D21" i="53" s="1"/>
  <c r="P20" i="57"/>
  <c r="D20" i="53" s="1"/>
  <c r="P19" i="57"/>
  <c r="D19" i="53" s="1"/>
  <c r="P18" i="57"/>
  <c r="D18" i="53" s="1"/>
  <c r="P17" i="57"/>
  <c r="D17" i="53" s="1"/>
  <c r="AN38" i="58"/>
  <c r="AM38" i="58"/>
  <c r="AL38" i="58"/>
  <c r="AK38" i="58"/>
  <c r="AJ38" i="58"/>
  <c r="AI38" i="58"/>
  <c r="AH38" i="58"/>
  <c r="AG38" i="58"/>
  <c r="AF38" i="58"/>
  <c r="AE38" i="58"/>
  <c r="AD38" i="58"/>
  <c r="AC38" i="58"/>
  <c r="AB38" i="58"/>
  <c r="AA38" i="58"/>
  <c r="Z38" i="58"/>
  <c r="Y38" i="58"/>
  <c r="X38" i="58"/>
  <c r="W38" i="58"/>
  <c r="V38" i="58"/>
  <c r="U38" i="58"/>
  <c r="T38" i="58"/>
  <c r="S38" i="58"/>
  <c r="R38" i="58"/>
  <c r="Q38" i="58"/>
  <c r="P38" i="58"/>
  <c r="O38" i="58"/>
  <c r="N38" i="58"/>
  <c r="M38" i="58"/>
  <c r="L38" i="58"/>
  <c r="K38" i="58"/>
  <c r="J38" i="58"/>
  <c r="I38" i="58"/>
  <c r="H38" i="58"/>
  <c r="G38" i="58"/>
  <c r="F38" i="58"/>
  <c r="E38" i="58"/>
  <c r="D38" i="58"/>
  <c r="AO54" i="53"/>
  <c r="AO53" i="53"/>
  <c r="D29" i="11" s="1"/>
  <c r="AN34" i="53"/>
  <c r="AM34" i="53"/>
  <c r="AL34" i="53"/>
  <c r="AK34" i="53"/>
  <c r="AJ34" i="53"/>
  <c r="AI34" i="53"/>
  <c r="AH34" i="53"/>
  <c r="AG34" i="53"/>
  <c r="AF34" i="53"/>
  <c r="AE34" i="53"/>
  <c r="AD34" i="53"/>
  <c r="AC34" i="53"/>
  <c r="AB34" i="53"/>
  <c r="AA34" i="53"/>
  <c r="Z34" i="53"/>
  <c r="Y34" i="53"/>
  <c r="X34" i="53"/>
  <c r="W34" i="53"/>
  <c r="V34" i="53"/>
  <c r="U34" i="53"/>
  <c r="T34" i="53"/>
  <c r="S34" i="53"/>
  <c r="R34" i="53"/>
  <c r="Q34" i="53"/>
  <c r="P34" i="53"/>
  <c r="O34" i="53"/>
  <c r="N34" i="53"/>
  <c r="M34" i="53"/>
  <c r="L34" i="53"/>
  <c r="K34" i="53"/>
  <c r="J34" i="53"/>
  <c r="I34" i="53"/>
  <c r="H34" i="53"/>
  <c r="G34" i="53"/>
  <c r="F34" i="53"/>
  <c r="AO26" i="53"/>
  <c r="AO25" i="53"/>
  <c r="C29" i="11" s="1"/>
  <c r="AC46" i="57"/>
  <c r="E50" i="53" s="1"/>
  <c r="AC45" i="57"/>
  <c r="E49" i="53" s="1"/>
  <c r="AC44" i="57"/>
  <c r="E48" i="53" s="1"/>
  <c r="AC43" i="57"/>
  <c r="E47" i="53" s="1"/>
  <c r="AC42" i="57"/>
  <c r="E46" i="53" s="1"/>
  <c r="AC41" i="57"/>
  <c r="E45" i="53" s="1"/>
  <c r="E44" i="53"/>
  <c r="AC36" i="57"/>
  <c r="E40" i="53" s="1"/>
  <c r="E32" i="67" s="1"/>
  <c r="AC35" i="57"/>
  <c r="E38" i="53"/>
  <c r="E24" i="67" s="1"/>
  <c r="P46" i="57"/>
  <c r="D50" i="53" s="1"/>
  <c r="P45" i="57"/>
  <c r="D49" i="53" s="1"/>
  <c r="P44" i="57"/>
  <c r="D48" i="53" s="1"/>
  <c r="D47" i="53"/>
  <c r="P42" i="57"/>
  <c r="D46" i="53" s="1"/>
  <c r="P41" i="57"/>
  <c r="D45" i="53" s="1"/>
  <c r="P40" i="57"/>
  <c r="D44" i="53" s="1"/>
  <c r="P36" i="57"/>
  <c r="D40" i="53" s="1"/>
  <c r="D32" i="67" s="1"/>
  <c r="P35" i="57"/>
  <c r="D39" i="53" s="1"/>
  <c r="D28" i="67" s="1"/>
  <c r="P34" i="57"/>
  <c r="AC29" i="57"/>
  <c r="E33" i="53" s="1"/>
  <c r="AC28" i="57"/>
  <c r="E31" i="53"/>
  <c r="AC22" i="57"/>
  <c r="E22" i="53" s="1"/>
  <c r="AC21" i="57"/>
  <c r="E21" i="53" s="1"/>
  <c r="AC20" i="57"/>
  <c r="E20" i="53" s="1"/>
  <c r="AC19" i="57"/>
  <c r="E19" i="53" s="1"/>
  <c r="E18" i="53"/>
  <c r="AC17" i="57"/>
  <c r="E17" i="53" s="1"/>
  <c r="P29" i="57"/>
  <c r="D33" i="53" s="1"/>
  <c r="P28" i="57"/>
  <c r="D32" i="53" s="1"/>
  <c r="P27" i="57"/>
  <c r="AN55" i="53"/>
  <c r="AM55" i="53"/>
  <c r="AL55" i="53"/>
  <c r="AK55" i="53"/>
  <c r="AJ55" i="53"/>
  <c r="AI55" i="53"/>
  <c r="AH55" i="53"/>
  <c r="AG55" i="53"/>
  <c r="AF55" i="53"/>
  <c r="AE55" i="53"/>
  <c r="AD55" i="53"/>
  <c r="AC55" i="53"/>
  <c r="AB55" i="53"/>
  <c r="AA55" i="53"/>
  <c r="Z55" i="53"/>
  <c r="Y55" i="53"/>
  <c r="X55" i="53"/>
  <c r="W55" i="53"/>
  <c r="V55" i="53"/>
  <c r="U55" i="53"/>
  <c r="T55" i="53"/>
  <c r="S55" i="53"/>
  <c r="R55" i="53"/>
  <c r="Q55" i="53"/>
  <c r="P55" i="53"/>
  <c r="O55" i="53"/>
  <c r="N55" i="53"/>
  <c r="M55" i="53"/>
  <c r="L55" i="53"/>
  <c r="K55" i="53"/>
  <c r="J55" i="53"/>
  <c r="I55" i="53"/>
  <c r="H55" i="53"/>
  <c r="G55" i="53"/>
  <c r="F55" i="53"/>
  <c r="E55" i="53"/>
  <c r="D55" i="53"/>
  <c r="AN27" i="53"/>
  <c r="AM27" i="53"/>
  <c r="AL27" i="53"/>
  <c r="AK27" i="53"/>
  <c r="AJ27" i="53"/>
  <c r="AI27" i="53"/>
  <c r="AH27" i="53"/>
  <c r="AG27" i="53"/>
  <c r="AF27" i="53"/>
  <c r="AE27" i="53"/>
  <c r="AD27" i="53"/>
  <c r="AC27" i="53"/>
  <c r="AB27" i="53"/>
  <c r="AA27" i="53"/>
  <c r="Z27" i="53"/>
  <c r="Y27" i="53"/>
  <c r="X27" i="53"/>
  <c r="W27" i="53"/>
  <c r="V27" i="53"/>
  <c r="U27" i="53"/>
  <c r="T27" i="53"/>
  <c r="S27" i="53"/>
  <c r="R27" i="53"/>
  <c r="Q27" i="53"/>
  <c r="P27" i="53"/>
  <c r="O27" i="53"/>
  <c r="N27" i="53"/>
  <c r="M27" i="53"/>
  <c r="L27" i="53"/>
  <c r="K27" i="53"/>
  <c r="J27" i="53"/>
  <c r="I27" i="53"/>
  <c r="H27" i="53"/>
  <c r="G27" i="53"/>
  <c r="F27" i="53"/>
  <c r="E27" i="53"/>
  <c r="D27" i="53"/>
  <c r="AC13" i="57"/>
  <c r="E13" i="53" s="1"/>
  <c r="E17" i="67" s="1"/>
  <c r="AC12" i="57"/>
  <c r="E12" i="53" s="1"/>
  <c r="E13" i="67" s="1"/>
  <c r="AC11" i="57"/>
  <c r="E11" i="53" s="1"/>
  <c r="E9" i="67" s="1"/>
  <c r="AB14" i="57"/>
  <c r="AA14" i="57"/>
  <c r="Z14" i="57"/>
  <c r="Y14" i="57"/>
  <c r="X14" i="57"/>
  <c r="W14" i="57"/>
  <c r="V14" i="57"/>
  <c r="U14" i="57"/>
  <c r="T14" i="57"/>
  <c r="S14" i="57"/>
  <c r="R14" i="57"/>
  <c r="Q14" i="57"/>
  <c r="P13" i="57"/>
  <c r="D13" i="53" s="1"/>
  <c r="D17" i="67" s="1"/>
  <c r="P12" i="57"/>
  <c r="D12" i="53" s="1"/>
  <c r="D13" i="67" s="1"/>
  <c r="P11" i="57"/>
  <c r="O14" i="57"/>
  <c r="N14" i="57"/>
  <c r="M14" i="57"/>
  <c r="L14" i="57"/>
  <c r="K14" i="57"/>
  <c r="J14" i="57"/>
  <c r="I14" i="57"/>
  <c r="H14" i="57"/>
  <c r="G14" i="57"/>
  <c r="F14" i="57"/>
  <c r="E14" i="57"/>
  <c r="AB37" i="57"/>
  <c r="AA37" i="57"/>
  <c r="Z37" i="57"/>
  <c r="Y37" i="57"/>
  <c r="X37" i="57"/>
  <c r="W37" i="57"/>
  <c r="V37" i="57"/>
  <c r="U37" i="57"/>
  <c r="T37" i="57"/>
  <c r="S37" i="57"/>
  <c r="R37" i="57"/>
  <c r="Q37" i="57"/>
  <c r="O37" i="57"/>
  <c r="N37" i="57"/>
  <c r="M37" i="57"/>
  <c r="L37" i="57"/>
  <c r="K37" i="57"/>
  <c r="J37" i="57"/>
  <c r="I37" i="57"/>
  <c r="H37" i="57"/>
  <c r="G37" i="57"/>
  <c r="F37" i="57"/>
  <c r="E37" i="57"/>
  <c r="E21" i="58"/>
  <c r="F21" i="58" s="1"/>
  <c r="G21" i="58" s="1"/>
  <c r="H21" i="58" s="1"/>
  <c r="I21" i="58" s="1"/>
  <c r="J21" i="58" s="1"/>
  <c r="K21" i="58" s="1"/>
  <c r="L21" i="58" s="1"/>
  <c r="M21" i="58" s="1"/>
  <c r="N21" i="58" s="1"/>
  <c r="O21" i="58" s="1"/>
  <c r="P21" i="58" s="1"/>
  <c r="Q21" i="58" s="1"/>
  <c r="R21" i="58" s="1"/>
  <c r="S21" i="58" s="1"/>
  <c r="T21" i="58" s="1"/>
  <c r="U21" i="58" s="1"/>
  <c r="V21" i="58" s="1"/>
  <c r="W21" i="58" s="1"/>
  <c r="X21" i="58" s="1"/>
  <c r="Y21" i="58" s="1"/>
  <c r="Z21" i="58" s="1"/>
  <c r="AA21" i="58" s="1"/>
  <c r="AB21" i="58" s="1"/>
  <c r="AC21" i="58" s="1"/>
  <c r="AD21" i="58" s="1"/>
  <c r="AE21" i="58" s="1"/>
  <c r="AF21" i="58" s="1"/>
  <c r="AG21" i="58" s="1"/>
  <c r="AH21" i="58" s="1"/>
  <c r="AI21" i="58" s="1"/>
  <c r="AJ21" i="58" s="1"/>
  <c r="AK21" i="58" s="1"/>
  <c r="AL21" i="58" s="1"/>
  <c r="AM21" i="58" s="1"/>
  <c r="AN21" i="58" s="1"/>
  <c r="AN53" i="58"/>
  <c r="AN56" i="58" s="1"/>
  <c r="AN44" i="58"/>
  <c r="AN47" i="58" s="1"/>
  <c r="D44" i="58"/>
  <c r="D47" i="58" s="1"/>
  <c r="E44" i="58"/>
  <c r="E47" i="58" s="1"/>
  <c r="F44" i="58"/>
  <c r="F47" i="58" s="1"/>
  <c r="G44" i="58"/>
  <c r="G47" i="58" s="1"/>
  <c r="H44" i="58"/>
  <c r="H47" i="58" s="1"/>
  <c r="I44" i="58"/>
  <c r="I47" i="58" s="1"/>
  <c r="J44" i="58"/>
  <c r="J47" i="58" s="1"/>
  <c r="K44" i="58"/>
  <c r="K47" i="58" s="1"/>
  <c r="L44" i="58"/>
  <c r="L47" i="58" s="1"/>
  <c r="M44" i="58"/>
  <c r="M47" i="58" s="1"/>
  <c r="N44" i="58"/>
  <c r="N47" i="58" s="1"/>
  <c r="O44" i="58"/>
  <c r="O47" i="58" s="1"/>
  <c r="P44" i="58"/>
  <c r="P47" i="58" s="1"/>
  <c r="Q44" i="58"/>
  <c r="Q47" i="58" s="1"/>
  <c r="R44" i="58"/>
  <c r="R47" i="58" s="1"/>
  <c r="S44" i="58"/>
  <c r="S47" i="58" s="1"/>
  <c r="T44" i="58"/>
  <c r="T47" i="58" s="1"/>
  <c r="U44" i="58"/>
  <c r="U47" i="58" s="1"/>
  <c r="V44" i="58"/>
  <c r="V47" i="58" s="1"/>
  <c r="W44" i="58"/>
  <c r="W47" i="58" s="1"/>
  <c r="X44" i="58"/>
  <c r="X47" i="58" s="1"/>
  <c r="Y44" i="58"/>
  <c r="Y47" i="58" s="1"/>
  <c r="Z44" i="58"/>
  <c r="Z47" i="58" s="1"/>
  <c r="AA44" i="58"/>
  <c r="AA47" i="58" s="1"/>
  <c r="AB44" i="58"/>
  <c r="AB47" i="58" s="1"/>
  <c r="AC44" i="58"/>
  <c r="AC47" i="58" s="1"/>
  <c r="AD44" i="58"/>
  <c r="AD47" i="58" s="1"/>
  <c r="AE44" i="58"/>
  <c r="AE47" i="58" s="1"/>
  <c r="AF44" i="58"/>
  <c r="AF47" i="58" s="1"/>
  <c r="AG44" i="58"/>
  <c r="AG47" i="58" s="1"/>
  <c r="AH44" i="58"/>
  <c r="AH47" i="58" s="1"/>
  <c r="AI44" i="58"/>
  <c r="AI47" i="58" s="1"/>
  <c r="AJ44" i="58"/>
  <c r="AJ47" i="58" s="1"/>
  <c r="AK44" i="58"/>
  <c r="AK47" i="58" s="1"/>
  <c r="AL44" i="58"/>
  <c r="AL47" i="58" s="1"/>
  <c r="AM44" i="58"/>
  <c r="AM47" i="58" s="1"/>
  <c r="E30" i="53"/>
  <c r="F30" i="53" s="1"/>
  <c r="G30" i="53" s="1"/>
  <c r="H30" i="53" s="1"/>
  <c r="I30" i="53" s="1"/>
  <c r="J30" i="53" s="1"/>
  <c r="K30" i="53" s="1"/>
  <c r="L30" i="53" s="1"/>
  <c r="M30" i="53" s="1"/>
  <c r="N30" i="53" s="1"/>
  <c r="O30" i="53" s="1"/>
  <c r="P30" i="53" s="1"/>
  <c r="Q30" i="53" s="1"/>
  <c r="R30" i="53" s="1"/>
  <c r="S30" i="53" s="1"/>
  <c r="T30" i="53" s="1"/>
  <c r="U30" i="53" s="1"/>
  <c r="V30" i="53" s="1"/>
  <c r="W30" i="53" s="1"/>
  <c r="X30" i="53" s="1"/>
  <c r="Y30" i="53" s="1"/>
  <c r="Z30" i="53" s="1"/>
  <c r="AA30" i="53" s="1"/>
  <c r="AB30" i="53" s="1"/>
  <c r="AC30" i="53" s="1"/>
  <c r="AD30" i="53" s="1"/>
  <c r="AE30" i="53" s="1"/>
  <c r="AF30" i="53" s="1"/>
  <c r="AG30" i="53" s="1"/>
  <c r="AH30" i="53" s="1"/>
  <c r="AI30" i="53" s="1"/>
  <c r="AJ30" i="53" s="1"/>
  <c r="AK30" i="53" s="1"/>
  <c r="AL30" i="53" s="1"/>
  <c r="AM30" i="53" s="1"/>
  <c r="AN30" i="53" s="1"/>
  <c r="E19" i="8"/>
  <c r="F19" i="8" s="1"/>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AJ19" i="8" s="1"/>
  <c r="AK19" i="8" s="1"/>
  <c r="AL19" i="8" s="1"/>
  <c r="AM19" i="8" s="1"/>
  <c r="AN19" i="8" s="1"/>
  <c r="E19" i="56"/>
  <c r="F19" i="56" s="1"/>
  <c r="G19" i="56" s="1"/>
  <c r="H19" i="56" s="1"/>
  <c r="I19" i="56" s="1"/>
  <c r="J19" i="56" s="1"/>
  <c r="K19" i="56" s="1"/>
  <c r="L19" i="56" s="1"/>
  <c r="M19" i="56" s="1"/>
  <c r="N19" i="56" s="1"/>
  <c r="O19" i="56" s="1"/>
  <c r="P19" i="56" s="1"/>
  <c r="Q19" i="56" s="1"/>
  <c r="R19" i="56" s="1"/>
  <c r="S19" i="56" s="1"/>
  <c r="T19" i="56" s="1"/>
  <c r="U19" i="56" s="1"/>
  <c r="V19" i="56" s="1"/>
  <c r="W19" i="56" s="1"/>
  <c r="X19" i="56" s="1"/>
  <c r="Y19" i="56" s="1"/>
  <c r="Z19" i="56" s="1"/>
  <c r="AA19" i="56" s="1"/>
  <c r="AB19" i="56" s="1"/>
  <c r="AC19" i="56" s="1"/>
  <c r="AD19" i="56" s="1"/>
  <c r="AE19" i="56" s="1"/>
  <c r="AF19" i="56" s="1"/>
  <c r="AG19" i="56" s="1"/>
  <c r="AH19" i="56" s="1"/>
  <c r="AI19" i="56" s="1"/>
  <c r="AJ19" i="56" s="1"/>
  <c r="AK19" i="56" s="1"/>
  <c r="AL19" i="56" s="1"/>
  <c r="AM19" i="56" s="1"/>
  <c r="AN19" i="56" s="1"/>
  <c r="AO24" i="56"/>
  <c r="D44" i="11" s="1"/>
  <c r="AO24" i="8"/>
  <c r="D35" i="11" s="1"/>
  <c r="D17" i="11"/>
  <c r="C17" i="11"/>
  <c r="AN41" i="53"/>
  <c r="AM41" i="53"/>
  <c r="AL41" i="53"/>
  <c r="AK41" i="53"/>
  <c r="AJ41" i="53"/>
  <c r="AI41" i="53"/>
  <c r="AH41" i="53"/>
  <c r="AG41" i="53"/>
  <c r="AF41" i="53"/>
  <c r="AE41" i="53"/>
  <c r="AD41" i="53"/>
  <c r="AC41" i="53"/>
  <c r="AB41" i="53"/>
  <c r="AA41" i="53"/>
  <c r="Z41" i="53"/>
  <c r="Y41" i="53"/>
  <c r="X41" i="53"/>
  <c r="W41" i="53"/>
  <c r="V41" i="53"/>
  <c r="U41" i="53"/>
  <c r="T41" i="53"/>
  <c r="S41" i="53"/>
  <c r="R41" i="53"/>
  <c r="Q41" i="53"/>
  <c r="P41" i="53"/>
  <c r="O41" i="53"/>
  <c r="N41" i="53"/>
  <c r="M41" i="53"/>
  <c r="L41" i="53"/>
  <c r="K41" i="53"/>
  <c r="J41" i="53"/>
  <c r="I41" i="53"/>
  <c r="H41" i="53"/>
  <c r="G41" i="53"/>
  <c r="F41" i="53"/>
  <c r="F14" i="53"/>
  <c r="G14" i="53"/>
  <c r="H14" i="53"/>
  <c r="I14" i="53"/>
  <c r="J14" i="53"/>
  <c r="K14" i="53"/>
  <c r="L14" i="53"/>
  <c r="M14" i="53"/>
  <c r="N14" i="53"/>
  <c r="O14" i="53"/>
  <c r="P14" i="53"/>
  <c r="Q14" i="53"/>
  <c r="R14" i="53"/>
  <c r="S14" i="53"/>
  <c r="T14" i="53"/>
  <c r="U14" i="53"/>
  <c r="V14" i="53"/>
  <c r="W14" i="53"/>
  <c r="X14" i="53"/>
  <c r="Y14" i="53"/>
  <c r="Z14" i="53"/>
  <c r="AA14" i="53"/>
  <c r="AB14" i="53"/>
  <c r="AC14" i="53"/>
  <c r="AD14" i="53"/>
  <c r="AE14" i="53"/>
  <c r="AF14" i="53"/>
  <c r="AG14" i="53"/>
  <c r="AH14" i="53"/>
  <c r="AI14" i="53"/>
  <c r="AJ14" i="53"/>
  <c r="AK14" i="53"/>
  <c r="AL14" i="53"/>
  <c r="AM14" i="53"/>
  <c r="AN14" i="53"/>
  <c r="AM53" i="58"/>
  <c r="AM56" i="58" s="1"/>
  <c r="AL53" i="58"/>
  <c r="AL56" i="58" s="1"/>
  <c r="AK53" i="58"/>
  <c r="AK56" i="58" s="1"/>
  <c r="AJ53" i="58"/>
  <c r="AJ56" i="58" s="1"/>
  <c r="AI53" i="58"/>
  <c r="AI56" i="58" s="1"/>
  <c r="AH53" i="58"/>
  <c r="AH56" i="58" s="1"/>
  <c r="AG53" i="58"/>
  <c r="AG56" i="58" s="1"/>
  <c r="AF53" i="58"/>
  <c r="AF56" i="58" s="1"/>
  <c r="AE53" i="58"/>
  <c r="AE56" i="58" s="1"/>
  <c r="AD53" i="58"/>
  <c r="AD56" i="58" s="1"/>
  <c r="AC53" i="58"/>
  <c r="AC56" i="58" s="1"/>
  <c r="AB53" i="58"/>
  <c r="AB56" i="58" s="1"/>
  <c r="AA53" i="58"/>
  <c r="AA56" i="58" s="1"/>
  <c r="Z53" i="58"/>
  <c r="Z56" i="58" s="1"/>
  <c r="Y53" i="58"/>
  <c r="Y56" i="58" s="1"/>
  <c r="X53" i="58"/>
  <c r="X56" i="58" s="1"/>
  <c r="W53" i="58"/>
  <c r="W56" i="58" s="1"/>
  <c r="V53" i="58"/>
  <c r="V56" i="58" s="1"/>
  <c r="U53" i="58"/>
  <c r="U56" i="58" s="1"/>
  <c r="T53" i="58"/>
  <c r="T56" i="58" s="1"/>
  <c r="S53" i="58"/>
  <c r="S56" i="58" s="1"/>
  <c r="R53" i="58"/>
  <c r="R56" i="58" s="1"/>
  <c r="Q53" i="58"/>
  <c r="Q56" i="58" s="1"/>
  <c r="P53" i="58"/>
  <c r="P56" i="58" s="1"/>
  <c r="O53" i="58"/>
  <c r="O56" i="58" s="1"/>
  <c r="N53" i="58"/>
  <c r="N56" i="58" s="1"/>
  <c r="M53" i="58"/>
  <c r="M56" i="58" s="1"/>
  <c r="L53" i="58"/>
  <c r="L56" i="58" s="1"/>
  <c r="K53" i="58"/>
  <c r="K56" i="58" s="1"/>
  <c r="J53" i="58"/>
  <c r="J56" i="58" s="1"/>
  <c r="I53" i="58"/>
  <c r="I56" i="58" s="1"/>
  <c r="H53" i="58"/>
  <c r="H56" i="58" s="1"/>
  <c r="G53" i="58"/>
  <c r="G56" i="58" s="1"/>
  <c r="F53" i="58"/>
  <c r="F56" i="58" s="1"/>
  <c r="E53" i="58"/>
  <c r="E56" i="58" s="1"/>
  <c r="D53" i="58"/>
  <c r="D56" i="58" s="1"/>
  <c r="E15" i="58"/>
  <c r="F15" i="58" s="1"/>
  <c r="G15" i="58" s="1"/>
  <c r="H15" i="58" s="1"/>
  <c r="I15" i="58" s="1"/>
  <c r="J15" i="58" s="1"/>
  <c r="K15" i="58" s="1"/>
  <c r="L15" i="58" s="1"/>
  <c r="M15" i="58" s="1"/>
  <c r="N15" i="58" s="1"/>
  <c r="O15" i="58" s="1"/>
  <c r="P15" i="58" s="1"/>
  <c r="Q15" i="58" s="1"/>
  <c r="R15" i="58" s="1"/>
  <c r="S15" i="58" s="1"/>
  <c r="T15" i="58" s="1"/>
  <c r="U15" i="58" s="1"/>
  <c r="V15" i="58" s="1"/>
  <c r="W15" i="58" s="1"/>
  <c r="X15" i="58" s="1"/>
  <c r="Y15" i="58" s="1"/>
  <c r="Z15" i="58" s="1"/>
  <c r="AA15" i="58" s="1"/>
  <c r="AB15" i="58" s="1"/>
  <c r="AC15" i="58" s="1"/>
  <c r="AD15" i="58" s="1"/>
  <c r="AE15" i="58" s="1"/>
  <c r="AF15" i="58" s="1"/>
  <c r="AG15" i="58" s="1"/>
  <c r="AH15" i="58" s="1"/>
  <c r="AI15" i="58" s="1"/>
  <c r="AJ15" i="58" s="1"/>
  <c r="AK15" i="58" s="1"/>
  <c r="AL15" i="58" s="1"/>
  <c r="AM15" i="58" s="1"/>
  <c r="AN15" i="58" s="1"/>
  <c r="E23" i="56"/>
  <c r="F23" i="56" s="1"/>
  <c r="G23" i="56" s="1"/>
  <c r="H23" i="56" s="1"/>
  <c r="I23" i="56" s="1"/>
  <c r="J23" i="56" s="1"/>
  <c r="K23" i="56" s="1"/>
  <c r="L23" i="56" s="1"/>
  <c r="M23" i="56" s="1"/>
  <c r="N23" i="56" s="1"/>
  <c r="O23" i="56" s="1"/>
  <c r="P23" i="56" s="1"/>
  <c r="Q23" i="56" s="1"/>
  <c r="R23" i="56" s="1"/>
  <c r="S23" i="56" s="1"/>
  <c r="T23" i="56" s="1"/>
  <c r="U23" i="56" s="1"/>
  <c r="V23" i="56" s="1"/>
  <c r="W23" i="56" s="1"/>
  <c r="X23" i="56" s="1"/>
  <c r="Y23" i="56" s="1"/>
  <c r="Z23" i="56" s="1"/>
  <c r="AA23" i="56" s="1"/>
  <c r="AB23" i="56" s="1"/>
  <c r="AC23" i="56" s="1"/>
  <c r="AD23" i="56" s="1"/>
  <c r="AE23" i="56" s="1"/>
  <c r="AF23" i="56" s="1"/>
  <c r="AG23" i="56" s="1"/>
  <c r="AH23" i="56" s="1"/>
  <c r="AI23" i="56" s="1"/>
  <c r="AJ23" i="56" s="1"/>
  <c r="AK23" i="56" s="1"/>
  <c r="AL23" i="56" s="1"/>
  <c r="AM23" i="56" s="1"/>
  <c r="AN23" i="56" s="1"/>
  <c r="E10" i="56"/>
  <c r="F10" i="56" s="1"/>
  <c r="G10" i="56" s="1"/>
  <c r="H10" i="56" s="1"/>
  <c r="I10" i="56" s="1"/>
  <c r="J10" i="56" s="1"/>
  <c r="K10" i="56" s="1"/>
  <c r="L10" i="56" s="1"/>
  <c r="M10" i="56" s="1"/>
  <c r="N10" i="56" s="1"/>
  <c r="O10" i="56" s="1"/>
  <c r="P10" i="56" s="1"/>
  <c r="Q10" i="56" s="1"/>
  <c r="R10" i="56" s="1"/>
  <c r="S10" i="56" s="1"/>
  <c r="T10" i="56" s="1"/>
  <c r="U10" i="56" s="1"/>
  <c r="V10" i="56" s="1"/>
  <c r="W10" i="56" s="1"/>
  <c r="X10" i="56" s="1"/>
  <c r="Y10" i="56" s="1"/>
  <c r="Z10" i="56" s="1"/>
  <c r="AA10" i="56" s="1"/>
  <c r="AB10" i="56" s="1"/>
  <c r="AC10" i="56" s="1"/>
  <c r="AD10" i="56" s="1"/>
  <c r="AE10" i="56" s="1"/>
  <c r="AF10" i="56" s="1"/>
  <c r="AG10" i="56" s="1"/>
  <c r="AH10" i="56" s="1"/>
  <c r="AI10" i="56" s="1"/>
  <c r="AJ10" i="56" s="1"/>
  <c r="AK10" i="56" s="1"/>
  <c r="AL10" i="56" s="1"/>
  <c r="AM10" i="56" s="1"/>
  <c r="AN10" i="56" s="1"/>
  <c r="E23" i="8"/>
  <c r="F23" i="8" s="1"/>
  <c r="G23" i="8" s="1"/>
  <c r="H23" i="8" s="1"/>
  <c r="I23" i="8" s="1"/>
  <c r="J23" i="8" s="1"/>
  <c r="K23" i="8" s="1"/>
  <c r="L23" i="8" s="1"/>
  <c r="M23" i="8" s="1"/>
  <c r="N23" i="8" s="1"/>
  <c r="O23" i="8" s="1"/>
  <c r="P23" i="8" s="1"/>
  <c r="Q23" i="8" s="1"/>
  <c r="R23" i="8" s="1"/>
  <c r="S23" i="8" s="1"/>
  <c r="T23" i="8" s="1"/>
  <c r="U23" i="8" s="1"/>
  <c r="V23" i="8" s="1"/>
  <c r="W23" i="8" s="1"/>
  <c r="X23" i="8" s="1"/>
  <c r="Y23" i="8" s="1"/>
  <c r="Z23" i="8" s="1"/>
  <c r="AA23" i="8" s="1"/>
  <c r="AB23" i="8" s="1"/>
  <c r="AC23" i="8" s="1"/>
  <c r="AD23" i="8" s="1"/>
  <c r="AE23" i="8" s="1"/>
  <c r="AF23" i="8" s="1"/>
  <c r="AG23" i="8" s="1"/>
  <c r="AH23" i="8" s="1"/>
  <c r="AI23" i="8" s="1"/>
  <c r="AJ23" i="8" s="1"/>
  <c r="AK23" i="8" s="1"/>
  <c r="AL23" i="8" s="1"/>
  <c r="AM23" i="8" s="1"/>
  <c r="AN23" i="8" s="1"/>
  <c r="E10" i="8"/>
  <c r="F10" i="8" s="1"/>
  <c r="G10" i="8" s="1"/>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AK10" i="8" s="1"/>
  <c r="AL10" i="8" s="1"/>
  <c r="AM10" i="8" s="1"/>
  <c r="AN10" i="8" s="1"/>
  <c r="AO20" i="56"/>
  <c r="C45" i="11" s="1"/>
  <c r="AO11" i="56"/>
  <c r="C44" i="11" s="1"/>
  <c r="AO20" i="8"/>
  <c r="C36" i="11" s="1"/>
  <c r="AO11" i="8"/>
  <c r="C35" i="11" s="1"/>
  <c r="E32" i="53" l="1"/>
  <c r="E34" i="53" s="1"/>
  <c r="AC30" i="57"/>
  <c r="E39" i="53"/>
  <c r="E28" i="67" s="1"/>
  <c r="AC37" i="57"/>
  <c r="D31" i="53"/>
  <c r="D34" i="53" s="1"/>
  <c r="P30" i="57"/>
  <c r="D38" i="65"/>
  <c r="H63" i="58"/>
  <c r="N63" i="58"/>
  <c r="T63" i="58"/>
  <c r="Z63" i="58"/>
  <c r="AF63" i="58"/>
  <c r="AL63" i="58"/>
  <c r="I63" i="58"/>
  <c r="O63" i="58"/>
  <c r="U63" i="58"/>
  <c r="AA63" i="58"/>
  <c r="AG63" i="58"/>
  <c r="AM63" i="58"/>
  <c r="J63" i="58"/>
  <c r="P63" i="58"/>
  <c r="V63" i="58"/>
  <c r="AB63" i="58"/>
  <c r="AH63" i="58"/>
  <c r="AN63" i="58"/>
  <c r="E63" i="58"/>
  <c r="K63" i="58"/>
  <c r="Q63" i="58"/>
  <c r="W63" i="58"/>
  <c r="AC63" i="58"/>
  <c r="AI63" i="58"/>
  <c r="F63" i="58"/>
  <c r="L63" i="58"/>
  <c r="R63" i="58"/>
  <c r="X63" i="58"/>
  <c r="AD63" i="58"/>
  <c r="AJ63" i="58"/>
  <c r="G63" i="58"/>
  <c r="M63" i="58"/>
  <c r="S63" i="58"/>
  <c r="Y63" i="58"/>
  <c r="AE63" i="58"/>
  <c r="AK63" i="58"/>
  <c r="D40" i="11"/>
  <c r="C30" i="11"/>
  <c r="C39" i="65" s="1"/>
  <c r="C53" i="65" s="1"/>
  <c r="D30" i="11"/>
  <c r="AO29" i="56"/>
  <c r="D50" i="11" s="1"/>
  <c r="AO16" i="8"/>
  <c r="C41" i="11" s="1"/>
  <c r="AO55" i="53"/>
  <c r="D31" i="11" s="1"/>
  <c r="AO27" i="53"/>
  <c r="C31" i="11" s="1"/>
  <c r="AO47" i="53"/>
  <c r="D23" i="11" s="1"/>
  <c r="AO50" i="53"/>
  <c r="D26" i="11" s="1"/>
  <c r="AO31" i="53"/>
  <c r="AO33" i="53"/>
  <c r="AO44" i="53"/>
  <c r="D20" i="11" s="1"/>
  <c r="AO49" i="53"/>
  <c r="AO48" i="53"/>
  <c r="D24" i="11" s="1"/>
  <c r="AO29" i="8"/>
  <c r="D41" i="11" s="1"/>
  <c r="AO22" i="53"/>
  <c r="C26" i="11" s="1"/>
  <c r="AO18" i="53"/>
  <c r="C22" i="11" s="1"/>
  <c r="AO20" i="53"/>
  <c r="C24" i="11" s="1"/>
  <c r="AC14" i="57"/>
  <c r="AO45" i="53"/>
  <c r="D21" i="11" s="1"/>
  <c r="AO46" i="53"/>
  <c r="D22" i="11" s="1"/>
  <c r="AO39" i="53"/>
  <c r="D13" i="11" s="1"/>
  <c r="P37" i="57"/>
  <c r="P14" i="57"/>
  <c r="AO16" i="56"/>
  <c r="C50" i="11" s="1"/>
  <c r="AO13" i="53"/>
  <c r="C14" i="11" s="1"/>
  <c r="AO12" i="53"/>
  <c r="C13" i="11" s="1"/>
  <c r="E14" i="53"/>
  <c r="AO40" i="53"/>
  <c r="D14" i="11" s="1"/>
  <c r="E41" i="53"/>
  <c r="AO17" i="53"/>
  <c r="C20" i="11" s="1"/>
  <c r="AO19" i="53"/>
  <c r="C23" i="11" s="1"/>
  <c r="AO21" i="53"/>
  <c r="C25" i="11" s="1"/>
  <c r="AO32" i="53"/>
  <c r="D63" i="58"/>
  <c r="D11" i="53"/>
  <c r="D9" i="67" s="1"/>
  <c r="D38" i="53"/>
  <c r="D24" i="67" s="1"/>
  <c r="D39" i="65" l="1"/>
  <c r="D40" i="65" s="1"/>
  <c r="C40" i="65"/>
  <c r="D25" i="11"/>
  <c r="AO34" i="53"/>
  <c r="C16" i="11" s="1"/>
  <c r="E15" i="65" s="1"/>
  <c r="E16" i="65" s="1"/>
  <c r="E32" i="65" s="1"/>
  <c r="D14" i="53"/>
  <c r="AO11" i="53"/>
  <c r="D41" i="53"/>
  <c r="AO38" i="53"/>
  <c r="D12" i="11" l="1"/>
  <c r="AO41" i="53"/>
  <c r="C12" i="11"/>
  <c r="AO14" i="53"/>
  <c r="U9" i="41" s="1"/>
  <c r="D15" i="11" l="1"/>
  <c r="D15" i="65" s="1"/>
  <c r="D16" i="65" s="1"/>
  <c r="D32" i="65" s="1"/>
  <c r="U44" i="41"/>
  <c r="C15" i="11"/>
  <c r="C15" i="65" s="1"/>
  <c r="C16" i="65" l="1"/>
  <c r="C32"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edgar.pinilla</author>
  </authors>
  <commentList>
    <comment ref="B8" authorId="0" shapeId="0" xr:uid="{00000000-0006-0000-0500-000001000000}">
      <text>
        <r>
          <rPr>
            <b/>
            <sz val="9"/>
            <color indexed="81"/>
            <rFont val="Tahoma"/>
            <family val="2"/>
          </rPr>
          <t>Usuario:</t>
        </r>
        <r>
          <rPr>
            <sz val="9"/>
            <color indexed="81"/>
            <rFont val="Tahoma"/>
            <family val="2"/>
          </rPr>
          <t xml:space="preserve">
Se entendera la clasificacion como una asignacion del tipo de yacimiento de acuerdo al estado de los fluidos de la lista desplegable. 
Se espera que el tipo de mecanismo de produccion sea entregado en el informe del operador.</t>
        </r>
      </text>
    </comment>
    <comment ref="A9" authorId="1" shapeId="0" xr:uid="{00000000-0006-0000-0500-000002000000}">
      <text>
        <r>
          <rPr>
            <sz val="9"/>
            <color indexed="81"/>
            <rFont val="Tahoma"/>
            <family val="2"/>
          </rPr>
          <t xml:space="preserve">
Los datos de esta fila deben ser los Totales para el Campo</t>
        </r>
      </text>
    </comment>
    <comment ref="A11" authorId="1" shapeId="0" xr:uid="{00000000-0006-0000-0500-000004000000}">
      <text>
        <r>
          <rPr>
            <sz val="9"/>
            <color indexed="81"/>
            <rFont val="Tahoma"/>
            <family val="2"/>
          </rPr>
          <t xml:space="preserve">
las filas a continuación (hasta fila 30) deben mostrar el desagregado por yacimiento con sus respectivas propiedades</t>
        </r>
      </text>
    </comment>
    <comment ref="A44" authorId="1" shapeId="0" xr:uid="{00000000-0006-0000-0500-000005000000}">
      <text>
        <r>
          <rPr>
            <sz val="9"/>
            <color indexed="81"/>
            <rFont val="Tahoma"/>
            <family val="2"/>
          </rPr>
          <t xml:space="preserve">
Los datos de esta fila deben ser los Totales para el Campo</t>
        </r>
      </text>
    </comment>
    <comment ref="A46" authorId="1" shapeId="0" xr:uid="{00000000-0006-0000-0500-000007000000}">
      <text>
        <r>
          <rPr>
            <sz val="9"/>
            <color indexed="81"/>
            <rFont val="Tahoma"/>
            <family val="2"/>
          </rPr>
          <t xml:space="preserve">
las filas a continuación (hasta fila 30) deben mostrar el desagregado por yacimiento con sus respectivas propiedades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Darwin Geovanny Avella Arevalo</author>
  </authors>
  <commentList>
    <comment ref="D8" authorId="0" shapeId="0" xr:uid="{00000000-0006-0000-0900-000001000000}">
      <text>
        <r>
          <rPr>
            <b/>
            <sz val="9"/>
            <color indexed="81"/>
            <rFont val="Tahoma"/>
            <family val="2"/>
          </rPr>
          <t>Entre 20 y 150</t>
        </r>
        <r>
          <rPr>
            <sz val="9"/>
            <color indexed="81"/>
            <rFont val="Tahoma"/>
            <family val="2"/>
          </rPr>
          <t xml:space="preserve">
</t>
        </r>
      </text>
    </comment>
    <comment ref="D9" authorId="0" shapeId="0" xr:uid="{00000000-0006-0000-0900-000002000000}">
      <text>
        <r>
          <rPr>
            <b/>
            <sz val="9"/>
            <color indexed="81"/>
            <rFont val="Tahoma"/>
            <family val="2"/>
          </rPr>
          <t>Entre 20 y 150</t>
        </r>
        <r>
          <rPr>
            <sz val="9"/>
            <color indexed="81"/>
            <rFont val="Tahoma"/>
            <family val="2"/>
          </rPr>
          <t xml:space="preserve">
</t>
        </r>
      </text>
    </comment>
    <comment ref="D10" authorId="0" shapeId="0" xr:uid="{00000000-0006-0000-0900-000003000000}">
      <text>
        <r>
          <rPr>
            <b/>
            <sz val="9"/>
            <color indexed="81"/>
            <rFont val="Tahoma"/>
            <family val="2"/>
          </rPr>
          <t>Valor positivo</t>
        </r>
      </text>
    </comment>
    <comment ref="D11" authorId="0" shapeId="0" xr:uid="{00000000-0006-0000-0900-000004000000}">
      <text>
        <r>
          <rPr>
            <b/>
            <sz val="9"/>
            <color indexed="81"/>
            <rFont val="Tahoma"/>
            <family val="2"/>
          </rPr>
          <t>Si el ajuste por calidad es negativo, poner valores positivos en esta fila y viceversa, para efectos de la formula de la fila 16.</t>
        </r>
      </text>
    </comment>
  </commentList>
</comments>
</file>

<file path=xl/sharedStrings.xml><?xml version="1.0" encoding="utf-8"?>
<sst xmlns="http://schemas.openxmlformats.org/spreadsheetml/2006/main" count="687" uniqueCount="330">
  <si>
    <t>Compañía:</t>
  </si>
  <si>
    <t>Descripción</t>
  </si>
  <si>
    <t>Total</t>
  </si>
  <si>
    <t>PDP</t>
  </si>
  <si>
    <t>PNP</t>
  </si>
  <si>
    <t>PND</t>
  </si>
  <si>
    <t>TOTAL</t>
  </si>
  <si>
    <t>Contrato</t>
  </si>
  <si>
    <t>Campo</t>
  </si>
  <si>
    <t xml:space="preserve"> </t>
  </si>
  <si>
    <t>RESUMEN DE RESERVAS Y RECURSOS TOTALES</t>
  </si>
  <si>
    <t xml:space="preserve">Clasificación </t>
  </si>
  <si>
    <t>Profundidad promedio(pies)</t>
  </si>
  <si>
    <t>Profundidad Limite de Contacto(pies)</t>
  </si>
  <si>
    <t>Área Acres</t>
  </si>
  <si>
    <t>Espesor  Neto (Pies)</t>
  </si>
  <si>
    <t>Porosidad %</t>
  </si>
  <si>
    <t>Saturación Agua (%)</t>
  </si>
  <si>
    <t>Presión Original (PSI)</t>
  </si>
  <si>
    <t>Temp.  Yac. (°F)</t>
  </si>
  <si>
    <t>Grav. (API)</t>
  </si>
  <si>
    <t>Grav. Del Gas</t>
  </si>
  <si>
    <t>Gas en Solución (GOR)</t>
  </si>
  <si>
    <t>Factor Vol. Formac. (Bo)</t>
  </si>
  <si>
    <t>Petróleo Original  En sitio (barriles)</t>
  </si>
  <si>
    <t>Grav. Del Cond. (API)</t>
  </si>
  <si>
    <t>Relacion Cond/Gas</t>
  </si>
  <si>
    <t>Factor Vol. Formac. (Bg)</t>
  </si>
  <si>
    <t>Encogimiento (%)</t>
  </si>
  <si>
    <t>Enero</t>
  </si>
  <si>
    <t>Febrero</t>
  </si>
  <si>
    <t>Marzo</t>
  </si>
  <si>
    <t>Abril</t>
  </si>
  <si>
    <t>Mayo</t>
  </si>
  <si>
    <t>Junio</t>
  </si>
  <si>
    <t>Julio</t>
  </si>
  <si>
    <t>Agosto</t>
  </si>
  <si>
    <t>Septiembre</t>
  </si>
  <si>
    <t>Octubre</t>
  </si>
  <si>
    <t>Noviembre</t>
  </si>
  <si>
    <t>Diciembre</t>
  </si>
  <si>
    <t>Total Año</t>
  </si>
  <si>
    <t>Yacimiento(s):</t>
  </si>
  <si>
    <t>RESERVAS ESTIMADAS - YACIMIENTOS DE GAS</t>
  </si>
  <si>
    <t>RESERVAS ESTIMADAS - YACIMIENTOS DE PETROLEO</t>
  </si>
  <si>
    <t>1P</t>
  </si>
  <si>
    <t>TOTAL RESERVA PROBADA (1P):</t>
  </si>
  <si>
    <t>RECURSOS CONTINGENTES</t>
  </si>
  <si>
    <t>Clase de Reserva (Bls)</t>
  </si>
  <si>
    <t xml:space="preserve">Descripción - Petróleo </t>
  </si>
  <si>
    <t>Clase de Reserva (Kpc)</t>
  </si>
  <si>
    <t xml:space="preserve">Pronóstico Anual de Producción </t>
  </si>
  <si>
    <t xml:space="preserve">RECURSOS CONTINGENTES </t>
  </si>
  <si>
    <t>PRB</t>
  </si>
  <si>
    <t>CONDENSADOS</t>
  </si>
  <si>
    <t>PETROLEO (BLS)</t>
  </si>
  <si>
    <t>CONDENSADOS (BLS)</t>
  </si>
  <si>
    <t>GAS (KPC)</t>
  </si>
  <si>
    <t>DISTRIBUCION DE LA PRODUCCIÓN (1P)</t>
  </si>
  <si>
    <t>PS</t>
  </si>
  <si>
    <t>RC3</t>
  </si>
  <si>
    <t>DISTRIBUCION DE LA PRODUCCION</t>
  </si>
  <si>
    <t>Probables</t>
  </si>
  <si>
    <t>Posibles</t>
  </si>
  <si>
    <t>A Abandonar</t>
  </si>
  <si>
    <t>Activos</t>
  </si>
  <si>
    <t>Inyectores Agua (Disposición e inyección)</t>
  </si>
  <si>
    <t>Inyectores de gas</t>
  </si>
  <si>
    <t>Perforación</t>
  </si>
  <si>
    <t>Servicios (WO) &amp; Completamiento</t>
  </si>
  <si>
    <t xml:space="preserve">Pronóstico Anual de Producción - Reservas probadas </t>
  </si>
  <si>
    <t>Gas</t>
  </si>
  <si>
    <t>Descripción - Condensado</t>
  </si>
  <si>
    <t>Descripción - Gas</t>
  </si>
  <si>
    <t>RC2</t>
  </si>
  <si>
    <t>CONDENSADOS  y OTROS LIQUIDOS(BLS)</t>
  </si>
  <si>
    <t>CONDENSADOS  y OTROS LIQUIDOS (BLS)</t>
  </si>
  <si>
    <t>Condensados asociados a las  Reservas Probables</t>
  </si>
  <si>
    <t>TOTAL CONDENSADOS ASOCIADO A LAS RESERVAS PROBADAS (1P)</t>
  </si>
  <si>
    <t>Total de condensados Asociado a las Reservas Probadas</t>
  </si>
  <si>
    <t>Condensados asociados a las  Reservas Posibles</t>
  </si>
  <si>
    <t>Condensados Asociados a Reservas Posibles (PS)</t>
  </si>
  <si>
    <t>Condensados Asociados a Reservas Probables (PRB)</t>
  </si>
  <si>
    <t>Post- Finalización Contratos de Asociación</t>
  </si>
  <si>
    <t>INFORMACION DE POZOS  (Número)</t>
  </si>
  <si>
    <t>#</t>
  </si>
  <si>
    <t>US$/Bl</t>
  </si>
  <si>
    <t xml:space="preserve"> US$/Kpc</t>
  </si>
  <si>
    <t>Petróleo</t>
  </si>
  <si>
    <t>Total Reservas Probadas Produciendo (PDP)</t>
  </si>
  <si>
    <t>Total Reservas Probadas No produciendo (PNP)</t>
  </si>
  <si>
    <t>Total Reservas Probadas No Desarrolladas (PND)</t>
  </si>
  <si>
    <t>Reservas Probadas (1P)</t>
  </si>
  <si>
    <t>Pérdidas por Quemado y otros</t>
  </si>
  <si>
    <t>Regalías Al Gobierno Colombiano AL 100%</t>
  </si>
  <si>
    <t>Reservas Netas al 100%</t>
  </si>
  <si>
    <t>Regalías al Gobierno Colombiano al100%</t>
  </si>
  <si>
    <t>Volumen de participación en la producción  - ANH (Obtenido del X%)</t>
  </si>
  <si>
    <t>Volumen Derechos Económicos a la ANH- Por precios altos</t>
  </si>
  <si>
    <t>Total Recursos contingentes C1</t>
  </si>
  <si>
    <t>Otra contingencia (precio, ambiental, social, entre otros)</t>
  </si>
  <si>
    <t>Total Reservas Probadas Produciendo</t>
  </si>
  <si>
    <t>Total Reservas Probadas No produciendo</t>
  </si>
  <si>
    <t>Total Reservas Probadas No Desarrolladas</t>
  </si>
  <si>
    <t xml:space="preserve">Condensados asociados a las Reservas Probadas Produciendo </t>
  </si>
  <si>
    <t>Condensados asociados a las Reservas Probadas No produciendo</t>
  </si>
  <si>
    <t>Condensados asociados a las Reservas Probadas No Desarrolladas</t>
  </si>
  <si>
    <t>Reservas Probables (PRB)</t>
  </si>
  <si>
    <t>Reservas Probables (PS)</t>
  </si>
  <si>
    <t>Regalías al Gobierno Colombiano al 100%</t>
  </si>
  <si>
    <t>RC1</t>
  </si>
  <si>
    <t>Consumo en la operación</t>
  </si>
  <si>
    <t>Consumo  en la operación</t>
  </si>
  <si>
    <t>Total Reservas Probables</t>
  </si>
  <si>
    <t>Total Reservas Posibles</t>
  </si>
  <si>
    <t>Total (WO)&amp;Completamiento</t>
  </si>
  <si>
    <t>Total Otros</t>
  </si>
  <si>
    <t>Otros trabajos (especificar en el informe)</t>
  </si>
  <si>
    <t>Taponamiento y abandono de pozos</t>
  </si>
  <si>
    <t>Desmantelamiento civil y remediación</t>
  </si>
  <si>
    <t>Total Abandono</t>
  </si>
  <si>
    <t>Producción Acumulada  a 31 de Diciembre</t>
  </si>
  <si>
    <t>A Perforar y que estan asociados a  reservas</t>
  </si>
  <si>
    <t>Total Perforación</t>
  </si>
  <si>
    <t>Abandono ( Reservas Probadas)</t>
  </si>
  <si>
    <t>Inactivos</t>
  </si>
  <si>
    <t>VERIFICACION</t>
  </si>
  <si>
    <t>Fecha de corte</t>
  </si>
  <si>
    <t>INFORMACION YACIMIENTOS</t>
  </si>
  <si>
    <t>Total Recursos contingentes C3</t>
  </si>
  <si>
    <t>Total Recursos contingentes C2</t>
  </si>
  <si>
    <t>Reservas Probadas</t>
  </si>
  <si>
    <t>Reservas Netas para la compañía que reporta</t>
  </si>
  <si>
    <t>Volumen Derechos Económicos ANH-Por precios altos</t>
  </si>
  <si>
    <t>Volumen Derechos Económicos ANH- Por de precios altos</t>
  </si>
  <si>
    <t>Volumnen Derechos Económicos ANH- Por precios altos</t>
  </si>
  <si>
    <t>Volumen Derechos Económicos ANH-Derecho de precios altos</t>
  </si>
  <si>
    <t>RESUMEN CAPEX</t>
  </si>
  <si>
    <t xml:space="preserve"> #</t>
  </si>
  <si>
    <t>Inversión asociada</t>
  </si>
  <si>
    <t>Líquidos</t>
  </si>
  <si>
    <t>Reservas Probables</t>
  </si>
  <si>
    <t>Reservas Posibles</t>
  </si>
  <si>
    <t>Pozos a perforar (PND) próx 5 años</t>
  </si>
  <si>
    <t>KUS$</t>
  </si>
  <si>
    <t>WTI</t>
  </si>
  <si>
    <t>Brent</t>
  </si>
  <si>
    <t>Promedio Condensado / Otros Líquidos</t>
  </si>
  <si>
    <t>Ajuste calidad</t>
  </si>
  <si>
    <t>Ajuste Transporte</t>
  </si>
  <si>
    <t>USD$/Bl</t>
  </si>
  <si>
    <t>Precio Marcador de Referencia USD$/Bl</t>
  </si>
  <si>
    <t>COSTOS (KUS$)</t>
  </si>
  <si>
    <t>TOTAL INVERSION</t>
  </si>
  <si>
    <t>PRECIO DE VENTA</t>
  </si>
  <si>
    <t>INSTRUCTIVO</t>
  </si>
  <si>
    <t>Hoja “Pronósticos 1P mensual x 2 años”</t>
  </si>
  <si>
    <t>Hoja “Probadas”</t>
  </si>
  <si>
    <t>Hoja “Probables”</t>
  </si>
  <si>
    <t>Hoja “Posibles”</t>
  </si>
  <si>
    <t>Hoja “Inf. Yac”</t>
  </si>
  <si>
    <t>Hoja “Opex”</t>
  </si>
  <si>
    <t>Hoja “Capex”</t>
  </si>
  <si>
    <r>
      <t>1.</t>
    </r>
    <r>
      <rPr>
        <sz val="7"/>
        <rFont val="Times New Roman"/>
        <family val="1"/>
      </rPr>
      <t xml:space="preserve">       </t>
    </r>
    <r>
      <rPr>
        <sz val="11"/>
        <rFont val="Calibri"/>
        <family val="2"/>
      </rPr>
      <t xml:space="preserve"> En la hoja “</t>
    </r>
    <r>
      <rPr>
        <i/>
        <sz val="11"/>
        <color rgb="FF5B9BD5"/>
        <rFont val="Calibri"/>
        <family val="2"/>
      </rPr>
      <t>Pronósticos 1P mensual x 2 años</t>
    </r>
    <r>
      <rPr>
        <sz val="11"/>
        <rFont val="Calibri"/>
        <family val="2"/>
      </rPr>
      <t xml:space="preserve">”, ingresar en las celdas C3 a la celda C5 los nombres de: la compañía, el Contrato y del Campo. El nombre del campo debe ser exactamente igual al que les aparece cuando se </t>
    </r>
    <r>
      <rPr>
        <i/>
        <sz val="11"/>
        <rFont val="Calibri"/>
        <family val="2"/>
      </rPr>
      <t>logueen</t>
    </r>
    <r>
      <rPr>
        <sz val="11"/>
        <rFont val="Calibri"/>
        <family val="2"/>
      </rPr>
      <t xml:space="preserve"> en la WEB, de lo contrario no les permitirá la carga de este archivo.  La Fecha de corte ya se encuentra diligenciada.  Todos estos Nombres se replican automáticamente en las siguientes hojas.</t>
    </r>
  </si>
  <si>
    <r>
      <t>3.</t>
    </r>
    <r>
      <rPr>
        <sz val="7"/>
        <rFont val="Times New Roman"/>
        <family val="1"/>
      </rPr>
      <t xml:space="preserve">       </t>
    </r>
    <r>
      <rPr>
        <sz val="11"/>
        <rFont val="Calibri"/>
        <family val="2"/>
      </rPr>
      <t>En las filas de la 16 a la fila 22 para petróleo, se diligencian mensualmente y en barriles la distribución de la producción 1P (Fila 14) así:</t>
    </r>
  </si>
  <si>
    <r>
      <t>a.</t>
    </r>
    <r>
      <rPr>
        <sz val="7"/>
        <rFont val="Times New Roman"/>
        <family val="1"/>
      </rPr>
      <t xml:space="preserve">       </t>
    </r>
    <r>
      <rPr>
        <sz val="11"/>
        <rFont val="Calibri"/>
        <family val="2"/>
      </rPr>
      <t>Consumo en la operación</t>
    </r>
  </si>
  <si>
    <r>
      <t>b.</t>
    </r>
    <r>
      <rPr>
        <sz val="7"/>
        <rFont val="Times New Roman"/>
        <family val="1"/>
      </rPr>
      <t xml:space="preserve">       </t>
    </r>
    <r>
      <rPr>
        <sz val="11"/>
        <rFont val="Calibri"/>
        <family val="2"/>
      </rPr>
      <t>Regalías al Gobierno Colombiano al 100%</t>
    </r>
  </si>
  <si>
    <r>
      <t>c.</t>
    </r>
    <r>
      <rPr>
        <sz val="7"/>
        <rFont val="Times New Roman"/>
        <family val="1"/>
      </rPr>
      <t xml:space="preserve">       </t>
    </r>
    <r>
      <rPr>
        <sz val="11"/>
        <rFont val="Calibri"/>
        <family val="2"/>
      </rPr>
      <t>Reservas Netas al 100%</t>
    </r>
  </si>
  <si>
    <r>
      <t>d.</t>
    </r>
    <r>
      <rPr>
        <sz val="7"/>
        <rFont val="Times New Roman"/>
        <family val="1"/>
      </rPr>
      <t xml:space="preserve">       </t>
    </r>
    <r>
      <rPr>
        <sz val="11"/>
        <rFont val="Calibri"/>
        <family val="2"/>
      </rPr>
      <t>Reservas Netas para la compañía que reporta</t>
    </r>
  </si>
  <si>
    <r>
      <t>e.</t>
    </r>
    <r>
      <rPr>
        <sz val="7"/>
        <rFont val="Times New Roman"/>
        <family val="1"/>
      </rPr>
      <t xml:space="preserve">       </t>
    </r>
    <r>
      <rPr>
        <sz val="11"/>
        <rFont val="Calibri"/>
        <family val="2"/>
      </rPr>
      <t>Volumen Derechos Económicos ANH-Por precios altos: Para los contratos en donde figure para la ANH el beneficio de la cláusula de Derechos de Precios Altos.</t>
    </r>
  </si>
  <si>
    <r>
      <t>f.</t>
    </r>
    <r>
      <rPr>
        <sz val="7"/>
        <rFont val="Times New Roman"/>
        <family val="1"/>
      </rPr>
      <t xml:space="preserve">        </t>
    </r>
    <r>
      <rPr>
        <sz val="11"/>
        <rFont val="Calibri"/>
        <family val="2"/>
      </rPr>
      <t>Volumen de participación en la producción - ANH (Obtenido del X%).  En los contratos E&amp;P o en algún otro contrato que dentro del clausulado se especifique para la ANH una participación de X%.</t>
    </r>
  </si>
  <si>
    <r>
      <t>4.</t>
    </r>
    <r>
      <rPr>
        <sz val="7"/>
        <rFont val="Times New Roman"/>
        <family val="1"/>
      </rPr>
      <t xml:space="preserve">       </t>
    </r>
    <r>
      <rPr>
        <sz val="11"/>
        <rFont val="Calibri"/>
        <family val="2"/>
      </rPr>
      <t>En las filas de la 24 a la fila 30, se diligencian mensualmente y en barriles los condensados o algún otro tipo de líquidos que junto con el petróleo producido son enviados por el oleoducto.  Estos valores producidos deben estar asociados a las reservas PDP, PNP y PND, diligenciados en el numeral 5, presentado a continuación. El valor totalizado de la fila 30 se calcula automáticamente y su celda se encuentra bloqueada.</t>
    </r>
  </si>
  <si>
    <r>
      <t>5.</t>
    </r>
    <r>
      <rPr>
        <sz val="7"/>
        <rFont val="Times New Roman"/>
        <family val="1"/>
      </rPr>
      <t xml:space="preserve">       </t>
    </r>
    <r>
      <rPr>
        <sz val="11"/>
        <rFont val="Calibri"/>
        <family val="2"/>
      </rPr>
      <t>En las filas de la 34 a la fila 37 para gas. se diligencian mensualmente para los dos años siguientes a la fecha de corte y en KPC (miles de pies cúbicos) las reservas PDP, PNP y PND. El valor de las reservas 1P, fila 37 y en color amarillo, se encuentran bloqueada y se calcula automáticamente. Es importante aclarar que se deben diligenciar solamente cuando existen de por medio contratos de venta de gas.</t>
    </r>
  </si>
  <si>
    <r>
      <t>6.</t>
    </r>
    <r>
      <rPr>
        <sz val="7"/>
        <rFont val="Times New Roman"/>
        <family val="1"/>
      </rPr>
      <t xml:space="preserve">       </t>
    </r>
    <r>
      <rPr>
        <sz val="11"/>
        <rFont val="Calibri"/>
        <family val="2"/>
      </rPr>
      <t>En las filas de la 39 a la fila 46, se diligencian mensualmente y en KPC la distribución de la producción 1P de gas (Fila 37) así:</t>
    </r>
  </si>
  <si>
    <r>
      <t>b.</t>
    </r>
    <r>
      <rPr>
        <sz val="7"/>
        <rFont val="Times New Roman"/>
        <family val="1"/>
      </rPr>
      <t xml:space="preserve">       </t>
    </r>
    <r>
      <rPr>
        <sz val="11"/>
        <rFont val="Calibri"/>
        <family val="2"/>
      </rPr>
      <t>Pérdidas por Quemado y otros</t>
    </r>
  </si>
  <si>
    <r>
      <t>c.</t>
    </r>
    <r>
      <rPr>
        <sz val="7"/>
        <rFont val="Times New Roman"/>
        <family val="1"/>
      </rPr>
      <t xml:space="preserve">       </t>
    </r>
    <r>
      <rPr>
        <sz val="11"/>
        <rFont val="Calibri"/>
        <family val="2"/>
      </rPr>
      <t>Regalías al Gobierno Colombiano al 100%</t>
    </r>
  </si>
  <si>
    <r>
      <t>d.</t>
    </r>
    <r>
      <rPr>
        <sz val="7"/>
        <rFont val="Times New Roman"/>
        <family val="1"/>
      </rPr>
      <t xml:space="preserve">       </t>
    </r>
    <r>
      <rPr>
        <sz val="11"/>
        <rFont val="Calibri"/>
        <family val="2"/>
      </rPr>
      <t>Reservas Netas al 100%</t>
    </r>
  </si>
  <si>
    <r>
      <t>e.</t>
    </r>
    <r>
      <rPr>
        <sz val="7"/>
        <rFont val="Times New Roman"/>
        <family val="1"/>
      </rPr>
      <t xml:space="preserve">       </t>
    </r>
    <r>
      <rPr>
        <sz val="11"/>
        <rFont val="Calibri"/>
        <family val="2"/>
      </rPr>
      <t>Reservas Netas para la compañía que reporta</t>
    </r>
  </si>
  <si>
    <r>
      <t>f.</t>
    </r>
    <r>
      <rPr>
        <sz val="7"/>
        <rFont val="Times New Roman"/>
        <family val="1"/>
      </rPr>
      <t xml:space="preserve">        </t>
    </r>
    <r>
      <rPr>
        <sz val="11"/>
        <rFont val="Calibri"/>
        <family val="2"/>
      </rPr>
      <t>Volumen Derechos Económicos ANH-Por precios altos: Para los contratos en donde figure para la ANH el beneficio de la cláusula de Derechos de Precios Altos.</t>
    </r>
  </si>
  <si>
    <r>
      <t>g.</t>
    </r>
    <r>
      <rPr>
        <sz val="7"/>
        <rFont val="Times New Roman"/>
        <family val="1"/>
      </rPr>
      <t xml:space="preserve">       </t>
    </r>
    <r>
      <rPr>
        <sz val="11"/>
        <rFont val="Calibri"/>
        <family val="2"/>
      </rPr>
      <t>Volumen de participación en la producción - ANH (Obtenido del X%).  En los contratos E&amp;P o en algún otro contrato que dentro del clausulado se especifique para la ANH una participación de X%.</t>
    </r>
  </si>
  <si>
    <r>
      <t>7.</t>
    </r>
    <r>
      <rPr>
        <sz val="7"/>
        <rFont val="Times New Roman"/>
        <family val="1"/>
      </rPr>
      <t xml:space="preserve">       </t>
    </r>
    <r>
      <rPr>
        <sz val="11"/>
        <rFont val="Calibri"/>
        <family val="2"/>
      </rPr>
      <t>Para esta hoja su diligenciamiento anual y en Bls, es similar al de la hoja “</t>
    </r>
    <r>
      <rPr>
        <i/>
        <sz val="11"/>
        <color rgb="FF5B9BD5"/>
        <rFont val="Calibri"/>
        <family val="2"/>
      </rPr>
      <t>Pronósticos 1P mensual x 2 años</t>
    </r>
    <r>
      <rPr>
        <sz val="11"/>
        <rFont val="Calibri"/>
        <family val="2"/>
      </rPr>
      <t>”, pero se deben tener en cuenta los siguientes aspectos:</t>
    </r>
  </si>
  <si>
    <r>
      <t>a.</t>
    </r>
    <r>
      <rPr>
        <sz val="7"/>
        <rFont val="Times New Roman"/>
        <family val="1"/>
      </rPr>
      <t xml:space="preserve">       </t>
    </r>
    <r>
      <rPr>
        <sz val="11"/>
        <rFont val="Calibri"/>
        <family val="2"/>
      </rPr>
      <t>Los valores de las columnas D y E, que se encuentran bloqueados y en color azul son extraídos automáticamente de los totales obtenidos de la hoja “</t>
    </r>
    <r>
      <rPr>
        <i/>
        <sz val="11"/>
        <color rgb="FF5B9BD5"/>
        <rFont val="Calibri"/>
        <family val="2"/>
      </rPr>
      <t>Pronósticos 1P mensual x 2 años</t>
    </r>
    <r>
      <rPr>
        <sz val="11"/>
        <rFont val="Calibri"/>
        <family val="2"/>
      </rPr>
      <t>”, Columna P y AC respectivamente.</t>
    </r>
  </si>
  <si>
    <r>
      <t>b.</t>
    </r>
    <r>
      <rPr>
        <sz val="7"/>
        <rFont val="Times New Roman"/>
        <family val="1"/>
      </rPr>
      <t xml:space="preserve">       </t>
    </r>
    <r>
      <rPr>
        <sz val="11"/>
        <rFont val="Calibri"/>
        <family val="2"/>
      </rPr>
      <t>En las filas 24 a la fila 27 para petróleo y 52 a 55 para gas, se encuentran los recursos contingentes C1.  Estos recursos se encuentran divididos así:</t>
    </r>
  </si>
  <si>
    <r>
      <t xml:space="preserve">                                                             </t>
    </r>
    <r>
      <rPr>
        <sz val="11"/>
        <rFont val="Calibri"/>
        <family val="2"/>
      </rPr>
      <t>ii.</t>
    </r>
    <r>
      <rPr>
        <sz val="7"/>
        <rFont val="Times New Roman"/>
        <family val="1"/>
      </rPr>
      <t xml:space="preserve">      </t>
    </r>
    <r>
      <rPr>
        <sz val="11"/>
        <rFont val="Calibri"/>
        <family val="2"/>
      </rPr>
      <t>Otra contingencia (precio, ambiental, social, entre otros), recursos estimados cuando se presenta algún tipo de contingencia relacionada con precio, ambiental, social o de algún otro tipo.</t>
    </r>
  </si>
  <si>
    <r>
      <t xml:space="preserve">                                                           </t>
    </r>
    <r>
      <rPr>
        <sz val="11"/>
        <rFont val="Calibri"/>
        <family val="2"/>
      </rPr>
      <t>iii.</t>
    </r>
    <r>
      <rPr>
        <sz val="7"/>
        <rFont val="Times New Roman"/>
        <family val="1"/>
      </rPr>
      <t xml:space="preserve">      </t>
    </r>
    <r>
      <rPr>
        <sz val="11"/>
        <rFont val="Calibri"/>
        <family val="2"/>
      </rPr>
      <t>La fila 27 para el petróleo o la fila 55 para el gas corresponden a la suma de las dos literales anteriores (i. y ii).  Celdas en color amarillo, bloqueadas y que se calculan automáticamente.</t>
    </r>
  </si>
  <si>
    <r>
      <t>8.</t>
    </r>
    <r>
      <rPr>
        <sz val="7"/>
        <rFont val="Times New Roman"/>
        <family val="1"/>
      </rPr>
      <t xml:space="preserve">       </t>
    </r>
    <r>
      <rPr>
        <sz val="11"/>
        <rFont val="Calibri"/>
        <family val="2"/>
      </rPr>
      <t>En la fila 11, reservas probables su diligenciamiento es anual y en Bls de petróleo; de igual forma para la fila 24 Reservas probables de gas, diligenciamiento anual y en KPC.</t>
    </r>
  </si>
  <si>
    <r>
      <t>9.</t>
    </r>
    <r>
      <rPr>
        <sz val="7"/>
        <rFont val="Times New Roman"/>
        <family val="1"/>
      </rPr>
      <t xml:space="preserve">       </t>
    </r>
    <r>
      <rPr>
        <sz val="11"/>
        <rFont val="Calibri"/>
        <family val="2"/>
      </rPr>
      <t xml:space="preserve">En la fila 20 se diligencian y en barriles los condensados o algún otro tipo de líquidos que junto con el petróleo producido son enviados por el oleoducto y que están asociados a la producción de la fila 24.  </t>
    </r>
  </si>
  <si>
    <r>
      <t>10.</t>
    </r>
    <r>
      <rPr>
        <sz val="7"/>
        <rFont val="Times New Roman"/>
        <family val="1"/>
      </rPr>
      <t xml:space="preserve">   </t>
    </r>
    <r>
      <rPr>
        <sz val="11"/>
        <rFont val="Calibri"/>
        <family val="2"/>
      </rPr>
      <t>Los recursos contingentes contemplados en las filas 13-16 para petróleo y 26 a 29 para gas, se diligencian con los mismos criterios contemplados en el numeral 7.b.</t>
    </r>
  </si>
  <si>
    <r>
      <t>11.</t>
    </r>
    <r>
      <rPr>
        <sz val="7"/>
        <rFont val="Times New Roman"/>
        <family val="1"/>
      </rPr>
      <t xml:space="preserve">   </t>
    </r>
    <r>
      <rPr>
        <sz val="11"/>
        <rFont val="Calibri"/>
        <family val="2"/>
      </rPr>
      <t>Su diligenciamiento es similar al de la hoja “Hoja “</t>
    </r>
    <r>
      <rPr>
        <b/>
        <sz val="11"/>
        <color rgb="FF5B9BD5"/>
        <rFont val="Calibri"/>
        <family val="2"/>
      </rPr>
      <t>Probables</t>
    </r>
    <r>
      <rPr>
        <sz val="11"/>
        <rFont val="Calibri"/>
        <family val="2"/>
      </rPr>
      <t xml:space="preserve"> “.</t>
    </r>
  </si>
  <si>
    <r>
      <t>12.</t>
    </r>
    <r>
      <rPr>
        <sz val="7"/>
        <rFont val="Times New Roman"/>
        <family val="1"/>
      </rPr>
      <t xml:space="preserve">   </t>
    </r>
    <r>
      <rPr>
        <sz val="11"/>
        <rFont val="Calibri"/>
        <family val="2"/>
      </rPr>
      <t>Esta hoja contiene información de las propiedades de la roca y de fluidos; y se debe diligenciar así:</t>
    </r>
  </si>
  <si>
    <r>
      <t xml:space="preserve">                                                               </t>
    </r>
    <r>
      <rPr>
        <sz val="11"/>
        <rFont val="Calibri"/>
        <family val="2"/>
      </rPr>
      <t>i.</t>
    </r>
    <r>
      <rPr>
        <sz val="7"/>
        <rFont val="Times New Roman"/>
        <family val="1"/>
      </rPr>
      <t xml:space="preserve">      </t>
    </r>
    <r>
      <rPr>
        <sz val="11"/>
        <rFont val="Calibri"/>
        <family val="2"/>
      </rPr>
      <t>Petróleo Original En sitio (barriles)</t>
    </r>
  </si>
  <si>
    <r>
      <t xml:space="preserve">                                                               </t>
    </r>
    <r>
      <rPr>
        <sz val="11"/>
        <rFont val="Calibri"/>
        <family val="2"/>
      </rPr>
      <t>i.</t>
    </r>
    <r>
      <rPr>
        <sz val="7"/>
        <rFont val="Times New Roman"/>
        <family val="1"/>
      </rPr>
      <t xml:space="preserve">      </t>
    </r>
    <r>
      <rPr>
        <sz val="11"/>
        <rFont val="Calibri"/>
        <family val="2"/>
      </rPr>
      <t>Gas Original En sitio (KPC)</t>
    </r>
  </si>
  <si>
    <r>
      <t>14.</t>
    </r>
    <r>
      <rPr>
        <sz val="7"/>
        <rFont val="Times New Roman"/>
        <family val="1"/>
      </rPr>
      <t xml:space="preserve">   </t>
    </r>
    <r>
      <rPr>
        <sz val="11"/>
        <rFont val="Calibri"/>
        <family val="2"/>
      </rPr>
      <t>En las filas 41 a la 43 se deben diligenciar los costos unitarios (US $/bl) de:</t>
    </r>
  </si>
  <si>
    <r>
      <t>a.</t>
    </r>
    <r>
      <rPr>
        <sz val="7"/>
        <rFont val="Times New Roman"/>
        <family val="1"/>
      </rPr>
      <t xml:space="preserve">       </t>
    </r>
    <r>
      <rPr>
        <sz val="11"/>
        <rFont val="Calibri"/>
        <family val="2"/>
      </rPr>
      <t>Costos de disposición. Agua</t>
    </r>
  </si>
  <si>
    <r>
      <t>b.</t>
    </r>
    <r>
      <rPr>
        <sz val="7"/>
        <rFont val="Times New Roman"/>
        <family val="1"/>
      </rPr>
      <t xml:space="preserve">       </t>
    </r>
    <r>
      <rPr>
        <sz val="11"/>
        <rFont val="Calibri"/>
        <family val="2"/>
      </rPr>
      <t>Costos Tratamiento de agua</t>
    </r>
  </si>
  <si>
    <r>
      <t>c.</t>
    </r>
    <r>
      <rPr>
        <sz val="7"/>
        <rFont val="Times New Roman"/>
        <family val="1"/>
      </rPr>
      <t xml:space="preserve">       </t>
    </r>
    <r>
      <rPr>
        <sz val="11"/>
        <rFont val="Calibri"/>
        <family val="2"/>
      </rPr>
      <t>Costo Diluyente</t>
    </r>
  </si>
  <si>
    <r>
      <t>15.</t>
    </r>
    <r>
      <rPr>
        <sz val="7"/>
        <rFont val="Times New Roman"/>
        <family val="1"/>
      </rPr>
      <t xml:space="preserve">   </t>
    </r>
    <r>
      <rPr>
        <sz val="11"/>
        <rFont val="Calibri"/>
        <family val="2"/>
      </rPr>
      <t xml:space="preserve"> Los costos asociados a la clasificación de reservas probables y posibles se extraerán de la tabla de Flujo de Caja en Excel que cada compañía debe presentar por campo y por cada una de las clasificaciones de reservas que se presentan y en el formato establecido.</t>
    </r>
  </si>
  <si>
    <r>
      <t>16.</t>
    </r>
    <r>
      <rPr>
        <sz val="7"/>
        <rFont val="Times New Roman"/>
        <family val="1"/>
      </rPr>
      <t xml:space="preserve">   </t>
    </r>
    <r>
      <rPr>
        <sz val="11"/>
        <rFont val="Calibri"/>
        <family val="2"/>
      </rPr>
      <t>Las filas 9, 13 y 17, para petróleo y 24, 28 y 32 para gas, que se encuentran en celdas de color azul y bloqueadas los valores de producción anualizado extraídos automáticamente de a hoja “</t>
    </r>
    <r>
      <rPr>
        <b/>
        <sz val="11"/>
        <color rgb="FF5B9BD5"/>
        <rFont val="Calibri"/>
        <family val="2"/>
      </rPr>
      <t>Probadas”</t>
    </r>
    <r>
      <rPr>
        <sz val="11"/>
        <rFont val="Calibri"/>
        <family val="2"/>
      </rPr>
      <t>. Esta información que automáticamente se visualiza en la hoja de “</t>
    </r>
    <r>
      <rPr>
        <b/>
        <sz val="11"/>
        <color rgb="FF5B9BD5"/>
        <rFont val="Calibri"/>
        <family val="2"/>
      </rPr>
      <t xml:space="preserve">Opex” </t>
    </r>
    <r>
      <rPr>
        <sz val="11"/>
        <rFont val="Calibri"/>
        <family val="2"/>
      </rPr>
      <t>es de ayuda para que sus valores sean coherentes con la producción y con los años productivos.</t>
    </r>
  </si>
  <si>
    <r>
      <t>17.</t>
    </r>
    <r>
      <rPr>
        <sz val="7"/>
        <rFont val="Times New Roman"/>
        <family val="1"/>
      </rPr>
      <t xml:space="preserve">   </t>
    </r>
    <r>
      <rPr>
        <sz val="11"/>
        <rFont val="Calibri"/>
        <family val="2"/>
      </rPr>
      <t>En las filas 7 y 8 de esta página se diligencian el pronóstico de precios seleccionado bien sea el del marcador WTI o BRENT.</t>
    </r>
  </si>
  <si>
    <r>
      <t>18.</t>
    </r>
    <r>
      <rPr>
        <sz val="7"/>
        <rFont val="Times New Roman"/>
        <family val="1"/>
      </rPr>
      <t xml:space="preserve">   </t>
    </r>
    <r>
      <rPr>
        <sz val="11"/>
        <rFont val="Calibri"/>
        <family val="2"/>
      </rPr>
      <t>En las filas 10 y 11 se diligencian los ajustes en trasporte y ajuste en calidad respectivamente.</t>
    </r>
  </si>
  <si>
    <r>
      <t>19.</t>
    </r>
    <r>
      <rPr>
        <sz val="7"/>
        <rFont val="Times New Roman"/>
        <family val="1"/>
      </rPr>
      <t xml:space="preserve">   </t>
    </r>
    <r>
      <rPr>
        <sz val="11"/>
        <rFont val="Calibri"/>
        <family val="2"/>
      </rPr>
      <t>La fila 16, celdas en color amarillo, calcula en forma automática los precios de venta del Petróleo.  Estos precios de venta son obtenidos de restarle al precio del marcador de referencia el ajuste de transporte y el ajuste por calidad.</t>
    </r>
  </si>
  <si>
    <r>
      <t>20.</t>
    </r>
    <r>
      <rPr>
        <sz val="7"/>
        <rFont val="Times New Roman"/>
        <family val="1"/>
      </rPr>
      <t xml:space="preserve">   </t>
    </r>
    <r>
      <rPr>
        <sz val="11"/>
        <rFont val="Calibri"/>
        <family val="2"/>
      </rPr>
      <t>En las filas 17 y 18 están los precios del condensado y del gas respectivamente.</t>
    </r>
  </si>
  <si>
    <r>
      <t>21.</t>
    </r>
    <r>
      <rPr>
        <sz val="7"/>
        <rFont val="Times New Roman"/>
        <family val="1"/>
      </rPr>
      <t xml:space="preserve">   </t>
    </r>
    <r>
      <rPr>
        <sz val="11"/>
        <rFont val="Calibri"/>
        <family val="2"/>
      </rPr>
      <t>De las filas 20 a la 30 se encuentra la información de pozos a perforar según la categoría de reservas o la desagregación de los existentes</t>
    </r>
  </si>
  <si>
    <r>
      <t>22.</t>
    </r>
    <r>
      <rPr>
        <sz val="7"/>
        <rFont val="Times New Roman"/>
        <family val="1"/>
      </rPr>
      <t xml:space="preserve">   </t>
    </r>
    <r>
      <rPr>
        <sz val="11"/>
        <rFont val="Calibri"/>
        <family val="2"/>
      </rPr>
      <t>En las filas 32 a la 63 se encuentra la información de inversiones relacionadas con los pozos a perforar según la categoría de reservas, trabajos de WO&amp;Completamiento o algunos otros.  Estos valores están relacionados según la categoría de reservas. También, en esta sección se solicita el diligenciamiento de la inversión de abandono.</t>
    </r>
  </si>
  <si>
    <r>
      <t>23.</t>
    </r>
    <r>
      <rPr>
        <sz val="7"/>
        <rFont val="Times New Roman"/>
        <family val="1"/>
      </rPr>
      <t xml:space="preserve">   </t>
    </r>
    <r>
      <rPr>
        <sz val="11"/>
        <rFont val="Calibri"/>
        <family val="2"/>
      </rPr>
      <t>En las filas 67 a 71, se encuentra la sección de verificación.  Si hay información de perforación de pozos, debe haber inversión o si hay inversión para la perforación de pozos debe tener un correspondiente número de pozos a perforar.  Si existe esta correlación, todas las celdas mostraran la expresión OK; de lo contrario aparecerá un mensaje que falta un dato y en que celda está faltando</t>
    </r>
    <r>
      <rPr>
        <b/>
        <sz val="11"/>
        <rFont val="Calibri"/>
        <family val="2"/>
      </rPr>
      <t>.   Si en alguna de estas celdas (D69:AN71) no está la expresión OK no les permitirá la carga del archivo Excel.</t>
    </r>
  </si>
  <si>
    <t>Código de Colores</t>
  </si>
  <si>
    <t>Sección de Petróleo</t>
  </si>
  <si>
    <t>Sección de Condensado y Otros Líquidos</t>
  </si>
  <si>
    <t>Sección de Gas</t>
  </si>
  <si>
    <t>Celdas con sumatoria de valores o formulación</t>
  </si>
  <si>
    <t>Celdas que arrastran totales o información de otras hojas</t>
  </si>
  <si>
    <r>
      <t>2.</t>
    </r>
    <r>
      <rPr>
        <sz val="7"/>
        <rFont val="Times New Roman"/>
        <family val="1"/>
      </rPr>
      <t xml:space="preserve">       </t>
    </r>
    <r>
      <rPr>
        <sz val="11"/>
        <rFont val="Calibri"/>
        <family val="2"/>
      </rPr>
      <t>En las filas de la 11 a la fila 14 para petróleo, se diligencian mensualmente para los dos años siguientes a la fecha de corte y en barriles las reservas PDP, PNP y PND. El valor de las 1P celdas en color amarillo, se encuentran bloqueada y se totalizan automáticamente.</t>
    </r>
  </si>
  <si>
    <t>Si en fila 16 aparece "ERROR" es porque diligenció las filas 8 y 9 (celdas de referencia para WTI y Brent); solo se debe diligenciar una de estas celdas</t>
  </si>
  <si>
    <t>Ítem</t>
  </si>
  <si>
    <t>Diferencia</t>
  </si>
  <si>
    <t>Petróleo (bls)</t>
  </si>
  <si>
    <t>Gas (kpc)</t>
  </si>
  <si>
    <t>Nuevas incorporaciones</t>
  </si>
  <si>
    <t>Petroleo</t>
  </si>
  <si>
    <t>Verificador Balance</t>
  </si>
  <si>
    <t>Verificador recursos contingentes</t>
  </si>
  <si>
    <t>Total Recursos - Otras contingencias</t>
  </si>
  <si>
    <t>CERT</t>
  </si>
  <si>
    <t>Tipo de Otra contingencia</t>
  </si>
  <si>
    <t>Técnica</t>
  </si>
  <si>
    <t>Factor de Recobro Actual (%)</t>
  </si>
  <si>
    <t>1. BALANCE DE RESERVAS POR CAMPO</t>
  </si>
  <si>
    <t>1. 1 DISCRIMINACION DE LA DIFERENCIA DEL BALANCE DE RESERVAS 1P</t>
  </si>
  <si>
    <t>2. RECURSOS CONTINGENTES</t>
  </si>
  <si>
    <t>Recursos contingentes por finalización de contrato</t>
  </si>
  <si>
    <t>Otras Contingencias</t>
  </si>
  <si>
    <t>2. 1 DISCRIMINACION DE OTRAS CONTINGENCIAS</t>
  </si>
  <si>
    <t>Criterio</t>
  </si>
  <si>
    <t>Factores Económicos</t>
  </si>
  <si>
    <t>Revisiones Técnicas</t>
  </si>
  <si>
    <t>Económica</t>
  </si>
  <si>
    <t>Reclasificaciones</t>
  </si>
  <si>
    <t xml:space="preserve">Asuntos Legales y/o Contractuales </t>
  </si>
  <si>
    <t>Proyectos de producción Incremental (PPI)</t>
  </si>
  <si>
    <t>Proyectos EOR/EGR</t>
  </si>
  <si>
    <t>Desarrollo pendiente: Acumulación descubierta donde las actividades del proyecto continuan para justificar el desarrollo comercial en un futuro cercano.</t>
  </si>
  <si>
    <t>Desarrollo en espera: Acumulación descubierta donde las actividades del proyecto están en espera y/o que la justificación de desarrollo comercial puede estar sujeta con retrasos significativos.</t>
  </si>
  <si>
    <t>Desarrollo no clarificado: Acumulación descubierta donde las actividades del proyecto están bajo evaluación y donde la justificación como desarrollo comercial es desconocida o basado en la información disponible</t>
  </si>
  <si>
    <t>Desarrollo no viable: Acumulación descubierta para la cual no hay planes actuales de desarrollo o de adquisición de información adicional.</t>
  </si>
  <si>
    <t>Factor de  recobro último esperado (%)</t>
  </si>
  <si>
    <t>Producción acumulada a 31,dic (barriles)</t>
  </si>
  <si>
    <t>Producción acumulada @ 31.dic  (kpc)</t>
  </si>
  <si>
    <t>Gas Original  En sitio (kpc)</t>
  </si>
  <si>
    <t>Post- Finalización Contratos C2</t>
  </si>
  <si>
    <t>Otra contingencia C2 (precio, ambiental, social, entre otros)</t>
  </si>
  <si>
    <t>Otras contingencias (bls)</t>
  </si>
  <si>
    <t>Otras contingencias (kpc)</t>
  </si>
  <si>
    <r>
      <t xml:space="preserve">26. En las filas 23 a 29, se diligencia la discriminación de la diferencia del </t>
    </r>
    <r>
      <rPr>
        <i/>
        <sz val="11"/>
        <rFont val="Calibri"/>
        <family val="2"/>
      </rPr>
      <t xml:space="preserve">" BALANCE DE RESERVAS POR CAMPO", </t>
    </r>
    <r>
      <rPr>
        <sz val="11"/>
        <rFont val="Calibri"/>
        <family val="2"/>
      </rPr>
      <t xml:space="preserve">teniendo en cuenta las definiciones, criterios e instrucciones del documento </t>
    </r>
    <r>
      <rPr>
        <b/>
        <i/>
        <sz val="11"/>
        <rFont val="Calibri"/>
        <family val="2"/>
      </rPr>
      <t>"DEFINICIONES REPORTE DE RECURSOS Y RESERVAS - HOJA BALANCE Y JUSTIFICACION"</t>
    </r>
    <r>
      <rPr>
        <i/>
        <sz val="11"/>
        <rFont val="Calibri"/>
        <family val="2"/>
      </rPr>
      <t xml:space="preserve"> </t>
    </r>
  </si>
  <si>
    <t>Hoja “Balance y Justificación”</t>
  </si>
  <si>
    <t>RECURSOS Y RESERVAS</t>
  </si>
  <si>
    <t>Ambiental y/o Social</t>
  </si>
  <si>
    <r>
      <t xml:space="preserve">28. La información de la fila 39 </t>
    </r>
    <r>
      <rPr>
        <i/>
        <sz val="11"/>
        <rFont val="Calibri"/>
        <family val="2"/>
      </rPr>
      <t xml:space="preserve">"Otras Contingencias", </t>
    </r>
    <r>
      <rPr>
        <sz val="11"/>
        <rFont val="Calibri"/>
        <family val="2"/>
      </rPr>
      <t xml:space="preserve">debe ser discriminada en las filas 47 a 50, clasificando las contingencias según  lo establecido en el documento </t>
    </r>
    <r>
      <rPr>
        <b/>
        <i/>
        <sz val="11"/>
        <rFont val="Calibri"/>
        <family val="2"/>
      </rPr>
      <t>"DEFINICIONES REPORTE DE RECURSOS Y RESERVAS - HOJA BALANCE Y JUSTIFICACION"</t>
    </r>
    <r>
      <rPr>
        <sz val="11"/>
        <rFont val="Calibri"/>
        <family val="2"/>
      </rPr>
      <t xml:space="preserve">   </t>
    </r>
  </si>
  <si>
    <t xml:space="preserve">29. En las filas 47 a 50, columna D, se reporta la oportunidad de comercialidad en fracción.  </t>
  </si>
  <si>
    <t>30. En las filas 47 a 50, columna E, se debe seleccionar la madurez del proyecto según corresponda (1. Desarrollo pendiente 2. Desarrollo en espera 3. Desarrollo no clarificado 4. Desarrollo no viable. )</t>
  </si>
  <si>
    <t>Hoja “Resumen IRR”</t>
  </si>
  <si>
    <r>
      <t xml:space="preserve">                                                             </t>
    </r>
    <r>
      <rPr>
        <sz val="11"/>
        <rFont val="Calibri"/>
        <family val="2"/>
      </rPr>
      <t>ii.</t>
    </r>
    <r>
      <rPr>
        <sz val="7"/>
        <rFont val="Times New Roman"/>
        <family val="1"/>
      </rPr>
      <t xml:space="preserve">      </t>
    </r>
    <r>
      <rPr>
        <sz val="11"/>
        <rFont val="Calibri"/>
        <family val="2"/>
      </rPr>
      <t xml:space="preserve">Factor de Recobro Actual (%), corresponde a la relación entre la Producción Acumulada y el Petróleo Original En Sitio  </t>
    </r>
  </si>
  <si>
    <r>
      <t xml:space="preserve">                                                           </t>
    </r>
    <r>
      <rPr>
        <sz val="11"/>
        <rFont val="Calibri"/>
        <family val="2"/>
      </rPr>
      <t>iii.</t>
    </r>
    <r>
      <rPr>
        <sz val="7"/>
        <rFont val="Times New Roman"/>
        <family val="1"/>
      </rPr>
      <t xml:space="preserve">      </t>
    </r>
    <r>
      <rPr>
        <sz val="11"/>
        <rFont val="Calibri"/>
        <family val="2"/>
      </rPr>
      <t>Recobro Último Estimado EUR  (barriles), corresponde a la estimación alta de reservas 3P.</t>
    </r>
  </si>
  <si>
    <r>
      <t xml:space="preserve">                                                           </t>
    </r>
    <r>
      <rPr>
        <sz val="11"/>
        <rFont val="Calibri"/>
        <family val="2"/>
      </rPr>
      <t>iv.</t>
    </r>
    <r>
      <rPr>
        <sz val="7"/>
        <rFont val="Times New Roman"/>
        <family val="1"/>
      </rPr>
      <t xml:space="preserve">      </t>
    </r>
    <r>
      <rPr>
        <sz val="11"/>
        <rFont val="Calibri"/>
        <family val="2"/>
      </rPr>
      <t>Producción acumulada a 31 de dic (barriles): Valor igual al obtenido de la forma 9SH</t>
    </r>
  </si>
  <si>
    <r>
      <t xml:space="preserve">                                                            </t>
    </r>
    <r>
      <rPr>
        <sz val="11"/>
        <rFont val="Calibri"/>
        <family val="2"/>
      </rPr>
      <t>v.</t>
    </r>
    <r>
      <rPr>
        <sz val="7"/>
        <rFont val="Times New Roman"/>
        <family val="1"/>
      </rPr>
      <t xml:space="preserve">      </t>
    </r>
    <r>
      <rPr>
        <sz val="11"/>
        <rFont val="Calibri"/>
        <family val="2"/>
      </rPr>
      <t>Factor de  recobro último esperado (%), es la relación entre el  Recobro Último Estimado (EUR) y el Petróleo Original En Sitio</t>
    </r>
  </si>
  <si>
    <r>
      <t xml:space="preserve">                                                             </t>
    </r>
    <r>
      <rPr>
        <sz val="11"/>
        <rFont val="Calibri"/>
        <family val="2"/>
      </rPr>
      <t>ii.</t>
    </r>
    <r>
      <rPr>
        <sz val="7"/>
        <rFont val="Times New Roman"/>
        <family val="1"/>
      </rPr>
      <t xml:space="preserve">      </t>
    </r>
    <r>
      <rPr>
        <sz val="11"/>
        <rFont val="Calibri"/>
        <family val="2"/>
      </rPr>
      <t>Factor de Recobro Actual (%), corresponde a la relación entre la Producción Acumulada y el Gas Original En Sitio</t>
    </r>
  </si>
  <si>
    <r>
      <t xml:space="preserve">                                                            </t>
    </r>
    <r>
      <rPr>
        <sz val="11"/>
        <rFont val="Calibri"/>
        <family val="2"/>
      </rPr>
      <t>v.</t>
    </r>
    <r>
      <rPr>
        <sz val="7"/>
        <rFont val="Times New Roman"/>
        <family val="1"/>
      </rPr>
      <t xml:space="preserve">      </t>
    </r>
    <r>
      <rPr>
        <sz val="11"/>
        <rFont val="Calibri"/>
        <family val="2"/>
      </rPr>
      <t>Factor de  recobro último esperado (%), es la relación entre el  Recobro Último Estimado (EUR) y el Gas Original En Sitio</t>
    </r>
  </si>
  <si>
    <t xml:space="preserve">Post- Finalización Contratos </t>
  </si>
  <si>
    <t>Post- Finalización Contratos C3</t>
  </si>
  <si>
    <t>YRG</t>
  </si>
  <si>
    <t>Otra contingencia C3 (precio, ambiental, social, entre otros)</t>
  </si>
  <si>
    <r>
      <t>d.</t>
    </r>
    <r>
      <rPr>
        <sz val="7"/>
        <rFont val="Times New Roman"/>
        <family val="1"/>
      </rPr>
      <t xml:space="preserve">       </t>
    </r>
    <r>
      <rPr>
        <sz val="11"/>
        <rFont val="Calibri"/>
        <family val="2"/>
      </rPr>
      <t>En las filas 12 a la fila 40 para petróleo y en las filas de la 47 a la fila 75 para gas, columnas de la B a la U, se pueden diligenciar las propiedades por yacimientos.</t>
    </r>
  </si>
  <si>
    <t>c.     En la columna B desde la fila 12 y posteriormente desde la fila 47, se entendera la clasificacion como una asignacion del tipo de yacimiento de acuerdo al estado de los fluidos, a tipos como: gas disuelto, Yacimientos de gas sin condensación retrógrada, Yacimientos de gas seco, yacimientos de gas humedo, yacimientos de gas condensado (retrógrada), Petroleo Negro, Petroleo Volatil y alfaltenicos. El tipo de mecanismo de produccion debe ser entregado en el informe del operador.</t>
  </si>
  <si>
    <t>INFORMACION DE COSTOS - CAMPOS PETROLEO (BLS)</t>
  </si>
  <si>
    <t>Bls/año</t>
  </si>
  <si>
    <t>Costos Fijos - Asociado a PDP</t>
  </si>
  <si>
    <t>KUS$/año</t>
  </si>
  <si>
    <t>Costos variables  Asociado a PDP</t>
  </si>
  <si>
    <t>Costos Fijos - Asociado a PNP</t>
  </si>
  <si>
    <t>Costos variables Asociado a PNP</t>
  </si>
  <si>
    <t>Costos Fijos - Asociado a PND</t>
  </si>
  <si>
    <t>Costos variables Asociado a PND</t>
  </si>
  <si>
    <t xml:space="preserve">INFORMACION DE COSTOS - CAMPOS DE GAS </t>
  </si>
  <si>
    <t>Kpc/año</t>
  </si>
  <si>
    <t>INFORMACION ADICIONAL DE COSTOS POR BARRIL DE PETROLEO PRODUCIDO</t>
  </si>
  <si>
    <t xml:space="preserve">Costos de disposición. Agua </t>
  </si>
  <si>
    <t>US$/bl</t>
  </si>
  <si>
    <t xml:space="preserve">Costos Tratamiento de agua </t>
  </si>
  <si>
    <t xml:space="preserve">Costo Diluyente </t>
  </si>
  <si>
    <t>Gas disuelto.</t>
  </si>
  <si>
    <t>Yacimientos de gas seco.</t>
  </si>
  <si>
    <t>Yacimientos de gas sin condensación retrógrada.</t>
  </si>
  <si>
    <t>Yacimientos de gas humedo.</t>
  </si>
  <si>
    <t>Yacimientos de gas condensado (retrógrada).</t>
  </si>
  <si>
    <t>Petroleo Negro.</t>
  </si>
  <si>
    <t>Petroleo Volatil.</t>
  </si>
  <si>
    <t xml:space="preserve">Alfaltenicos. </t>
  </si>
  <si>
    <t>Otro que aplique.</t>
  </si>
  <si>
    <t>Tipo de Madurez del Proyecto</t>
  </si>
  <si>
    <r>
      <rPr>
        <sz val="10"/>
        <color rgb="FFFF0000"/>
        <rFont val="Arial"/>
        <family val="2"/>
      </rPr>
      <t>En esta tabla relacione los recursos contigentes -</t>
    </r>
    <r>
      <rPr>
        <b/>
        <sz val="10"/>
        <color rgb="FFFF0000"/>
        <rFont val="Arial"/>
        <family val="2"/>
      </rPr>
      <t xml:space="preserve"> OTRAS CONTINGENCIAS</t>
    </r>
    <r>
      <rPr>
        <sz val="10"/>
        <color rgb="FFFF0000"/>
        <rFont val="Arial"/>
        <family val="2"/>
      </rPr>
      <t>, es importante que el verificador este en estado</t>
    </r>
    <r>
      <rPr>
        <b/>
        <sz val="10"/>
        <color rgb="FFFF0000"/>
        <rFont val="Arial"/>
        <family val="2"/>
      </rPr>
      <t xml:space="preserve"> OK</t>
    </r>
  </si>
  <si>
    <t>Madurez del Proyecto (Referirse a la tabla abajo)</t>
  </si>
  <si>
    <t>Oportunidad de comercialidad (0&lt;Fracción≤1)</t>
  </si>
  <si>
    <r>
      <t>31.</t>
    </r>
    <r>
      <rPr>
        <sz val="7"/>
        <rFont val="Times New Roman"/>
        <family val="1"/>
      </rPr>
      <t xml:space="preserve">   </t>
    </r>
    <r>
      <rPr>
        <sz val="11"/>
        <rFont val="Calibri"/>
        <family val="2"/>
      </rPr>
      <t>Esta hoja no la tienen que diligenciar, pero si deben verificar que la información totalizada, obtenida de los pronósticos que se llenaron en las hojas anteriores concuerde con la que ustedes tienen totalizada</t>
    </r>
  </si>
  <si>
    <r>
      <t>32.</t>
    </r>
    <r>
      <rPr>
        <sz val="7"/>
        <rFont val="Times New Roman"/>
        <family val="1"/>
      </rPr>
      <t xml:space="preserve">   </t>
    </r>
    <r>
      <rPr>
        <sz val="11"/>
        <rFont val="Calibri"/>
        <family val="2"/>
      </rPr>
      <t>En las celdas F9:H13, se presenta el resumen total de pozos a perforar en los próximos 5 años (PND) y su inversión asociada.</t>
    </r>
  </si>
  <si>
    <t>Clasificación</t>
  </si>
  <si>
    <t>Madurez del Proyecto (Referirse a la tabla de abajo)</t>
  </si>
  <si>
    <t>Post- Finalización Contratos</t>
  </si>
  <si>
    <r>
      <t xml:space="preserve">                                                               </t>
    </r>
    <r>
      <rPr>
        <sz val="11"/>
        <rFont val="Calibri"/>
        <family val="2"/>
      </rPr>
      <t>i.</t>
    </r>
    <r>
      <rPr>
        <sz val="7"/>
        <rFont val="Times New Roman"/>
        <family val="1"/>
      </rPr>
      <t xml:space="preserve">      </t>
    </r>
    <r>
      <rPr>
        <sz val="11"/>
        <rFont val="Calibri"/>
        <family val="2"/>
      </rPr>
      <t>Post- Finalización Contratos:  Los diligencian todas las compañías con contratos con la ANH o de Asociación con Ecopetrol, que han estimado valores después de la finalización del negocio juridico.</t>
    </r>
  </si>
  <si>
    <t>Recobro Último Estimado 3P
EUR  (barriles)</t>
  </si>
  <si>
    <t>Recobro Último Estimado 3P
EUR  (kpc)</t>
  </si>
  <si>
    <r>
      <t>a.</t>
    </r>
    <r>
      <rPr>
        <sz val="7"/>
        <rFont val="Times New Roman"/>
        <family val="1"/>
      </rPr>
      <t xml:space="preserve">       </t>
    </r>
    <r>
      <rPr>
        <sz val="11"/>
        <rFont val="Calibri"/>
        <family val="2"/>
      </rPr>
      <t>En la fila 9, columnas de la Q a la U, se diligencian las columnas S y T correspondientes al EUR y la producción acumulada a 31 de diciembre, esta última información que debe coincidir con lo reportado en la Forma 9SH.</t>
    </r>
  </si>
  <si>
    <r>
      <t>b.</t>
    </r>
    <r>
      <rPr>
        <sz val="7"/>
        <rFont val="Times New Roman"/>
        <family val="1"/>
      </rPr>
      <t xml:space="preserve">       </t>
    </r>
    <r>
      <rPr>
        <sz val="11"/>
        <rFont val="Calibri"/>
        <family val="2"/>
      </rPr>
      <t>En la fila 44, columnas de la Q a la U, se diligencian las columnas S y T correspondientes al EUR y la producción acumulada a 31 de diciembre, esta última información que debe coincidir con lo reportado en la Forma 9SH.</t>
    </r>
  </si>
  <si>
    <t>Año 2024</t>
  </si>
  <si>
    <t>Reservas Probadas Total a dic. 31/2022</t>
  </si>
  <si>
    <r>
      <t xml:space="preserve">A continuacion justifique las diferencias en reservas de la vigencia actual con respecto al año anterior, la casilla C32 y D32 deben estar en </t>
    </r>
    <r>
      <rPr>
        <b/>
        <sz val="10"/>
        <color rgb="FFFF0000"/>
        <rFont val="Arial"/>
        <family val="2"/>
      </rPr>
      <t>OK</t>
    </r>
    <r>
      <rPr>
        <sz val="10"/>
        <color rgb="FFFF0000"/>
        <rFont val="Arial"/>
        <family val="2"/>
      </rPr>
      <t xml:space="preserve"> </t>
    </r>
  </si>
  <si>
    <t>Condensados (bls)</t>
  </si>
  <si>
    <t>Año 2025</t>
  </si>
  <si>
    <t>RESUMEN BALANCE - dic. 31/2023</t>
  </si>
  <si>
    <t>RECURSOS CONTINGENTES a dic. 31/2023</t>
  </si>
  <si>
    <t>Producción año 2023</t>
  </si>
  <si>
    <t>Balance a dic. 31/2023</t>
  </si>
  <si>
    <t>Reservas Probadas Total a dic. 31/2023</t>
  </si>
  <si>
    <t>Total a dic. 31/2023</t>
  </si>
  <si>
    <t>24. En las filas 12 y 13 se diligencian el total de Reservas Probadas a dic. 31 del año anterior al IRR a reportar y la Producción del año a reportar</t>
  </si>
  <si>
    <r>
      <t>27. La información de las filas 38 a 40 que se encuentra en celdas de color azul y bloqueadas, es extraída automáticamente de la hoja</t>
    </r>
    <r>
      <rPr>
        <i/>
        <sz val="11"/>
        <rFont val="Calibri"/>
        <family val="2"/>
      </rPr>
      <t xml:space="preserve"> “Resumen IRR” y corresponde  al total de Recursos Contingentes a dic. 31 del año a reportar el IRR. </t>
    </r>
  </si>
  <si>
    <r>
      <t>25. La información de la fila 15 que se encuentran en celdas de color azul y bloqueadas, es extraída automáticamente de la hoja</t>
    </r>
    <r>
      <rPr>
        <b/>
        <sz val="11"/>
        <color theme="4"/>
        <rFont val="Calibri"/>
        <family val="2"/>
      </rPr>
      <t xml:space="preserve"> “Resumen IRR”</t>
    </r>
    <r>
      <rPr>
        <sz val="11"/>
        <rFont val="Calibri"/>
        <family val="2"/>
      </rPr>
      <t xml:space="preserve"> y corresponde  al total de Reservas Probadas a dic. 31 del año a reportar del IRR.</t>
    </r>
  </si>
  <si>
    <r>
      <t xml:space="preserve">                                                           </t>
    </r>
    <r>
      <rPr>
        <sz val="11"/>
        <rFont val="Calibri"/>
        <family val="2"/>
      </rPr>
      <t>iii.</t>
    </r>
    <r>
      <rPr>
        <sz val="7"/>
        <rFont val="Times New Roman"/>
        <family val="1"/>
      </rPr>
      <t xml:space="preserve">      </t>
    </r>
    <r>
      <rPr>
        <sz val="11"/>
        <rFont val="Calibri"/>
        <family val="2"/>
      </rPr>
      <t>Recobro Último Estimado EUR  (Kpc), corresponde a la estimación alta de reservas 3P.</t>
    </r>
  </si>
  <si>
    <r>
      <t xml:space="preserve">                                                           </t>
    </r>
    <r>
      <rPr>
        <sz val="11"/>
        <rFont val="Calibri"/>
        <family val="2"/>
      </rPr>
      <t>iv.</t>
    </r>
    <r>
      <rPr>
        <sz val="7"/>
        <rFont val="Times New Roman"/>
        <family val="1"/>
      </rPr>
      <t xml:space="preserve">      </t>
    </r>
    <r>
      <rPr>
        <sz val="11"/>
        <rFont val="Calibri"/>
        <family val="2"/>
      </rPr>
      <t>Producción acumulada a 31 de dic (Kpc): Valor igual al obtenido de la forma 9SH</t>
    </r>
  </si>
  <si>
    <t>Nota: No se deben repetir Yacimiento y Clasificación</t>
  </si>
  <si>
    <r>
      <t>13.</t>
    </r>
    <r>
      <rPr>
        <sz val="7"/>
        <rFont val="Times New Roman"/>
        <family val="1"/>
      </rPr>
      <t xml:space="preserve">   </t>
    </r>
    <r>
      <rPr>
        <sz val="11"/>
        <rFont val="Calibri"/>
        <family val="2"/>
      </rPr>
      <t>En esta hoja se contemplan los valores de costos fijos y costos variables en miles de dólares por año (kUS$/año). Estos valores deben estar asociados únicamente a las reservas probadas (PDP, PNP y PND).</t>
    </r>
  </si>
  <si>
    <t>TELURIO24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</si>
</sst>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dd\-mmm\-yyyy"/>
    <numFmt numFmtId="167" formatCode="_(* #,##0_);_(* \(#,##0\);_(* &quot;-&quot;??_);_(@_)"/>
    <numFmt numFmtId="168" formatCode="_(* #,##0.000000_);_(* \(#,##0.000000\);_(* &quot;-&quot;??_);_(@_)"/>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b/>
      <sz val="14"/>
      <name val="Arial"/>
      <family val="2"/>
    </font>
    <font>
      <b/>
      <sz val="10"/>
      <color indexed="10"/>
      <name val="Arial"/>
      <family val="2"/>
    </font>
    <font>
      <sz val="8"/>
      <name val="Arial"/>
      <family val="2"/>
    </font>
    <font>
      <sz val="12"/>
      <name val="Arial"/>
      <family val="2"/>
    </font>
    <font>
      <sz val="10"/>
      <name val="Arial"/>
      <family val="2"/>
    </font>
    <font>
      <sz val="9"/>
      <color indexed="81"/>
      <name val="Tahoma"/>
      <family val="2"/>
    </font>
    <font>
      <sz val="11"/>
      <name val="Arial"/>
      <family val="2"/>
    </font>
    <font>
      <i/>
      <sz val="9"/>
      <name val="Arial"/>
      <family val="2"/>
    </font>
    <font>
      <b/>
      <i/>
      <sz val="9"/>
      <name val="Arial"/>
      <family val="2"/>
    </font>
    <font>
      <i/>
      <sz val="10"/>
      <name val="Arial"/>
      <family val="2"/>
    </font>
    <font>
      <b/>
      <sz val="10"/>
      <color rgb="FFFF0000"/>
      <name val="Arial"/>
      <family val="2"/>
    </font>
    <font>
      <sz val="10"/>
      <color theme="9" tint="-0.249977111117893"/>
      <name val="Arial"/>
      <family val="2"/>
    </font>
    <font>
      <sz val="10"/>
      <name val="Arial"/>
      <family val="2"/>
    </font>
    <font>
      <sz val="10"/>
      <name val="Arial"/>
      <family val="2"/>
    </font>
    <font>
      <b/>
      <sz val="11"/>
      <color theme="1"/>
      <name val="Calibri"/>
      <family val="2"/>
      <scheme val="minor"/>
    </font>
    <font>
      <b/>
      <sz val="11"/>
      <name val="Arial"/>
      <family val="2"/>
    </font>
    <font>
      <sz val="16"/>
      <color theme="1"/>
      <name val="Calibri"/>
      <family val="2"/>
      <scheme val="minor"/>
    </font>
    <font>
      <sz val="11"/>
      <name val="Calibri"/>
      <family val="2"/>
    </font>
    <font>
      <sz val="7"/>
      <name val="Times New Roman"/>
      <family val="1"/>
    </font>
    <font>
      <sz val="11"/>
      <name val="Arial"/>
      <family val="2"/>
    </font>
    <font>
      <b/>
      <sz val="12"/>
      <name val="Arial"/>
      <family val="2"/>
    </font>
    <font>
      <sz val="12"/>
      <name val="Arial"/>
      <family val="2"/>
    </font>
    <font>
      <b/>
      <sz val="14"/>
      <name val="Arial"/>
      <family val="2"/>
    </font>
    <font>
      <b/>
      <sz val="11"/>
      <name val="Arial"/>
      <family val="2"/>
    </font>
    <font>
      <sz val="10"/>
      <name val="Arial"/>
      <family val="2"/>
    </font>
    <font>
      <b/>
      <sz val="11"/>
      <color rgb="FFFF0000"/>
      <name val="Calibri"/>
      <family val="2"/>
    </font>
    <font>
      <b/>
      <sz val="11"/>
      <color rgb="FF5B9BD5"/>
      <name val="Calibri"/>
      <family val="2"/>
    </font>
    <font>
      <b/>
      <sz val="11"/>
      <name val="Calibri"/>
      <family val="2"/>
    </font>
    <font>
      <u/>
      <sz val="11"/>
      <name val="Calibri"/>
      <family val="2"/>
    </font>
    <font>
      <i/>
      <sz val="11"/>
      <color rgb="FF5B9BD5"/>
      <name val="Calibri"/>
      <family val="2"/>
    </font>
    <font>
      <i/>
      <sz val="11"/>
      <name val="Calibri"/>
      <family val="2"/>
    </font>
    <font>
      <b/>
      <sz val="11"/>
      <color rgb="FFFF0000"/>
      <name val="Calibri"/>
      <family val="2"/>
      <scheme val="minor"/>
    </font>
    <font>
      <sz val="11"/>
      <color theme="0"/>
      <name val="Calibri"/>
      <family val="2"/>
      <scheme val="minor"/>
    </font>
    <font>
      <sz val="11"/>
      <color theme="0"/>
      <name val="Arial"/>
      <family val="2"/>
    </font>
    <font>
      <b/>
      <sz val="9"/>
      <color indexed="81"/>
      <name val="Tahoma"/>
      <family val="2"/>
    </font>
    <font>
      <b/>
      <sz val="9"/>
      <name val="Arial"/>
      <family val="2"/>
    </font>
    <font>
      <b/>
      <i/>
      <sz val="11"/>
      <name val="Calibri"/>
      <family val="2"/>
    </font>
    <font>
      <b/>
      <sz val="11"/>
      <color theme="4"/>
      <name val="Calibri"/>
      <family val="2"/>
    </font>
    <font>
      <sz val="10"/>
      <color theme="0"/>
      <name val="Arial"/>
      <family val="2"/>
    </font>
    <font>
      <sz val="8"/>
      <name val="Arial"/>
      <family val="2"/>
    </font>
    <font>
      <sz val="10"/>
      <color rgb="FFFF0000"/>
      <name val="Arial"/>
      <family val="2"/>
    </font>
    <font>
      <b/>
      <sz val="8"/>
      <color rgb="FFFF0000"/>
      <name val="Arial"/>
      <family val="2"/>
    </font>
    <font>
      <sz val="8"/>
      <color rgb="FFFF0000"/>
      <name val="Arial"/>
      <family val="2"/>
    </font>
    <font>
      <b/>
      <sz val="16"/>
      <name val="Arial"/>
      <family val="2"/>
    </font>
    <font>
      <sz val="16"/>
      <color rgb="FFFF0000"/>
      <name val="Calibri"/>
      <family val="2"/>
      <scheme val="minor"/>
    </font>
    <font>
      <b/>
      <sz val="14"/>
      <color rgb="FFFF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bgColor indexed="64"/>
      </patternFill>
    </fill>
    <fill>
      <patternFill patternType="solid">
        <fgColor rgb="FFD9D9D9"/>
        <bgColor indexed="64"/>
      </patternFill>
    </fill>
    <fill>
      <patternFill patternType="solid">
        <fgColor theme="9" tint="0.79998168889431442"/>
        <bgColor indexed="64"/>
      </patternFill>
    </fill>
    <fill>
      <patternFill patternType="solid">
        <fgColor theme="6"/>
        <bgColor indexed="64"/>
      </patternFill>
    </fill>
    <fill>
      <patternFill patternType="solid">
        <fgColor theme="9"/>
        <bgColor indexed="64"/>
      </patternFill>
    </fill>
    <fill>
      <patternFill patternType="solid">
        <fgColor theme="3" tint="0.79998168889431442"/>
        <bgColor indexed="64"/>
      </patternFill>
    </fill>
    <fill>
      <patternFill patternType="solid">
        <fgColor rgb="FF92D050"/>
        <bgColor indexed="64"/>
      </patternFill>
    </fill>
  </fills>
  <borders count="61">
    <border>
      <left/>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8">
    <xf numFmtId="0" fontId="0"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7" fillId="0" borderId="0"/>
    <xf numFmtId="0" fontId="23" fillId="0" borderId="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8" fillId="0" borderId="0"/>
    <xf numFmtId="0" fontId="24" fillId="0" borderId="0"/>
    <xf numFmtId="0" fontId="6"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0" fontId="1" fillId="0" borderId="0"/>
  </cellStyleXfs>
  <cellXfs count="583">
    <xf numFmtId="0" fontId="0" fillId="0" borderId="0" xfId="0"/>
    <xf numFmtId="0" fontId="17" fillId="0" borderId="0" xfId="0" applyFont="1" applyAlignment="1">
      <alignment vertical="center"/>
    </xf>
    <xf numFmtId="0" fontId="17" fillId="0" borderId="3" xfId="0"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4" fillId="0" borderId="3" xfId="0" applyFont="1" applyBorder="1" applyAlignment="1">
      <alignment vertical="center"/>
    </xf>
    <xf numFmtId="0" fontId="17" fillId="0" borderId="27" xfId="0" applyFont="1" applyBorder="1" applyAlignment="1">
      <alignment vertical="center"/>
    </xf>
    <xf numFmtId="0" fontId="17" fillId="0" borderId="2" xfId="0" applyFont="1" applyBorder="1" applyAlignment="1">
      <alignment vertical="center"/>
    </xf>
    <xf numFmtId="0" fontId="17" fillId="0" borderId="0" xfId="0" applyFont="1" applyAlignment="1">
      <alignment vertical="center" wrapText="1"/>
    </xf>
    <xf numFmtId="0" fontId="17" fillId="0" borderId="8" xfId="0" applyFont="1" applyBorder="1" applyAlignment="1">
      <alignment vertical="center"/>
    </xf>
    <xf numFmtId="0" fontId="17" fillId="0" borderId="9" xfId="1" applyNumberFormat="1" applyFont="1" applyFill="1" applyBorder="1" applyAlignment="1">
      <alignment horizontal="center" vertical="center"/>
    </xf>
    <xf numFmtId="0" fontId="17" fillId="0" borderId="9" xfId="0" applyFont="1" applyBorder="1" applyAlignment="1">
      <alignment vertical="center"/>
    </xf>
    <xf numFmtId="0" fontId="17" fillId="0" borderId="8" xfId="1" applyNumberFormat="1" applyFont="1" applyFill="1" applyBorder="1" applyAlignment="1">
      <alignment horizontal="left" vertical="center"/>
    </xf>
    <xf numFmtId="0" fontId="14" fillId="0" borderId="2" xfId="0" applyFont="1" applyBorder="1" applyAlignment="1">
      <alignment vertical="center"/>
    </xf>
    <xf numFmtId="0" fontId="14" fillId="0" borderId="0" xfId="2" applyNumberFormat="1" applyFont="1" applyFill="1" applyBorder="1" applyAlignment="1">
      <alignment horizontal="center" vertical="center"/>
    </xf>
    <xf numFmtId="0" fontId="10" fillId="0" borderId="2" xfId="0" applyFont="1" applyBorder="1" applyAlignment="1">
      <alignment horizontal="center" vertical="center"/>
    </xf>
    <xf numFmtId="1" fontId="17" fillId="0" borderId="9" xfId="1" applyNumberFormat="1" applyFont="1" applyFill="1" applyBorder="1" applyAlignment="1" applyProtection="1">
      <alignment vertical="center"/>
      <protection locked="0"/>
    </xf>
    <xf numFmtId="1" fontId="17" fillId="0" borderId="9" xfId="1" applyNumberFormat="1" applyFont="1" applyFill="1" applyBorder="1" applyAlignment="1" applyProtection="1">
      <alignment vertical="center"/>
    </xf>
    <xf numFmtId="1" fontId="15" fillId="0" borderId="0" xfId="0" applyNumberFormat="1" applyFont="1" applyAlignment="1">
      <alignment vertical="center"/>
    </xf>
    <xf numFmtId="1" fontId="17" fillId="0" borderId="0" xfId="0" applyNumberFormat="1" applyFont="1" applyAlignment="1">
      <alignment vertical="center"/>
    </xf>
    <xf numFmtId="0" fontId="10" fillId="0" borderId="2" xfId="0" applyFont="1" applyBorder="1" applyAlignment="1">
      <alignment vertical="center"/>
    </xf>
    <xf numFmtId="1" fontId="17" fillId="0" borderId="9" xfId="1" applyNumberFormat="1" applyFont="1" applyFill="1" applyBorder="1" applyAlignment="1" applyProtection="1">
      <alignment horizontal="right" vertical="center"/>
      <protection locked="0"/>
    </xf>
    <xf numFmtId="1" fontId="17" fillId="3" borderId="9" xfId="1" applyNumberFormat="1" applyFont="1" applyFill="1" applyBorder="1" applyAlignment="1" applyProtection="1">
      <alignment vertical="center"/>
      <protection hidden="1"/>
    </xf>
    <xf numFmtId="1" fontId="17" fillId="0" borderId="9" xfId="1" applyNumberFormat="1" applyFont="1" applyFill="1" applyBorder="1" applyAlignment="1" applyProtection="1">
      <alignment horizontal="right" vertical="center"/>
      <protection hidden="1"/>
    </xf>
    <xf numFmtId="1" fontId="17" fillId="0" borderId="10" xfId="1" applyNumberFormat="1" applyFont="1" applyFill="1" applyBorder="1" applyAlignment="1" applyProtection="1">
      <alignment vertical="center"/>
      <protection hidden="1"/>
    </xf>
    <xf numFmtId="0" fontId="17" fillId="0" borderId="1" xfId="0" applyFont="1" applyBorder="1" applyAlignment="1">
      <alignment vertical="center"/>
    </xf>
    <xf numFmtId="1" fontId="17" fillId="0" borderId="9" xfId="1" applyNumberFormat="1" applyFont="1" applyFill="1" applyBorder="1" applyAlignment="1" applyProtection="1">
      <alignment vertical="center"/>
      <protection hidden="1"/>
    </xf>
    <xf numFmtId="1" fontId="17" fillId="0" borderId="10" xfId="1" applyNumberFormat="1" applyFont="1" applyFill="1" applyBorder="1" applyAlignment="1" applyProtection="1">
      <alignment horizontal="right" vertical="center"/>
      <protection hidden="1"/>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4" fillId="0" borderId="0" xfId="0" applyFont="1" applyAlignment="1" applyProtection="1">
      <alignment vertical="center"/>
      <protection hidden="1"/>
    </xf>
    <xf numFmtId="166" fontId="14" fillId="0" borderId="0" xfId="0" applyNumberFormat="1" applyFont="1" applyAlignment="1" applyProtection="1">
      <alignment vertical="center"/>
      <protection hidden="1"/>
    </xf>
    <xf numFmtId="0" fontId="6" fillId="0" borderId="0" xfId="11"/>
    <xf numFmtId="0" fontId="6" fillId="0" borderId="0" xfId="11" applyAlignment="1">
      <alignment horizontal="center"/>
    </xf>
    <xf numFmtId="0" fontId="17" fillId="0" borderId="10" xfId="0" applyFont="1" applyBorder="1" applyAlignment="1">
      <alignment horizontal="center" vertical="center" wrapText="1"/>
    </xf>
    <xf numFmtId="0" fontId="17" fillId="0" borderId="10" xfId="0" applyFont="1" applyBorder="1" applyAlignment="1">
      <alignment vertical="center"/>
    </xf>
    <xf numFmtId="0" fontId="17" fillId="0" borderId="16" xfId="0" applyFont="1" applyBorder="1" applyAlignment="1">
      <alignment vertical="center"/>
    </xf>
    <xf numFmtId="0" fontId="17" fillId="0" borderId="12"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4" fillId="0" borderId="9" xfId="1" applyNumberFormat="1" applyFont="1" applyFill="1" applyBorder="1" applyAlignment="1">
      <alignment vertical="center"/>
    </xf>
    <xf numFmtId="0" fontId="14" fillId="0" borderId="10" xfId="1" applyNumberFormat="1" applyFont="1" applyFill="1" applyBorder="1" applyAlignment="1">
      <alignment vertical="center"/>
    </xf>
    <xf numFmtId="0" fontId="11" fillId="0" borderId="0" xfId="0" applyFont="1" applyAlignment="1">
      <alignment vertical="center"/>
    </xf>
    <xf numFmtId="0" fontId="17" fillId="0" borderId="2" xfId="1" applyNumberFormat="1" applyFont="1" applyFill="1" applyBorder="1" applyAlignment="1">
      <alignment vertical="center"/>
    </xf>
    <xf numFmtId="0" fontId="17" fillId="0" borderId="0" xfId="1" applyNumberFormat="1" applyFont="1" applyFill="1" applyBorder="1" applyAlignment="1">
      <alignment vertical="center"/>
    </xf>
    <xf numFmtId="0" fontId="11" fillId="0" borderId="2"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1" fontId="17" fillId="6" borderId="9" xfId="1" applyNumberFormat="1" applyFont="1" applyFill="1" applyBorder="1" applyAlignment="1" applyProtection="1">
      <alignment vertical="center"/>
      <protection hidden="1"/>
    </xf>
    <xf numFmtId="0" fontId="17" fillId="0" borderId="8" xfId="0" applyFont="1" applyBorder="1" applyAlignment="1">
      <alignment horizontal="center" vertical="center"/>
    </xf>
    <xf numFmtId="1" fontId="17" fillId="0" borderId="0" xfId="1" applyNumberFormat="1" applyFont="1" applyFill="1" applyBorder="1" applyAlignment="1" applyProtection="1">
      <alignment vertical="center"/>
    </xf>
    <xf numFmtId="0" fontId="10" fillId="0" borderId="0" xfId="2" applyNumberFormat="1" applyFont="1" applyFill="1" applyBorder="1" applyAlignment="1">
      <alignment vertical="center"/>
    </xf>
    <xf numFmtId="0" fontId="17" fillId="0" borderId="11" xfId="0" applyFont="1" applyBorder="1" applyAlignment="1">
      <alignment vertical="center"/>
    </xf>
    <xf numFmtId="0" fontId="17" fillId="0" borderId="14"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13" xfId="0" applyFont="1" applyBorder="1" applyAlignment="1">
      <alignment horizontal="center" vertical="center"/>
    </xf>
    <xf numFmtId="1" fontId="17" fillId="5" borderId="10" xfId="1" applyNumberFormat="1" applyFont="1" applyFill="1" applyBorder="1" applyAlignment="1" applyProtection="1">
      <alignment vertical="center"/>
      <protection hidden="1"/>
    </xf>
    <xf numFmtId="0" fontId="17" fillId="0" borderId="1" xfId="0" applyFont="1" applyBorder="1" applyAlignment="1">
      <alignment horizontal="center" vertical="center"/>
    </xf>
    <xf numFmtId="0" fontId="10" fillId="0" borderId="0" xfId="2" applyNumberFormat="1" applyFont="1" applyFill="1" applyBorder="1" applyAlignment="1">
      <alignment horizontal="center" vertical="center"/>
    </xf>
    <xf numFmtId="0" fontId="17" fillId="0" borderId="36" xfId="0" applyFont="1" applyBorder="1" applyAlignment="1">
      <alignment vertical="center"/>
    </xf>
    <xf numFmtId="1" fontId="17" fillId="0" borderId="13" xfId="1" applyNumberFormat="1" applyFont="1" applyFill="1" applyBorder="1" applyAlignment="1" applyProtection="1">
      <alignment horizontal="right" vertical="center"/>
      <protection locked="0"/>
    </xf>
    <xf numFmtId="0" fontId="17" fillId="0" borderId="22" xfId="0" applyFont="1" applyBorder="1" applyAlignment="1">
      <alignment horizontal="center" vertical="center"/>
    </xf>
    <xf numFmtId="1" fontId="17" fillId="8" borderId="9" xfId="1" applyNumberFormat="1" applyFont="1" applyFill="1" applyBorder="1" applyAlignment="1" applyProtection="1">
      <alignment vertical="center"/>
      <protection hidden="1"/>
    </xf>
    <xf numFmtId="1" fontId="17" fillId="8" borderId="10" xfId="1" applyNumberFormat="1" applyFont="1" applyFill="1" applyBorder="1" applyAlignment="1" applyProtection="1">
      <alignment vertical="center"/>
      <protection hidden="1"/>
    </xf>
    <xf numFmtId="1" fontId="17" fillId="4" borderId="9" xfId="1" applyNumberFormat="1" applyFont="1" applyFill="1" applyBorder="1" applyAlignment="1" applyProtection="1">
      <alignment vertical="center"/>
      <protection hidden="1"/>
    </xf>
    <xf numFmtId="0" fontId="17" fillId="4" borderId="9" xfId="0" applyFont="1" applyFill="1" applyBorder="1" applyAlignment="1">
      <alignment vertical="center"/>
    </xf>
    <xf numFmtId="0" fontId="17" fillId="0" borderId="13" xfId="0" applyFont="1" applyBorder="1" applyAlignment="1">
      <alignment vertical="center"/>
    </xf>
    <xf numFmtId="1" fontId="17" fillId="4" borderId="10" xfId="1" applyNumberFormat="1" applyFont="1" applyFill="1" applyBorder="1" applyAlignment="1" applyProtection="1">
      <alignment vertical="center"/>
      <protection hidden="1"/>
    </xf>
    <xf numFmtId="1" fontId="17" fillId="9" borderId="9" xfId="1" applyNumberFormat="1" applyFont="1" applyFill="1" applyBorder="1" applyAlignment="1" applyProtection="1">
      <alignment vertical="center"/>
      <protection hidden="1"/>
    </xf>
    <xf numFmtId="1" fontId="17" fillId="9" borderId="10" xfId="1" applyNumberFormat="1" applyFont="1" applyFill="1" applyBorder="1" applyAlignment="1" applyProtection="1">
      <alignment vertical="center"/>
      <protection hidden="1"/>
    </xf>
    <xf numFmtId="0" fontId="11" fillId="10" borderId="21" xfId="0" applyFont="1" applyFill="1" applyBorder="1" applyAlignment="1">
      <alignment vertical="center"/>
    </xf>
    <xf numFmtId="0" fontId="11" fillId="10" borderId="22" xfId="0" applyFont="1" applyFill="1" applyBorder="1" applyAlignment="1">
      <alignment vertical="center"/>
    </xf>
    <xf numFmtId="0" fontId="11" fillId="11" borderId="18" xfId="0" applyFont="1" applyFill="1" applyBorder="1" applyAlignment="1">
      <alignment vertical="center"/>
    </xf>
    <xf numFmtId="0" fontId="17" fillId="11" borderId="22" xfId="1" applyNumberFormat="1" applyFont="1" applyFill="1" applyBorder="1" applyAlignment="1">
      <alignment horizontal="center" vertical="center"/>
    </xf>
    <xf numFmtId="0" fontId="11" fillId="11" borderId="21" xfId="0" applyFont="1" applyFill="1" applyBorder="1" applyAlignment="1">
      <alignment vertical="center"/>
    </xf>
    <xf numFmtId="0" fontId="11" fillId="12" borderId="21" xfId="0" applyFont="1" applyFill="1" applyBorder="1" applyAlignment="1">
      <alignment vertical="center"/>
    </xf>
    <xf numFmtId="0" fontId="11" fillId="12" borderId="22" xfId="0" applyFont="1" applyFill="1" applyBorder="1" applyAlignment="1">
      <alignment vertical="center"/>
    </xf>
    <xf numFmtId="0" fontId="17" fillId="4" borderId="10" xfId="0" applyFont="1" applyFill="1" applyBorder="1" applyAlignment="1">
      <alignment vertical="center"/>
    </xf>
    <xf numFmtId="0" fontId="11" fillId="10" borderId="23" xfId="0" applyFont="1" applyFill="1" applyBorder="1" applyAlignment="1">
      <alignment vertical="center"/>
    </xf>
    <xf numFmtId="1" fontId="17" fillId="8" borderId="9" xfId="1" applyNumberFormat="1" applyFont="1" applyFill="1" applyBorder="1" applyAlignment="1" applyProtection="1">
      <alignment horizontal="right" vertical="center"/>
      <protection hidden="1"/>
    </xf>
    <xf numFmtId="0" fontId="17" fillId="9" borderId="0" xfId="0" applyFont="1" applyFill="1" applyAlignment="1">
      <alignment horizontal="center" vertical="center"/>
    </xf>
    <xf numFmtId="0" fontId="11" fillId="12" borderId="23" xfId="0" applyFont="1" applyFill="1" applyBorder="1" applyAlignment="1">
      <alignment vertical="center"/>
    </xf>
    <xf numFmtId="0" fontId="17" fillId="10" borderId="22" xfId="0" applyFont="1" applyFill="1" applyBorder="1" applyAlignment="1">
      <alignment horizontal="center" vertical="center"/>
    </xf>
    <xf numFmtId="0" fontId="17" fillId="12" borderId="23" xfId="0" applyFont="1" applyFill="1" applyBorder="1" applyAlignment="1">
      <alignment horizontal="center" vertical="center"/>
    </xf>
    <xf numFmtId="0" fontId="17" fillId="11" borderId="30" xfId="1" applyNumberFormat="1" applyFont="1" applyFill="1" applyBorder="1" applyAlignment="1">
      <alignment horizontal="center" vertical="center"/>
    </xf>
    <xf numFmtId="1" fontId="17" fillId="11" borderId="30" xfId="1" applyNumberFormat="1" applyFont="1" applyFill="1" applyBorder="1" applyAlignment="1" applyProtection="1">
      <alignment horizontal="right" vertical="center"/>
      <protection hidden="1"/>
    </xf>
    <xf numFmtId="1" fontId="17" fillId="11" borderId="32" xfId="1" applyNumberFormat="1" applyFont="1" applyFill="1" applyBorder="1" applyAlignment="1" applyProtection="1">
      <alignment vertical="center"/>
      <protection hidden="1"/>
    </xf>
    <xf numFmtId="1" fontId="17" fillId="4" borderId="5" xfId="1" applyNumberFormat="1" applyFont="1" applyFill="1" applyBorder="1" applyAlignment="1" applyProtection="1">
      <alignment vertical="center"/>
      <protection hidden="1"/>
    </xf>
    <xf numFmtId="1" fontId="17" fillId="11" borderId="22" xfId="1" applyNumberFormat="1" applyFont="1" applyFill="1" applyBorder="1" applyAlignment="1" applyProtection="1">
      <alignment horizontal="right" vertical="center"/>
      <protection hidden="1"/>
    </xf>
    <xf numFmtId="1" fontId="17" fillId="11" borderId="22" xfId="1" applyNumberFormat="1" applyFont="1" applyFill="1" applyBorder="1" applyAlignment="1" applyProtection="1">
      <alignment horizontal="right" vertical="center"/>
      <protection locked="0"/>
    </xf>
    <xf numFmtId="1" fontId="17" fillId="11" borderId="23" xfId="1" applyNumberFormat="1" applyFont="1" applyFill="1" applyBorder="1" applyAlignment="1" applyProtection="1">
      <alignment vertical="center"/>
      <protection hidden="1"/>
    </xf>
    <xf numFmtId="0" fontId="11" fillId="10" borderId="18" xfId="0" applyFont="1" applyFill="1" applyBorder="1" applyAlignment="1">
      <alignment vertical="center"/>
    </xf>
    <xf numFmtId="0" fontId="11" fillId="10" borderId="19" xfId="0" applyFont="1" applyFill="1" applyBorder="1" applyAlignment="1">
      <alignment vertical="center"/>
    </xf>
    <xf numFmtId="0" fontId="11" fillId="10" borderId="20" xfId="0" applyFont="1" applyFill="1" applyBorder="1" applyAlignment="1">
      <alignment vertical="center"/>
    </xf>
    <xf numFmtId="0" fontId="11" fillId="12" borderId="18" xfId="0" applyFont="1" applyFill="1" applyBorder="1" applyAlignment="1">
      <alignment vertical="center"/>
    </xf>
    <xf numFmtId="0" fontId="11" fillId="12" borderId="19" xfId="0" applyFont="1" applyFill="1" applyBorder="1" applyAlignment="1">
      <alignment vertical="center"/>
    </xf>
    <xf numFmtId="0" fontId="17" fillId="9" borderId="22" xfId="0" applyFont="1" applyFill="1" applyBorder="1" applyAlignment="1">
      <alignment vertical="center"/>
    </xf>
    <xf numFmtId="0" fontId="17" fillId="9" borderId="23" xfId="0" applyFont="1" applyFill="1" applyBorder="1" applyAlignment="1">
      <alignment vertical="center"/>
    </xf>
    <xf numFmtId="0" fontId="17" fillId="9" borderId="19" xfId="0" applyFont="1" applyFill="1" applyBorder="1" applyAlignment="1">
      <alignment vertical="center"/>
    </xf>
    <xf numFmtId="0" fontId="17" fillId="9" borderId="20" xfId="0" applyFont="1" applyFill="1" applyBorder="1" applyAlignment="1">
      <alignment vertical="center"/>
    </xf>
    <xf numFmtId="0" fontId="17" fillId="4" borderId="4" xfId="0" applyFont="1" applyFill="1" applyBorder="1" applyAlignment="1">
      <alignment vertical="center"/>
    </xf>
    <xf numFmtId="0" fontId="17" fillId="4" borderId="5" xfId="0" applyFont="1" applyFill="1" applyBorder="1" applyAlignment="1">
      <alignment vertical="center"/>
    </xf>
    <xf numFmtId="0" fontId="17" fillId="0" borderId="39" xfId="0" applyFont="1" applyBorder="1" applyAlignment="1">
      <alignment horizontal="center" vertical="center"/>
    </xf>
    <xf numFmtId="1" fontId="17" fillId="13" borderId="9" xfId="1" applyNumberFormat="1" applyFont="1" applyFill="1" applyBorder="1" applyAlignment="1" applyProtection="1">
      <alignment horizontal="right" vertical="center"/>
      <protection hidden="1"/>
    </xf>
    <xf numFmtId="0" fontId="25" fillId="0" borderId="0" xfId="11" applyFont="1"/>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0" xfId="0" applyFont="1" applyAlignment="1">
      <alignment vertical="center"/>
    </xf>
    <xf numFmtId="0" fontId="26" fillId="0" borderId="0" xfId="0" applyFont="1" applyAlignment="1">
      <alignment vertical="center" wrapText="1"/>
    </xf>
    <xf numFmtId="0" fontId="26" fillId="0" borderId="1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1" xfId="0" applyFont="1" applyBorder="1" applyAlignment="1">
      <alignment horizontal="center" vertical="center" wrapText="1"/>
    </xf>
    <xf numFmtId="1" fontId="26" fillId="9" borderId="10" xfId="1" applyNumberFormat="1" applyFont="1" applyFill="1" applyBorder="1" applyAlignment="1" applyProtection="1">
      <alignment horizontal="center" vertical="center"/>
      <protection hidden="1"/>
    </xf>
    <xf numFmtId="0" fontId="26" fillId="0" borderId="10" xfId="0" applyFont="1" applyBorder="1" applyAlignment="1">
      <alignment horizontal="center" vertical="center" wrapText="1"/>
    </xf>
    <xf numFmtId="0" fontId="26" fillId="0" borderId="0" xfId="0" applyFont="1" applyAlignment="1">
      <alignment horizontal="center" vertical="center"/>
    </xf>
    <xf numFmtId="0" fontId="26" fillId="0" borderId="8" xfId="0" applyFont="1" applyBorder="1" applyAlignment="1">
      <alignment vertical="center"/>
    </xf>
    <xf numFmtId="1" fontId="17" fillId="4" borderId="4" xfId="1" applyNumberFormat="1" applyFont="1" applyFill="1" applyBorder="1" applyAlignment="1" applyProtection="1">
      <alignment vertical="center"/>
      <protection hidden="1"/>
    </xf>
    <xf numFmtId="0" fontId="10" fillId="3" borderId="8" xfId="0" applyFont="1" applyFill="1" applyBorder="1" applyAlignment="1">
      <alignment vertical="center"/>
    </xf>
    <xf numFmtId="0" fontId="10" fillId="3" borderId="1" xfId="0" applyFont="1" applyFill="1" applyBorder="1" applyAlignment="1">
      <alignment vertical="center"/>
    </xf>
    <xf numFmtId="14" fontId="10" fillId="7" borderId="5" xfId="0" applyNumberFormat="1" applyFont="1" applyFill="1" applyBorder="1" applyAlignment="1">
      <alignment vertical="center" wrapText="1"/>
    </xf>
    <xf numFmtId="0" fontId="10" fillId="3" borderId="21" xfId="0" applyFont="1" applyFill="1" applyBorder="1" applyAlignment="1">
      <alignment vertical="center"/>
    </xf>
    <xf numFmtId="0" fontId="14" fillId="7" borderId="23" xfId="10" applyFont="1" applyFill="1" applyBorder="1"/>
    <xf numFmtId="0" fontId="14" fillId="7" borderId="7" xfId="10" applyFont="1" applyFill="1" applyBorder="1"/>
    <xf numFmtId="14" fontId="10" fillId="7" borderId="35" xfId="10" applyNumberFormat="1" applyFont="1" applyFill="1" applyBorder="1"/>
    <xf numFmtId="0" fontId="10" fillId="0" borderId="3" xfId="2" applyNumberFormat="1" applyFont="1" applyFill="1" applyBorder="1" applyAlignment="1">
      <alignment vertical="center"/>
    </xf>
    <xf numFmtId="0" fontId="14" fillId="0" borderId="3" xfId="2" applyNumberFormat="1" applyFont="1" applyFill="1" applyBorder="1" applyAlignment="1">
      <alignment horizontal="center" vertical="center"/>
    </xf>
    <xf numFmtId="0" fontId="11" fillId="0" borderId="3" xfId="0" applyFont="1" applyBorder="1" applyAlignment="1">
      <alignment vertical="center"/>
    </xf>
    <xf numFmtId="0" fontId="17" fillId="0" borderId="3" xfId="1" applyNumberFormat="1" applyFont="1" applyFill="1" applyBorder="1" applyAlignment="1">
      <alignment vertical="center"/>
    </xf>
    <xf numFmtId="0" fontId="10" fillId="0" borderId="3" xfId="2" applyNumberFormat="1" applyFont="1" applyFill="1" applyBorder="1" applyAlignment="1">
      <alignment horizontal="center" vertical="center"/>
    </xf>
    <xf numFmtId="0" fontId="17" fillId="0" borderId="35" xfId="0" applyFont="1" applyBorder="1" applyAlignment="1">
      <alignment vertical="center"/>
    </xf>
    <xf numFmtId="0" fontId="26" fillId="0" borderId="8" xfId="1" applyNumberFormat="1" applyFont="1" applyFill="1" applyBorder="1" applyAlignment="1">
      <alignment vertical="center"/>
    </xf>
    <xf numFmtId="0" fontId="10" fillId="0" borderId="8" xfId="1" applyNumberFormat="1" applyFont="1" applyFill="1" applyBorder="1" applyAlignment="1">
      <alignment vertical="center"/>
    </xf>
    <xf numFmtId="0" fontId="26" fillId="0" borderId="8" xfId="1" applyNumberFormat="1" applyFont="1" applyFill="1" applyBorder="1" applyAlignment="1">
      <alignment horizontal="left" vertical="center"/>
    </xf>
    <xf numFmtId="0" fontId="26" fillId="0" borderId="9" xfId="1" applyNumberFormat="1" applyFont="1" applyFill="1" applyBorder="1" applyAlignment="1">
      <alignment horizontal="center" vertical="center"/>
    </xf>
    <xf numFmtId="0" fontId="26" fillId="0" borderId="1" xfId="0" applyFont="1" applyBorder="1" applyAlignment="1">
      <alignment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17" fillId="0" borderId="21" xfId="0" applyFont="1" applyBorder="1" applyAlignment="1">
      <alignment vertical="center"/>
    </xf>
    <xf numFmtId="0" fontId="17" fillId="0" borderId="17" xfId="0" applyFont="1" applyBorder="1" applyAlignment="1">
      <alignment vertical="center"/>
    </xf>
    <xf numFmtId="1" fontId="17" fillId="8" borderId="45" xfId="1" applyNumberFormat="1" applyFont="1" applyFill="1" applyBorder="1" applyAlignment="1" applyProtection="1">
      <alignment vertical="center"/>
      <protection hidden="1"/>
    </xf>
    <xf numFmtId="0" fontId="17" fillId="5" borderId="37" xfId="1" applyNumberFormat="1" applyFont="1" applyFill="1" applyBorder="1" applyAlignment="1" applyProtection="1">
      <alignment vertical="center"/>
      <protection hidden="1"/>
    </xf>
    <xf numFmtId="0" fontId="17" fillId="0" borderId="37" xfId="0" applyFont="1" applyBorder="1" applyAlignment="1">
      <alignment vertical="center"/>
    </xf>
    <xf numFmtId="1" fontId="17" fillId="8" borderId="46" xfId="1" applyNumberFormat="1" applyFont="1" applyFill="1" applyBorder="1" applyAlignment="1" applyProtection="1">
      <alignment vertical="center"/>
      <protection hidden="1"/>
    </xf>
    <xf numFmtId="1" fontId="17" fillId="8" borderId="26" xfId="1" applyNumberFormat="1" applyFont="1" applyFill="1" applyBorder="1" applyAlignment="1" applyProtection="1">
      <alignment vertical="center"/>
      <protection hidden="1"/>
    </xf>
    <xf numFmtId="1" fontId="17" fillId="8" borderId="27" xfId="1" applyNumberFormat="1" applyFont="1" applyFill="1" applyBorder="1" applyAlignment="1" applyProtection="1">
      <alignment vertical="center"/>
      <protection hidden="1"/>
    </xf>
    <xf numFmtId="1" fontId="17" fillId="8" borderId="28" xfId="1" applyNumberFormat="1" applyFont="1" applyFill="1" applyBorder="1" applyAlignment="1" applyProtection="1">
      <alignment vertical="center"/>
      <protection hidden="1"/>
    </xf>
    <xf numFmtId="0" fontId="15" fillId="0" borderId="37" xfId="0" applyFont="1" applyBorder="1" applyAlignment="1">
      <alignment vertical="center"/>
    </xf>
    <xf numFmtId="0" fontId="15" fillId="0" borderId="27" xfId="0" applyFont="1" applyBorder="1" applyAlignment="1">
      <alignment vertical="center"/>
    </xf>
    <xf numFmtId="0" fontId="8" fillId="0" borderId="22" xfId="0" applyFont="1" applyBorder="1" applyAlignment="1">
      <alignment horizontal="center" vertical="center"/>
    </xf>
    <xf numFmtId="0" fontId="15" fillId="8" borderId="23" xfId="0" applyFont="1" applyFill="1" applyBorder="1" applyAlignment="1">
      <alignment vertical="center"/>
    </xf>
    <xf numFmtId="0" fontId="8" fillId="0" borderId="4" xfId="0" applyFont="1" applyBorder="1" applyAlignment="1">
      <alignment horizontal="center" vertical="center"/>
    </xf>
    <xf numFmtId="0" fontId="15" fillId="8" borderId="5" xfId="0" applyFont="1" applyFill="1" applyBorder="1" applyAlignment="1">
      <alignment vertical="center"/>
    </xf>
    <xf numFmtId="1" fontId="17" fillId="3" borderId="31" xfId="1" applyNumberFormat="1" applyFont="1" applyFill="1" applyBorder="1" applyAlignment="1" applyProtection="1">
      <alignment vertical="center"/>
      <protection hidden="1"/>
    </xf>
    <xf numFmtId="1" fontId="17" fillId="3" borderId="10" xfId="1" applyNumberFormat="1" applyFont="1" applyFill="1" applyBorder="1" applyAlignment="1" applyProtection="1">
      <alignment vertical="center"/>
      <protection hidden="1"/>
    </xf>
    <xf numFmtId="0" fontId="17" fillId="0" borderId="48" xfId="0" applyFont="1" applyBorder="1" applyAlignment="1">
      <alignment vertical="center"/>
    </xf>
    <xf numFmtId="0" fontId="11" fillId="12" borderId="20" xfId="0" applyFont="1" applyFill="1" applyBorder="1" applyAlignment="1">
      <alignment vertical="center"/>
    </xf>
    <xf numFmtId="1" fontId="17" fillId="8" borderId="4" xfId="1" applyNumberFormat="1" applyFont="1" applyFill="1" applyBorder="1" applyAlignment="1" applyProtection="1">
      <alignment vertical="center"/>
      <protection hidden="1"/>
    </xf>
    <xf numFmtId="1" fontId="17" fillId="8" borderId="5" xfId="1" applyNumberFormat="1" applyFont="1" applyFill="1" applyBorder="1" applyAlignment="1" applyProtection="1">
      <alignment vertical="center"/>
      <protection hidden="1"/>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5" fillId="0" borderId="0" xfId="11" applyFont="1"/>
    <xf numFmtId="0" fontId="5" fillId="0" borderId="9" xfId="11" applyFont="1" applyBorder="1" applyAlignment="1">
      <alignment horizontal="center" vertical="center"/>
    </xf>
    <xf numFmtId="0" fontId="10" fillId="0" borderId="0" xfId="0" applyFont="1" applyAlignment="1">
      <alignment vertical="center"/>
    </xf>
    <xf numFmtId="14" fontId="10" fillId="0" borderId="0" xfId="10" applyNumberFormat="1" applyFont="1"/>
    <xf numFmtId="0" fontId="5" fillId="0" borderId="6" xfId="11" applyFont="1" applyBorder="1" applyAlignment="1">
      <alignment horizontal="center" vertical="center"/>
    </xf>
    <xf numFmtId="0" fontId="26" fillId="9" borderId="21" xfId="0" applyFont="1" applyFill="1" applyBorder="1" applyAlignment="1">
      <alignment vertical="center"/>
    </xf>
    <xf numFmtId="0" fontId="26" fillId="9" borderId="18" xfId="0" applyFont="1" applyFill="1" applyBorder="1" applyAlignment="1">
      <alignment vertical="center"/>
    </xf>
    <xf numFmtId="0" fontId="26" fillId="0" borderId="21" xfId="0" applyFont="1" applyBorder="1" applyAlignment="1">
      <alignment horizontal="left" vertical="center"/>
    </xf>
    <xf numFmtId="0" fontId="26" fillId="0" borderId="40" xfId="0" applyFont="1" applyBorder="1" applyAlignment="1">
      <alignment horizontal="center" vertical="center"/>
    </xf>
    <xf numFmtId="0" fontId="10" fillId="0" borderId="17" xfId="0" applyFont="1" applyBorder="1" applyAlignment="1">
      <alignment vertical="center"/>
    </xf>
    <xf numFmtId="14" fontId="10" fillId="0" borderId="49" xfId="10" applyNumberFormat="1" applyFont="1" applyBorder="1"/>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5" fillId="0" borderId="4" xfId="11" applyFont="1" applyBorder="1" applyAlignment="1">
      <alignment horizontal="center" vertical="center"/>
    </xf>
    <xf numFmtId="0" fontId="4" fillId="0" borderId="9" xfId="11" applyFont="1" applyBorder="1" applyAlignment="1">
      <alignment horizontal="center" vertical="center"/>
    </xf>
    <xf numFmtId="0" fontId="26" fillId="0" borderId="9" xfId="0" applyFont="1" applyBorder="1" applyAlignment="1">
      <alignment vertical="center"/>
    </xf>
    <xf numFmtId="0" fontId="17" fillId="0" borderId="9" xfId="0" applyFont="1" applyBorder="1" applyAlignment="1" applyProtection="1">
      <alignment vertical="center"/>
      <protection locked="0"/>
    </xf>
    <xf numFmtId="0" fontId="17" fillId="0" borderId="4" xfId="0" applyFont="1" applyBorder="1" applyAlignment="1" applyProtection="1">
      <alignment vertical="center"/>
      <protection locked="0"/>
    </xf>
    <xf numFmtId="1" fontId="17" fillId="0" borderId="9" xfId="1" applyNumberFormat="1" applyFont="1" applyFill="1" applyBorder="1" applyAlignment="1" applyProtection="1">
      <alignment vertical="center"/>
      <protection locked="0" hidden="1"/>
    </xf>
    <xf numFmtId="1" fontId="17" fillId="0" borderId="13" xfId="1" applyNumberFormat="1" applyFont="1" applyFill="1" applyBorder="1" applyAlignment="1" applyProtection="1">
      <alignment vertical="center"/>
      <protection locked="0" hidden="1"/>
    </xf>
    <xf numFmtId="1" fontId="17" fillId="4" borderId="4" xfId="1" applyNumberFormat="1" applyFont="1" applyFill="1" applyBorder="1" applyAlignment="1" applyProtection="1">
      <alignment horizontal="right" vertical="center"/>
    </xf>
    <xf numFmtId="0" fontId="30" fillId="0" borderId="0" xfId="0" applyFont="1" applyAlignment="1">
      <alignment vertical="center"/>
    </xf>
    <xf numFmtId="1" fontId="30" fillId="0" borderId="0" xfId="1" applyNumberFormat="1" applyFont="1" applyFill="1" applyBorder="1" applyAlignment="1" applyProtection="1">
      <alignment vertical="center"/>
    </xf>
    <xf numFmtId="1" fontId="30" fillId="0" borderId="0" xfId="0" applyNumberFormat="1" applyFont="1" applyAlignment="1">
      <alignment vertical="center"/>
    </xf>
    <xf numFmtId="0" fontId="31" fillId="0" borderId="0" xfId="2" applyNumberFormat="1" applyFont="1" applyFill="1" applyBorder="1" applyAlignment="1">
      <alignment vertical="center"/>
    </xf>
    <xf numFmtId="0" fontId="31" fillId="3" borderId="21" xfId="0" applyFont="1" applyFill="1" applyBorder="1" applyAlignment="1">
      <alignment vertical="center"/>
    </xf>
    <xf numFmtId="0" fontId="32" fillId="7" borderId="23" xfId="10" applyFont="1" applyFill="1" applyBorder="1"/>
    <xf numFmtId="0" fontId="31" fillId="0" borderId="3" xfId="2" applyNumberFormat="1" applyFont="1" applyFill="1" applyBorder="1" applyAlignment="1">
      <alignment vertical="center"/>
    </xf>
    <xf numFmtId="0" fontId="31" fillId="3" borderId="8" xfId="0" applyFont="1" applyFill="1" applyBorder="1" applyAlignment="1">
      <alignment vertical="center"/>
    </xf>
    <xf numFmtId="0" fontId="32" fillId="7" borderId="7" xfId="10" applyFont="1" applyFill="1" applyBorder="1"/>
    <xf numFmtId="0" fontId="32" fillId="0" borderId="0" xfId="2" applyNumberFormat="1" applyFont="1" applyFill="1" applyBorder="1" applyAlignment="1">
      <alignment horizontal="center" vertical="center"/>
    </xf>
    <xf numFmtId="0" fontId="32" fillId="0" borderId="3" xfId="2" applyNumberFormat="1" applyFont="1" applyFill="1" applyBorder="1" applyAlignment="1">
      <alignment horizontal="center" vertical="center"/>
    </xf>
    <xf numFmtId="0" fontId="31" fillId="3" borderId="1" xfId="0" applyFont="1" applyFill="1" applyBorder="1" applyAlignment="1">
      <alignment vertical="center"/>
    </xf>
    <xf numFmtId="14" fontId="31" fillId="7" borderId="35" xfId="10" applyNumberFormat="1" applyFont="1" applyFill="1" applyBorder="1"/>
    <xf numFmtId="0" fontId="32" fillId="0" borderId="2" xfId="0" applyFont="1" applyBorder="1" applyAlignment="1">
      <alignment vertical="center"/>
    </xf>
    <xf numFmtId="166" fontId="32" fillId="0" borderId="0" xfId="0" applyNumberFormat="1" applyFont="1" applyAlignment="1" applyProtection="1">
      <alignment vertical="center"/>
      <protection hidden="1"/>
    </xf>
    <xf numFmtId="0" fontId="32" fillId="0" borderId="0" xfId="0" applyFont="1" applyAlignment="1">
      <alignment vertical="center"/>
    </xf>
    <xf numFmtId="0" fontId="32" fillId="0" borderId="3" xfId="0" applyFont="1" applyBorder="1" applyAlignment="1">
      <alignment vertical="center"/>
    </xf>
    <xf numFmtId="0" fontId="33" fillId="0" borderId="2"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0" fontId="33" fillId="10" borderId="21" xfId="0" applyFont="1" applyFill="1" applyBorder="1" applyAlignment="1">
      <alignment vertical="center"/>
    </xf>
    <xf numFmtId="0" fontId="33" fillId="10" borderId="22" xfId="0" applyFont="1" applyFill="1" applyBorder="1" applyAlignment="1">
      <alignment vertical="center"/>
    </xf>
    <xf numFmtId="0" fontId="33" fillId="10" borderId="23" xfId="0" applyFont="1" applyFill="1" applyBorder="1" applyAlignment="1">
      <alignment vertical="center"/>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1" fontId="34" fillId="9" borderId="10" xfId="1" applyNumberFormat="1" applyFont="1" applyFill="1" applyBorder="1" applyAlignment="1" applyProtection="1">
      <alignment horizontal="center" vertical="center"/>
      <protection hidden="1"/>
    </xf>
    <xf numFmtId="0" fontId="34" fillId="0" borderId="0" xfId="0" applyFont="1" applyAlignment="1">
      <alignment vertical="center"/>
    </xf>
    <xf numFmtId="0" fontId="34" fillId="0" borderId="0" xfId="0" applyFont="1" applyAlignment="1">
      <alignment vertical="center" wrapText="1"/>
    </xf>
    <xf numFmtId="0" fontId="34" fillId="0" borderId="8" xfId="0" applyFont="1" applyBorder="1" applyAlignment="1">
      <alignment vertical="center"/>
    </xf>
    <xf numFmtId="0" fontId="34" fillId="0" borderId="9" xfId="0" applyFont="1" applyBorder="1" applyAlignment="1">
      <alignment horizontal="center" vertical="center"/>
    </xf>
    <xf numFmtId="1" fontId="30" fillId="0" borderId="9" xfId="1" applyNumberFormat="1" applyFont="1" applyFill="1" applyBorder="1" applyAlignment="1" applyProtection="1">
      <alignment vertical="center"/>
      <protection locked="0"/>
    </xf>
    <xf numFmtId="1" fontId="30" fillId="4" borderId="10" xfId="1" applyNumberFormat="1" applyFont="1" applyFill="1" applyBorder="1" applyAlignment="1" applyProtection="1">
      <alignment vertical="center"/>
      <protection hidden="1"/>
    </xf>
    <xf numFmtId="0" fontId="30" fillId="0" borderId="8" xfId="0" applyFont="1" applyBorder="1" applyAlignment="1">
      <alignment vertical="center"/>
    </xf>
    <xf numFmtId="0" fontId="30" fillId="0" borderId="13" xfId="0" applyFont="1" applyBorder="1" applyAlignment="1">
      <alignment horizontal="center" vertical="center"/>
    </xf>
    <xf numFmtId="1" fontId="30" fillId="0" borderId="13" xfId="1" applyNumberFormat="1" applyFont="1" applyFill="1" applyBorder="1" applyAlignment="1" applyProtection="1">
      <alignment vertical="center"/>
      <protection locked="0"/>
    </xf>
    <xf numFmtId="1" fontId="30" fillId="9" borderId="10" xfId="1" applyNumberFormat="1" applyFont="1" applyFill="1" applyBorder="1" applyAlignment="1" applyProtection="1">
      <alignment vertical="center"/>
      <protection hidden="1"/>
    </xf>
    <xf numFmtId="0" fontId="31" fillId="0" borderId="8" xfId="1" applyNumberFormat="1" applyFont="1" applyFill="1" applyBorder="1" applyAlignment="1">
      <alignment vertical="center"/>
    </xf>
    <xf numFmtId="0" fontId="30" fillId="0" borderId="36" xfId="0" applyFont="1" applyBorder="1" applyAlignment="1">
      <alignment vertical="center"/>
    </xf>
    <xf numFmtId="0" fontId="34" fillId="0" borderId="1" xfId="0" applyFont="1" applyBorder="1" applyAlignment="1">
      <alignment vertical="center"/>
    </xf>
    <xf numFmtId="0" fontId="34" fillId="0" borderId="4" xfId="0" applyFont="1" applyBorder="1" applyAlignment="1">
      <alignment horizontal="center" vertical="center"/>
    </xf>
    <xf numFmtId="1" fontId="30" fillId="4" borderId="4" xfId="1" applyNumberFormat="1" applyFont="1" applyFill="1" applyBorder="1" applyAlignment="1" applyProtection="1">
      <alignment horizontal="right" vertical="center"/>
    </xf>
    <xf numFmtId="1" fontId="30" fillId="4" borderId="5" xfId="1" applyNumberFormat="1" applyFont="1" applyFill="1" applyBorder="1" applyAlignment="1" applyProtection="1">
      <alignment vertical="center"/>
      <protection hidden="1"/>
    </xf>
    <xf numFmtId="0" fontId="30" fillId="0" borderId="0" xfId="0" applyFont="1" applyAlignment="1">
      <alignment horizontal="center" vertical="center"/>
    </xf>
    <xf numFmtId="0" fontId="33" fillId="11" borderId="21" xfId="0" applyFont="1" applyFill="1" applyBorder="1" applyAlignment="1">
      <alignment vertical="center"/>
    </xf>
    <xf numFmtId="0" fontId="30" fillId="11" borderId="22" xfId="1" applyNumberFormat="1" applyFont="1" applyFill="1" applyBorder="1" applyAlignment="1">
      <alignment horizontal="center" vertical="center"/>
    </xf>
    <xf numFmtId="1" fontId="30" fillId="11" borderId="22" xfId="1" applyNumberFormat="1" applyFont="1" applyFill="1" applyBorder="1" applyAlignment="1" applyProtection="1">
      <alignment horizontal="right" vertical="center"/>
      <protection hidden="1"/>
    </xf>
    <xf numFmtId="1" fontId="30" fillId="11" borderId="23" xfId="1" applyNumberFormat="1" applyFont="1" applyFill="1" applyBorder="1" applyAlignment="1" applyProtection="1">
      <alignment vertical="center"/>
      <protection hidden="1"/>
    </xf>
    <xf numFmtId="0" fontId="34" fillId="0" borderId="8" xfId="1" applyNumberFormat="1" applyFont="1" applyFill="1" applyBorder="1" applyAlignment="1">
      <alignment horizontal="left" vertical="center"/>
    </xf>
    <xf numFmtId="0" fontId="30" fillId="0" borderId="2" xfId="1" applyNumberFormat="1" applyFont="1" applyFill="1" applyBorder="1" applyAlignment="1">
      <alignment vertical="center"/>
    </xf>
    <xf numFmtId="0" fontId="30" fillId="0" borderId="0" xfId="1" applyNumberFormat="1" applyFont="1" applyFill="1" applyBorder="1" applyAlignment="1">
      <alignment vertical="center"/>
    </xf>
    <xf numFmtId="0" fontId="30" fillId="0" borderId="3" xfId="1" applyNumberFormat="1" applyFont="1" applyFill="1" applyBorder="1" applyAlignment="1">
      <alignment vertical="center"/>
    </xf>
    <xf numFmtId="0" fontId="33" fillId="12" borderId="21" xfId="0" applyFont="1" applyFill="1" applyBorder="1" applyAlignment="1">
      <alignment vertical="center"/>
    </xf>
    <xf numFmtId="0" fontId="33" fillId="12" borderId="22" xfId="0" applyFont="1" applyFill="1" applyBorder="1" applyAlignment="1">
      <alignment vertical="center"/>
    </xf>
    <xf numFmtId="0" fontId="33" fillId="12" borderId="23" xfId="0" applyFont="1" applyFill="1" applyBorder="1" applyAlignment="1">
      <alignment vertical="center"/>
    </xf>
    <xf numFmtId="0" fontId="34" fillId="0" borderId="8" xfId="0" applyFont="1" applyBorder="1" applyAlignment="1">
      <alignment horizontal="center" vertical="center"/>
    </xf>
    <xf numFmtId="0" fontId="30" fillId="0" borderId="0" xfId="0" applyFont="1" applyAlignment="1">
      <alignment vertical="center" wrapText="1"/>
    </xf>
    <xf numFmtId="1" fontId="30" fillId="0" borderId="9" xfId="1" applyNumberFormat="1" applyFont="1" applyFill="1" applyBorder="1" applyAlignment="1" applyProtection="1">
      <alignment horizontal="right" vertical="center"/>
      <protection locked="0"/>
    </xf>
    <xf numFmtId="1" fontId="30" fillId="0" borderId="13" xfId="1" applyNumberFormat="1" applyFont="1" applyFill="1" applyBorder="1" applyAlignment="1" applyProtection="1">
      <alignment horizontal="right" vertical="center"/>
      <protection locked="0"/>
    </xf>
    <xf numFmtId="1" fontId="30" fillId="9" borderId="31" xfId="1" applyNumberFormat="1" applyFont="1" applyFill="1" applyBorder="1" applyAlignment="1" applyProtection="1">
      <alignment vertical="center"/>
      <protection hidden="1"/>
    </xf>
    <xf numFmtId="1" fontId="30" fillId="4" borderId="31" xfId="1" applyNumberFormat="1" applyFont="1" applyFill="1" applyBorder="1" applyAlignment="1" applyProtection="1">
      <alignment vertical="center"/>
      <protection hidden="1"/>
    </xf>
    <xf numFmtId="0" fontId="35" fillId="0" borderId="0" xfId="0" applyFont="1"/>
    <xf numFmtId="1" fontId="17" fillId="4" borderId="33" xfId="1" applyNumberFormat="1" applyFont="1" applyFill="1" applyBorder="1" applyAlignment="1" applyProtection="1">
      <alignment horizontal="right" vertical="center"/>
    </xf>
    <xf numFmtId="1" fontId="17" fillId="4" borderId="47" xfId="1" applyNumberFormat="1" applyFont="1" applyFill="1" applyBorder="1" applyAlignment="1" applyProtection="1">
      <alignment horizontal="right" vertical="center"/>
    </xf>
    <xf numFmtId="1" fontId="17" fillId="0" borderId="9" xfId="1" applyNumberFormat="1" applyFont="1" applyFill="1" applyBorder="1" applyAlignment="1" applyProtection="1">
      <alignment horizontal="right" vertical="center"/>
    </xf>
    <xf numFmtId="0" fontId="6" fillId="0" borderId="9" xfId="11" applyBorder="1" applyProtection="1">
      <protection locked="0"/>
    </xf>
    <xf numFmtId="0" fontId="6" fillId="0" borderId="10" xfId="11" applyBorder="1" applyProtection="1">
      <protection locked="0"/>
    </xf>
    <xf numFmtId="0" fontId="0" fillId="0" borderId="0" xfId="0" applyAlignment="1">
      <alignment wrapText="1"/>
    </xf>
    <xf numFmtId="0" fontId="28" fillId="0" borderId="44" xfId="0" applyFont="1" applyBorder="1" applyAlignment="1" applyProtection="1">
      <alignment horizontal="justify" vertical="center"/>
      <protection hidden="1"/>
    </xf>
    <xf numFmtId="0" fontId="29" fillId="0" borderId="44" xfId="0" applyFont="1" applyBorder="1" applyAlignment="1" applyProtection="1">
      <alignment horizontal="justify" vertical="center"/>
      <protection hidden="1"/>
    </xf>
    <xf numFmtId="0" fontId="37" fillId="0" borderId="44" xfId="0" applyFont="1" applyBorder="1" applyAlignment="1" applyProtection="1">
      <alignment horizontal="justify" vertical="center"/>
      <protection hidden="1"/>
    </xf>
    <xf numFmtId="0" fontId="28" fillId="0" borderId="51" xfId="0" applyFont="1" applyBorder="1" applyAlignment="1" applyProtection="1">
      <alignment horizontal="justify" vertical="center"/>
      <protection hidden="1"/>
    </xf>
    <xf numFmtId="0" fontId="21" fillId="0" borderId="0" xfId="0" applyFont="1"/>
    <xf numFmtId="0" fontId="0" fillId="10" borderId="0" xfId="0" applyFill="1"/>
    <xf numFmtId="0" fontId="8" fillId="0" borderId="0" xfId="0" applyFont="1" applyAlignment="1">
      <alignment wrapText="1"/>
    </xf>
    <xf numFmtId="0" fontId="0" fillId="11" borderId="0" xfId="0" applyFill="1"/>
    <xf numFmtId="0" fontId="0" fillId="12" borderId="0" xfId="0" applyFill="1"/>
    <xf numFmtId="0" fontId="0" fillId="4" borderId="0" xfId="0" applyFill="1"/>
    <xf numFmtId="0" fontId="42" fillId="0" borderId="0" xfId="11" applyFont="1" applyProtection="1">
      <protection hidden="1"/>
    </xf>
    <xf numFmtId="0" fontId="44" fillId="0" borderId="0" xfId="0" applyFont="1" applyAlignment="1">
      <alignment vertical="center"/>
    </xf>
    <xf numFmtId="0" fontId="43" fillId="0" borderId="0" xfId="11" applyFont="1"/>
    <xf numFmtId="0" fontId="14" fillId="0" borderId="9" xfId="1" applyNumberFormat="1" applyFont="1" applyFill="1" applyBorder="1" applyAlignment="1" applyProtection="1">
      <alignment vertical="center"/>
    </xf>
    <xf numFmtId="0" fontId="14" fillId="0" borderId="10" xfId="1" applyNumberFormat="1" applyFont="1" applyFill="1" applyBorder="1" applyAlignment="1" applyProtection="1">
      <alignment vertical="center"/>
    </xf>
    <xf numFmtId="1" fontId="30" fillId="0" borderId="13" xfId="1" applyNumberFormat="1" applyFont="1" applyFill="1" applyBorder="1" applyAlignment="1" applyProtection="1">
      <alignment vertical="center"/>
    </xf>
    <xf numFmtId="1" fontId="30" fillId="0" borderId="13" xfId="1" applyNumberFormat="1" applyFont="1" applyFill="1" applyBorder="1" applyAlignment="1" applyProtection="1">
      <alignment horizontal="right" vertical="center"/>
    </xf>
    <xf numFmtId="1" fontId="17" fillId="0" borderId="41" xfId="1" applyNumberFormat="1" applyFont="1" applyFill="1" applyBorder="1" applyAlignment="1" applyProtection="1">
      <alignment vertical="center"/>
    </xf>
    <xf numFmtId="0" fontId="6" fillId="0" borderId="0" xfId="11" applyAlignment="1">
      <alignment vertical="center"/>
    </xf>
    <xf numFmtId="0" fontId="0" fillId="0" borderId="0" xfId="0" applyAlignment="1">
      <alignment vertical="center"/>
    </xf>
    <xf numFmtId="0" fontId="14" fillId="7" borderId="23" xfId="10" applyFont="1" applyFill="1" applyBorder="1" applyAlignment="1">
      <alignment vertical="center"/>
    </xf>
    <xf numFmtId="0" fontId="14" fillId="7" borderId="7" xfId="10" applyFont="1" applyFill="1" applyBorder="1" applyAlignment="1">
      <alignment vertical="center"/>
    </xf>
    <xf numFmtId="14" fontId="10" fillId="7" borderId="35" xfId="10" applyNumberFormat="1" applyFont="1" applyFill="1" applyBorder="1" applyAlignment="1">
      <alignment vertical="center"/>
    </xf>
    <xf numFmtId="0" fontId="9" fillId="0" borderId="0" xfId="0" applyFont="1" applyAlignment="1">
      <alignment vertical="center"/>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13" fillId="0" borderId="0" xfId="0" applyFont="1" applyAlignment="1">
      <alignment vertical="center"/>
    </xf>
    <xf numFmtId="0" fontId="0" fillId="0" borderId="9" xfId="0" applyBorder="1" applyProtection="1">
      <protection locked="0"/>
    </xf>
    <xf numFmtId="0" fontId="8" fillId="0" borderId="9" xfId="0" applyFont="1" applyBorder="1" applyProtection="1">
      <protection locked="0"/>
    </xf>
    <xf numFmtId="9" fontId="0" fillId="0" borderId="9" xfId="0" applyNumberFormat="1" applyBorder="1" applyProtection="1">
      <protection locked="0"/>
    </xf>
    <xf numFmtId="0" fontId="14" fillId="0" borderId="23" xfId="10" applyFont="1" applyBorder="1" applyProtection="1">
      <protection locked="0"/>
    </xf>
    <xf numFmtId="0" fontId="29" fillId="0" borderId="44" xfId="0" applyFont="1" applyBorder="1" applyAlignment="1" applyProtection="1">
      <alignment horizontal="justify" vertical="center" wrapText="1"/>
      <protection hidden="1"/>
    </xf>
    <xf numFmtId="0" fontId="17" fillId="4" borderId="39" xfId="0" applyFont="1" applyFill="1" applyBorder="1" applyAlignment="1">
      <alignment vertical="center"/>
    </xf>
    <xf numFmtId="0" fontId="0" fillId="8" borderId="0" xfId="0" applyFill="1"/>
    <xf numFmtId="0" fontId="0" fillId="0" borderId="9" xfId="0" applyBorder="1" applyAlignment="1" applyProtection="1">
      <alignment vertical="center"/>
      <protection locked="0"/>
    </xf>
    <xf numFmtId="0" fontId="8" fillId="0" borderId="0" xfId="9"/>
    <xf numFmtId="0" fontId="8" fillId="0" borderId="0" xfId="9" applyAlignment="1">
      <alignment vertical="center"/>
    </xf>
    <xf numFmtId="0" fontId="17" fillId="0" borderId="52" xfId="0" applyFont="1" applyBorder="1" applyAlignment="1">
      <alignment vertical="center"/>
    </xf>
    <xf numFmtId="1" fontId="17" fillId="8" borderId="43" xfId="0" applyNumberFormat="1" applyFont="1" applyFill="1" applyBorder="1" applyAlignment="1">
      <alignment vertical="center"/>
    </xf>
    <xf numFmtId="1" fontId="17" fillId="8" borderId="53" xfId="0" applyNumberFormat="1" applyFont="1" applyFill="1" applyBorder="1" applyAlignment="1">
      <alignment vertical="center"/>
    </xf>
    <xf numFmtId="1" fontId="15" fillId="8" borderId="43" xfId="0" applyNumberFormat="1" applyFont="1" applyFill="1" applyBorder="1" applyAlignment="1">
      <alignment vertical="center"/>
    </xf>
    <xf numFmtId="1" fontId="15" fillId="8" borderId="53" xfId="0" applyNumberFormat="1" applyFont="1" applyFill="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166" fontId="14" fillId="0" borderId="0" xfId="0" applyNumberFormat="1" applyFont="1" applyAlignment="1">
      <alignment vertical="center"/>
    </xf>
    <xf numFmtId="0" fontId="26" fillId="9" borderId="9"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0" borderId="8" xfId="1" applyNumberFormat="1" applyFont="1" applyFill="1" applyBorder="1" applyAlignment="1" applyProtection="1">
      <alignment horizontal="left" vertical="center"/>
    </xf>
    <xf numFmtId="0" fontId="26" fillId="0" borderId="9" xfId="1" applyNumberFormat="1" applyFont="1" applyFill="1" applyBorder="1" applyAlignment="1" applyProtection="1">
      <alignment horizontal="center" vertical="center"/>
    </xf>
    <xf numFmtId="0" fontId="17" fillId="0" borderId="8" xfId="1" applyNumberFormat="1" applyFont="1" applyFill="1" applyBorder="1" applyAlignment="1" applyProtection="1">
      <alignment horizontal="left" vertical="center"/>
    </xf>
    <xf numFmtId="0" fontId="17" fillId="0" borderId="9" xfId="1" applyNumberFormat="1" applyFont="1" applyFill="1" applyBorder="1" applyAlignment="1" applyProtection="1">
      <alignment horizontal="center" vertical="center"/>
    </xf>
    <xf numFmtId="0" fontId="26" fillId="0" borderId="8" xfId="1" applyNumberFormat="1" applyFont="1" applyFill="1" applyBorder="1" applyAlignment="1" applyProtection="1">
      <alignment vertical="center"/>
    </xf>
    <xf numFmtId="0" fontId="17" fillId="0" borderId="4" xfId="1" applyNumberFormat="1" applyFont="1" applyFill="1" applyBorder="1" applyAlignment="1" applyProtection="1">
      <alignment horizontal="center" vertical="center"/>
    </xf>
    <xf numFmtId="0" fontId="17" fillId="11" borderId="22" xfId="1" applyNumberFormat="1" applyFont="1" applyFill="1" applyBorder="1" applyAlignment="1" applyProtection="1">
      <alignment horizontal="center" vertical="center"/>
    </xf>
    <xf numFmtId="0" fontId="17" fillId="9" borderId="9"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0" xfId="0" applyFont="1" applyFill="1" applyAlignment="1">
      <alignment vertical="center"/>
    </xf>
    <xf numFmtId="0" fontId="17" fillId="0" borderId="2" xfId="1" applyNumberFormat="1" applyFont="1" applyFill="1" applyBorder="1" applyAlignment="1" applyProtection="1">
      <alignment vertical="center"/>
    </xf>
    <xf numFmtId="0" fontId="17" fillId="0" borderId="0" xfId="1" applyNumberFormat="1" applyFont="1" applyFill="1" applyBorder="1" applyAlignment="1" applyProtection="1">
      <alignment vertical="center"/>
    </xf>
    <xf numFmtId="0" fontId="14" fillId="0" borderId="22" xfId="0" applyFont="1" applyBorder="1" applyAlignment="1">
      <alignment vertical="center"/>
    </xf>
    <xf numFmtId="0" fontId="14" fillId="0" borderId="23" xfId="0" applyFont="1" applyBorder="1" applyAlignment="1">
      <alignment vertical="center"/>
    </xf>
    <xf numFmtId="0" fontId="49" fillId="0" borderId="0" xfId="0" applyFont="1" applyAlignment="1">
      <alignment vertical="center"/>
    </xf>
    <xf numFmtId="0" fontId="49" fillId="0" borderId="0" xfId="0" applyFont="1"/>
    <xf numFmtId="0" fontId="28" fillId="0" borderId="44" xfId="0" applyFont="1" applyBorder="1" applyAlignment="1" applyProtection="1">
      <alignment horizontal="justify" vertical="center" wrapText="1"/>
      <protection hidden="1"/>
    </xf>
    <xf numFmtId="0" fontId="14" fillId="7" borderId="23" xfId="16" applyFont="1" applyFill="1" applyBorder="1"/>
    <xf numFmtId="0" fontId="14" fillId="7" borderId="7" xfId="16" applyFont="1" applyFill="1" applyBorder="1"/>
    <xf numFmtId="14" fontId="10" fillId="7" borderId="35" xfId="16" applyNumberFormat="1" applyFont="1" applyFill="1" applyBorder="1"/>
    <xf numFmtId="166" fontId="14" fillId="0" borderId="6" xfId="0" applyNumberFormat="1" applyFont="1" applyBorder="1" applyAlignment="1" applyProtection="1">
      <alignment vertical="center"/>
      <protection hidden="1"/>
    </xf>
    <xf numFmtId="0" fontId="17" fillId="7" borderId="11" xfId="0" applyFont="1" applyFill="1" applyBorder="1" applyAlignment="1">
      <alignment horizontal="left" vertical="center" wrapText="1"/>
    </xf>
    <xf numFmtId="0" fontId="8" fillId="0" borderId="9" xfId="0" applyFont="1" applyBorder="1" applyAlignment="1">
      <alignment horizontal="center"/>
    </xf>
    <xf numFmtId="0" fontId="17" fillId="7" borderId="11" xfId="0" applyFont="1" applyFill="1" applyBorder="1" applyAlignment="1">
      <alignment vertical="center"/>
    </xf>
    <xf numFmtId="0" fontId="8" fillId="0" borderId="0" xfId="0" applyFont="1"/>
    <xf numFmtId="0" fontId="17" fillId="0" borderId="10" xfId="0" applyFont="1" applyBorder="1" applyAlignment="1" applyProtection="1">
      <alignment vertical="center"/>
      <protection locked="0"/>
    </xf>
    <xf numFmtId="0" fontId="8" fillId="0" borderId="4" xfId="0" applyFont="1" applyBorder="1" applyAlignment="1">
      <alignment horizontal="center"/>
    </xf>
    <xf numFmtId="0" fontId="17" fillId="0" borderId="5" xfId="0" applyFont="1" applyBorder="1" applyAlignment="1" applyProtection="1">
      <alignment vertical="center"/>
      <protection locked="0"/>
    </xf>
    <xf numFmtId="1" fontId="17" fillId="8" borderId="9" xfId="1" applyNumberFormat="1" applyFont="1" applyFill="1" applyBorder="1" applyAlignment="1" applyProtection="1">
      <alignment vertical="center"/>
    </xf>
    <xf numFmtId="0" fontId="0" fillId="0" borderId="8"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50"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36" xfId="0" applyBorder="1" applyAlignment="1" applyProtection="1">
      <alignment vertical="center"/>
      <protection locked="0"/>
    </xf>
    <xf numFmtId="0" fontId="0" fillId="0" borderId="13" xfId="0" applyBorder="1" applyAlignment="1" applyProtection="1">
      <alignment vertical="center"/>
      <protection locked="0"/>
    </xf>
    <xf numFmtId="0" fontId="0" fillId="0" borderId="31" xfId="0" applyBorder="1" applyAlignment="1" applyProtection="1">
      <alignment horizontal="center" vertical="center"/>
      <protection locked="0"/>
    </xf>
    <xf numFmtId="0" fontId="0" fillId="0" borderId="31" xfId="0" applyBorder="1" applyAlignment="1" applyProtection="1">
      <alignment vertical="center"/>
      <protection locked="0"/>
    </xf>
    <xf numFmtId="167" fontId="26" fillId="4" borderId="24" xfId="1" applyNumberFormat="1" applyFont="1" applyFill="1" applyBorder="1" applyAlignment="1" applyProtection="1">
      <alignment horizontal="left" vertical="center"/>
    </xf>
    <xf numFmtId="167" fontId="26" fillId="4" borderId="40" xfId="1" applyNumberFormat="1" applyFont="1" applyFill="1" applyBorder="1" applyAlignment="1" applyProtection="1">
      <alignment horizontal="center" vertical="center"/>
    </xf>
    <xf numFmtId="168" fontId="26" fillId="4" borderId="39" xfId="1" applyNumberFormat="1" applyFont="1" applyFill="1" applyBorder="1" applyAlignment="1" applyProtection="1">
      <alignment horizontal="center" vertical="center"/>
    </xf>
    <xf numFmtId="167" fontId="26" fillId="0" borderId="58" xfId="1" applyNumberFormat="1" applyFont="1" applyFill="1" applyBorder="1" applyAlignment="1" applyProtection="1">
      <alignment horizontal="center" vertical="center"/>
    </xf>
    <xf numFmtId="167" fontId="26" fillId="4" borderId="39" xfId="1" applyNumberFormat="1" applyFont="1" applyFill="1" applyBorder="1" applyAlignment="1" applyProtection="1">
      <alignment horizontal="center" vertical="center"/>
    </xf>
    <xf numFmtId="0" fontId="0" fillId="0" borderId="11" xfId="0" applyBorder="1" applyAlignment="1">
      <alignment horizontal="left" vertical="center"/>
    </xf>
    <xf numFmtId="0" fontId="8" fillId="0" borderId="11" xfId="0" applyFont="1" applyBorder="1" applyAlignment="1">
      <alignment horizontal="left" vertical="center"/>
    </xf>
    <xf numFmtId="0" fontId="8" fillId="0" borderId="52" xfId="0" applyFont="1" applyBorder="1" applyAlignment="1">
      <alignment horizontal="justify" vertical="center" wrapText="1"/>
    </xf>
    <xf numFmtId="0" fontId="9" fillId="7" borderId="58" xfId="0" applyFont="1" applyFill="1" applyBorder="1" applyAlignment="1">
      <alignment horizontal="center" vertical="center" wrapText="1"/>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7" borderId="54" xfId="0" applyFont="1" applyFill="1" applyBorder="1" applyAlignment="1">
      <alignment horizontal="center" vertical="center" wrapText="1"/>
    </xf>
    <xf numFmtId="0" fontId="8" fillId="0" borderId="2" xfId="0" applyFont="1" applyBorder="1" applyAlignment="1">
      <alignment horizontal="left" vertical="center" wrapText="1"/>
    </xf>
    <xf numFmtId="1" fontId="0" fillId="0" borderId="56" xfId="0" applyNumberFormat="1" applyBorder="1" applyAlignment="1">
      <alignment vertical="center"/>
    </xf>
    <xf numFmtId="0" fontId="52" fillId="15" borderId="24" xfId="0" applyFont="1" applyFill="1" applyBorder="1" applyAlignment="1">
      <alignment horizontal="left" vertical="center" wrapText="1"/>
    </xf>
    <xf numFmtId="0" fontId="52" fillId="15" borderId="40" xfId="0" applyFont="1" applyFill="1" applyBorder="1" applyAlignment="1">
      <alignment horizontal="center" vertical="center" wrapText="1"/>
    </xf>
    <xf numFmtId="0" fontId="8" fillId="0" borderId="50" xfId="0" applyFont="1" applyBorder="1" applyAlignment="1">
      <alignment horizontal="justify" vertical="center" wrapText="1"/>
    </xf>
    <xf numFmtId="0" fontId="9" fillId="14" borderId="40" xfId="0" applyFont="1" applyFill="1" applyBorder="1" applyAlignment="1">
      <alignment horizontal="justify" vertical="center" wrapText="1"/>
    </xf>
    <xf numFmtId="0" fontId="8" fillId="0" borderId="36" xfId="0" applyFont="1" applyBorder="1" applyAlignment="1">
      <alignment horizontal="justify" vertical="center" wrapText="1"/>
    </xf>
    <xf numFmtId="167" fontId="17" fillId="4" borderId="39" xfId="1" applyNumberFormat="1" applyFont="1" applyFill="1" applyBorder="1" applyAlignment="1" applyProtection="1">
      <alignment horizontal="center" vertical="center"/>
    </xf>
    <xf numFmtId="167" fontId="17" fillId="4" borderId="58" xfId="1" applyNumberFormat="1" applyFont="1" applyFill="1" applyBorder="1" applyAlignment="1" applyProtection="1">
      <alignment horizontal="center" vertical="center"/>
    </xf>
    <xf numFmtId="0" fontId="9" fillId="4" borderId="40" xfId="0" applyFont="1" applyFill="1" applyBorder="1" applyAlignment="1">
      <alignment horizontal="justify" vertical="center" wrapText="1"/>
    </xf>
    <xf numFmtId="0" fontId="52" fillId="15" borderId="24" xfId="0" applyFont="1" applyFill="1" applyBorder="1" applyAlignment="1">
      <alignment vertical="center" wrapText="1"/>
    </xf>
    <xf numFmtId="0" fontId="53" fillId="15" borderId="39" xfId="0" applyFont="1" applyFill="1" applyBorder="1" applyAlignment="1">
      <alignment horizontal="center" vertical="center" wrapText="1"/>
    </xf>
    <xf numFmtId="167" fontId="8" fillId="0" borderId="6" xfId="1" applyNumberFormat="1" applyFont="1" applyFill="1" applyBorder="1" applyAlignment="1" applyProtection="1">
      <alignment horizontal="justify" vertical="center"/>
      <protection locked="0"/>
    </xf>
    <xf numFmtId="0" fontId="9" fillId="14" borderId="54" xfId="0" applyFont="1" applyFill="1" applyBorder="1" applyAlignment="1">
      <alignment horizontal="justify" vertical="center" wrapText="1"/>
    </xf>
    <xf numFmtId="0" fontId="8" fillId="0" borderId="29" xfId="0" applyFont="1" applyBorder="1" applyAlignment="1">
      <alignment horizontal="justify" vertical="center" wrapText="1"/>
    </xf>
    <xf numFmtId="0" fontId="9" fillId="12" borderId="58" xfId="0" applyFont="1" applyFill="1" applyBorder="1" applyAlignment="1">
      <alignment horizontal="center" vertical="center"/>
    </xf>
    <xf numFmtId="0" fontId="8" fillId="0" borderId="43" xfId="0" applyFont="1" applyBorder="1" applyAlignment="1">
      <alignment horizontal="justify" vertical="center" wrapText="1"/>
    </xf>
    <xf numFmtId="167" fontId="8" fillId="0" borderId="13" xfId="1" applyNumberFormat="1" applyFont="1" applyFill="1" applyBorder="1" applyAlignment="1" applyProtection="1">
      <alignment horizontal="center" vertical="center"/>
      <protection locked="0"/>
    </xf>
    <xf numFmtId="0" fontId="9" fillId="4" borderId="54" xfId="0" applyFont="1" applyFill="1" applyBorder="1" applyAlignment="1">
      <alignment horizontal="justify" vertical="center" wrapText="1"/>
    </xf>
    <xf numFmtId="0" fontId="0" fillId="4" borderId="39" xfId="0" applyFill="1" applyBorder="1" applyAlignment="1">
      <alignment vertical="center"/>
    </xf>
    <xf numFmtId="0" fontId="46" fillId="0" borderId="54" xfId="0" applyFont="1" applyBorder="1" applyAlignment="1">
      <alignment horizontal="center" vertical="center"/>
    </xf>
    <xf numFmtId="0" fontId="8" fillId="0" borderId="29" xfId="0" applyFont="1" applyBorder="1" applyAlignment="1">
      <alignment vertical="center" wrapText="1"/>
    </xf>
    <xf numFmtId="0" fontId="8" fillId="0" borderId="27" xfId="0" applyFont="1" applyBorder="1" applyAlignment="1">
      <alignment vertical="center" wrapText="1"/>
    </xf>
    <xf numFmtId="0" fontId="8" fillId="0" borderId="43" xfId="0" applyFont="1" applyBorder="1" applyAlignment="1">
      <alignment vertical="center" wrapText="1"/>
    </xf>
    <xf numFmtId="0" fontId="9" fillId="0" borderId="54" xfId="0" applyFont="1" applyBorder="1" applyAlignment="1">
      <alignment horizontal="center" vertical="center" wrapText="1"/>
    </xf>
    <xf numFmtId="0" fontId="8" fillId="2" borderId="44" xfId="0" applyFont="1" applyFill="1" applyBorder="1" applyAlignment="1">
      <alignment horizontal="justify" vertical="center" wrapText="1"/>
    </xf>
    <xf numFmtId="167" fontId="17" fillId="2" borderId="41" xfId="1" applyNumberFormat="1" applyFont="1" applyFill="1" applyBorder="1" applyAlignment="1" applyProtection="1">
      <alignment horizontal="center" vertical="center"/>
    </xf>
    <xf numFmtId="0" fontId="9" fillId="10" borderId="39" xfId="0" applyFont="1" applyFill="1" applyBorder="1" applyAlignment="1">
      <alignment horizontal="center" vertical="center"/>
    </xf>
    <xf numFmtId="0" fontId="9" fillId="10" borderId="40"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39" xfId="0" applyFont="1" applyFill="1" applyBorder="1" applyAlignment="1">
      <alignment horizontal="center" vertical="center" wrapText="1"/>
    </xf>
    <xf numFmtId="0" fontId="0" fillId="0" borderId="55" xfId="0" applyBorder="1" applyAlignment="1">
      <alignment horizontal="left" vertical="center"/>
    </xf>
    <xf numFmtId="0" fontId="9" fillId="0" borderId="0" xfId="0" applyFont="1" applyAlignment="1">
      <alignment horizontal="center" vertical="center" wrapText="1"/>
    </xf>
    <xf numFmtId="0" fontId="0" fillId="0" borderId="0" xfId="0" applyAlignment="1" applyProtection="1">
      <alignment vertical="center"/>
      <protection locked="0"/>
    </xf>
    <xf numFmtId="167" fontId="26" fillId="0" borderId="0" xfId="1" applyNumberFormat="1" applyFont="1" applyFill="1" applyBorder="1" applyAlignment="1" applyProtection="1">
      <alignment horizontal="center" vertical="center"/>
    </xf>
    <xf numFmtId="1" fontId="9" fillId="0" borderId="0" xfId="0" applyNumberFormat="1" applyFont="1" applyAlignment="1">
      <alignment vertical="center"/>
    </xf>
    <xf numFmtId="1" fontId="0" fillId="0" borderId="0" xfId="0" applyNumberFormat="1" applyAlignment="1">
      <alignment vertical="center"/>
    </xf>
    <xf numFmtId="0" fontId="52" fillId="0" borderId="0" xfId="0" applyFont="1" applyAlignment="1">
      <alignment horizontal="center" vertical="center" wrapText="1"/>
    </xf>
    <xf numFmtId="0" fontId="22" fillId="0" borderId="0" xfId="0" applyFont="1"/>
    <xf numFmtId="0" fontId="27" fillId="15" borderId="22" xfId="11" applyFont="1" applyFill="1" applyBorder="1"/>
    <xf numFmtId="0" fontId="27" fillId="15" borderId="9" xfId="11" applyFont="1" applyFill="1" applyBorder="1"/>
    <xf numFmtId="0" fontId="27" fillId="15" borderId="4" xfId="11" applyFont="1" applyFill="1" applyBorder="1"/>
    <xf numFmtId="0" fontId="54" fillId="15" borderId="21" xfId="0" applyFont="1" applyFill="1" applyBorder="1" applyAlignment="1">
      <alignment horizontal="center" vertical="center"/>
    </xf>
    <xf numFmtId="0" fontId="54" fillId="15" borderId="8" xfId="0" applyFont="1" applyFill="1" applyBorder="1" applyAlignment="1">
      <alignment horizontal="center" vertical="center"/>
    </xf>
    <xf numFmtId="0" fontId="54" fillId="15" borderId="1" xfId="0" applyFont="1" applyFill="1" applyBorder="1" applyAlignment="1">
      <alignment horizontal="center" vertical="center"/>
    </xf>
    <xf numFmtId="0" fontId="55" fillId="15" borderId="22" xfId="11" applyFont="1" applyFill="1" applyBorder="1" applyAlignment="1">
      <alignment horizontal="center" vertical="center" wrapText="1"/>
    </xf>
    <xf numFmtId="0" fontId="55" fillId="15" borderId="23" xfId="11" applyFont="1" applyFill="1" applyBorder="1" applyAlignment="1">
      <alignment horizontal="center" vertical="center" wrapText="1"/>
    </xf>
    <xf numFmtId="0" fontId="55" fillId="15" borderId="9" xfId="11" applyFont="1" applyFill="1" applyBorder="1" applyAlignment="1">
      <alignment horizontal="center" vertical="center" wrapText="1"/>
    </xf>
    <xf numFmtId="0" fontId="55" fillId="15" borderId="10" xfId="11" applyFont="1" applyFill="1" applyBorder="1" applyAlignment="1">
      <alignment horizontal="center" vertical="center" wrapText="1"/>
    </xf>
    <xf numFmtId="0" fontId="55" fillId="15" borderId="4" xfId="11" applyFont="1" applyFill="1" applyBorder="1" applyAlignment="1">
      <alignment horizontal="center" vertical="center" wrapText="1"/>
    </xf>
    <xf numFmtId="0" fontId="55" fillId="15" borderId="5" xfId="11" applyFont="1" applyFill="1" applyBorder="1" applyAlignment="1">
      <alignment horizontal="center" vertical="center" wrapText="1"/>
    </xf>
    <xf numFmtId="0" fontId="56" fillId="15" borderId="54" xfId="11" applyFont="1" applyFill="1" applyBorder="1" applyAlignment="1">
      <alignment horizontal="center" vertical="center" wrapText="1"/>
    </xf>
    <xf numFmtId="0" fontId="11" fillId="13" borderId="21" xfId="0" applyFont="1" applyFill="1" applyBorder="1" applyAlignment="1">
      <alignment vertical="center"/>
    </xf>
    <xf numFmtId="0" fontId="17" fillId="13" borderId="19" xfId="0" applyFont="1" applyFill="1" applyBorder="1" applyAlignment="1">
      <alignment vertical="center"/>
    </xf>
    <xf numFmtId="0" fontId="17" fillId="13" borderId="20" xfId="0" applyFont="1" applyFill="1" applyBorder="1" applyAlignment="1">
      <alignment vertical="center"/>
    </xf>
    <xf numFmtId="1" fontId="0" fillId="13" borderId="57" xfId="0" applyNumberFormat="1" applyFill="1" applyBorder="1" applyAlignment="1">
      <alignment vertical="center"/>
    </xf>
    <xf numFmtId="1" fontId="0" fillId="17" borderId="57" xfId="0" applyNumberFormat="1" applyFill="1" applyBorder="1" applyAlignment="1">
      <alignment vertical="center"/>
    </xf>
    <xf numFmtId="0" fontId="52" fillId="13" borderId="58" xfId="0" applyFont="1" applyFill="1" applyBorder="1" applyAlignment="1">
      <alignment horizontal="center" vertical="center" wrapText="1"/>
    </xf>
    <xf numFmtId="0" fontId="52" fillId="17" borderId="58" xfId="0" applyFont="1" applyFill="1" applyBorder="1" applyAlignment="1">
      <alignment horizontal="center" vertical="center" wrapText="1"/>
    </xf>
    <xf numFmtId="0" fontId="6" fillId="0" borderId="4" xfId="11" applyBorder="1" applyProtection="1">
      <protection locked="0"/>
    </xf>
    <xf numFmtId="0" fontId="6" fillId="0" borderId="5" xfId="11" applyBorder="1" applyProtection="1">
      <protection locked="0"/>
    </xf>
    <xf numFmtId="0" fontId="20" fillId="0" borderId="0" xfId="0" applyFont="1" applyAlignment="1">
      <alignment horizontal="center" vertical="center" wrapText="1"/>
    </xf>
    <xf numFmtId="9" fontId="20" fillId="0" borderId="0" xfId="3" applyFont="1" applyAlignment="1" applyProtection="1">
      <alignment horizontal="center" vertical="center" wrapText="1"/>
    </xf>
    <xf numFmtId="9" fontId="8" fillId="0" borderId="0" xfId="0" applyNumberFormat="1" applyFont="1"/>
    <xf numFmtId="0" fontId="9" fillId="0" borderId="0" xfId="0" applyFont="1"/>
    <xf numFmtId="0" fontId="15" fillId="0" borderId="0" xfId="0" applyFont="1"/>
    <xf numFmtId="0" fontId="10" fillId="0" borderId="0" xfId="0" applyFont="1"/>
    <xf numFmtId="0" fontId="12" fillId="0" borderId="0" xfId="0" applyFont="1"/>
    <xf numFmtId="0" fontId="18" fillId="0" borderId="0" xfId="0" applyFont="1" applyAlignment="1">
      <alignment horizontal="center"/>
    </xf>
    <xf numFmtId="0" fontId="19" fillId="0" borderId="0" xfId="0" applyFont="1" applyAlignment="1">
      <alignment horizontal="center"/>
    </xf>
    <xf numFmtId="1" fontId="17" fillId="11" borderId="30" xfId="1" applyNumberFormat="1" applyFont="1" applyFill="1" applyBorder="1" applyAlignment="1" applyProtection="1">
      <alignment horizontal="right" vertical="center"/>
    </xf>
    <xf numFmtId="1" fontId="30" fillId="11" borderId="22" xfId="1" applyNumberFormat="1" applyFont="1" applyFill="1" applyBorder="1" applyAlignment="1" applyProtection="1">
      <alignment horizontal="right" vertical="center"/>
    </xf>
    <xf numFmtId="9" fontId="8" fillId="0" borderId="9" xfId="0" applyNumberFormat="1" applyFont="1" applyBorder="1"/>
    <xf numFmtId="9" fontId="8" fillId="0" borderId="9" xfId="0" applyNumberFormat="1" applyFont="1" applyBorder="1" applyAlignment="1">
      <alignment horizontal="center"/>
    </xf>
    <xf numFmtId="0" fontId="9" fillId="10" borderId="40" xfId="0" applyFont="1" applyFill="1" applyBorder="1" applyAlignment="1">
      <alignment horizontal="center" vertical="center"/>
    </xf>
    <xf numFmtId="167" fontId="8" fillId="0" borderId="50" xfId="1" applyNumberFormat="1" applyFont="1" applyFill="1" applyBorder="1" applyAlignment="1" applyProtection="1">
      <alignment horizontal="center" vertical="center"/>
      <protection locked="0"/>
    </xf>
    <xf numFmtId="167" fontId="8" fillId="0" borderId="7" xfId="1" applyNumberFormat="1" applyFont="1" applyFill="1" applyBorder="1" applyAlignment="1" applyProtection="1">
      <alignment horizontal="justify" vertical="center"/>
      <protection locked="0"/>
    </xf>
    <xf numFmtId="167" fontId="8" fillId="0" borderId="36" xfId="1" applyNumberFormat="1" applyFont="1" applyFill="1" applyBorder="1" applyAlignment="1" applyProtection="1">
      <alignment horizontal="center" vertical="center"/>
      <protection locked="0"/>
    </xf>
    <xf numFmtId="167" fontId="8" fillId="0" borderId="31" xfId="1" applyNumberFormat="1" applyFont="1" applyFill="1" applyBorder="1" applyAlignment="1" applyProtection="1">
      <alignment horizontal="center" vertical="center"/>
      <protection locked="0"/>
    </xf>
    <xf numFmtId="167" fontId="17" fillId="4" borderId="40" xfId="1" applyNumberFormat="1" applyFont="1" applyFill="1" applyBorder="1" applyAlignment="1" applyProtection="1">
      <alignment horizontal="center" vertical="center"/>
    </xf>
    <xf numFmtId="167" fontId="17" fillId="2" borderId="56" xfId="1" applyNumberFormat="1" applyFont="1" applyFill="1" applyBorder="1" applyAlignment="1" applyProtection="1">
      <alignment horizontal="center" vertical="center"/>
    </xf>
    <xf numFmtId="167" fontId="17" fillId="2" borderId="57" xfId="1" applyNumberFormat="1" applyFont="1" applyFill="1" applyBorder="1" applyAlignment="1" applyProtection="1">
      <alignment horizontal="center" vertical="center"/>
    </xf>
    <xf numFmtId="0" fontId="9" fillId="18" borderId="58" xfId="0" applyFont="1" applyFill="1" applyBorder="1" applyAlignment="1">
      <alignment horizontal="center" vertical="center"/>
    </xf>
    <xf numFmtId="0" fontId="0" fillId="4" borderId="40" xfId="0" applyFill="1" applyBorder="1" applyAlignment="1">
      <alignment vertical="center"/>
    </xf>
    <xf numFmtId="0" fontId="0" fillId="4" borderId="58" xfId="0" applyFill="1" applyBorder="1" applyAlignment="1">
      <alignment vertical="center"/>
    </xf>
    <xf numFmtId="0" fontId="53" fillId="15" borderId="58" xfId="0" applyFont="1" applyFill="1" applyBorder="1" applyAlignment="1">
      <alignment horizontal="center" vertical="center" wrapText="1"/>
    </xf>
    <xf numFmtId="0" fontId="9" fillId="9" borderId="0" xfId="0" applyFont="1" applyFill="1" applyAlignment="1">
      <alignment vertical="center" wrapText="1"/>
    </xf>
    <xf numFmtId="0" fontId="9" fillId="9" borderId="0" xfId="0" applyFont="1" applyFill="1" applyAlignment="1">
      <alignment horizontal="center" vertical="center"/>
    </xf>
    <xf numFmtId="167" fontId="8" fillId="9" borderId="0" xfId="1" applyNumberFormat="1" applyFont="1" applyFill="1" applyBorder="1" applyAlignment="1" applyProtection="1">
      <alignment horizontal="center" vertical="center"/>
      <protection locked="0"/>
    </xf>
    <xf numFmtId="167" fontId="17" fillId="9" borderId="0" xfId="1" applyNumberFormat="1" applyFont="1" applyFill="1" applyBorder="1" applyAlignment="1" applyProtection="1">
      <alignment horizontal="center" vertical="center"/>
    </xf>
    <xf numFmtId="167" fontId="8" fillId="2" borderId="6" xfId="1" applyNumberFormat="1" applyFont="1" applyFill="1" applyBorder="1" applyAlignment="1" applyProtection="1">
      <alignment horizontal="center" vertical="center"/>
    </xf>
    <xf numFmtId="167" fontId="8" fillId="2" borderId="7" xfId="1" applyNumberFormat="1" applyFont="1" applyFill="1" applyBorder="1" applyAlignment="1" applyProtection="1">
      <alignment horizontal="center" vertical="center"/>
    </xf>
    <xf numFmtId="167" fontId="8" fillId="2" borderId="13" xfId="1" applyNumberFormat="1" applyFont="1" applyFill="1" applyBorder="1" applyAlignment="1" applyProtection="1">
      <alignment horizontal="center" vertical="center"/>
    </xf>
    <xf numFmtId="167" fontId="8" fillId="2" borderId="31" xfId="1" applyNumberFormat="1" applyFont="1" applyFill="1" applyBorder="1" applyAlignment="1" applyProtection="1">
      <alignment horizontal="center" vertical="center"/>
    </xf>
    <xf numFmtId="1" fontId="17" fillId="8" borderId="10" xfId="1" applyNumberFormat="1" applyFont="1" applyFill="1" applyBorder="1" applyAlignment="1" applyProtection="1">
      <alignment vertical="center"/>
    </xf>
    <xf numFmtId="1" fontId="17" fillId="0" borderId="10" xfId="1" applyNumberFormat="1" applyFont="1" applyFill="1" applyBorder="1" applyAlignment="1" applyProtection="1">
      <alignment vertical="center"/>
      <protection locked="0"/>
    </xf>
    <xf numFmtId="1" fontId="17" fillId="0" borderId="10" xfId="1" applyNumberFormat="1" applyFont="1" applyFill="1" applyBorder="1" applyAlignment="1" applyProtection="1">
      <alignment vertical="center"/>
    </xf>
    <xf numFmtId="1" fontId="17" fillId="0" borderId="10" xfId="1" applyNumberFormat="1" applyFont="1" applyFill="1" applyBorder="1" applyAlignment="1" applyProtection="1">
      <alignment horizontal="right" vertical="center"/>
    </xf>
    <xf numFmtId="1" fontId="17" fillId="0" borderId="10" xfId="1" applyNumberFormat="1" applyFont="1" applyFill="1" applyBorder="1" applyAlignment="1" applyProtection="1">
      <alignment horizontal="right" vertical="center"/>
      <protection locked="0"/>
    </xf>
    <xf numFmtId="0" fontId="17" fillId="0" borderId="4" xfId="1" applyNumberFormat="1" applyFont="1" applyFill="1" applyBorder="1" applyAlignment="1">
      <alignment horizontal="center" vertical="center"/>
    </xf>
    <xf numFmtId="1" fontId="17" fillId="0" borderId="4" xfId="1" applyNumberFormat="1" applyFont="1" applyFill="1" applyBorder="1" applyAlignment="1" applyProtection="1">
      <alignment horizontal="right" vertical="center"/>
    </xf>
    <xf numFmtId="1" fontId="17" fillId="0" borderId="5" xfId="1" applyNumberFormat="1" applyFont="1" applyFill="1" applyBorder="1" applyAlignment="1" applyProtection="1">
      <alignment horizontal="right" vertical="center"/>
    </xf>
    <xf numFmtId="0" fontId="10" fillId="3" borderId="36" xfId="0" applyFont="1" applyFill="1" applyBorder="1" applyAlignment="1">
      <alignment vertical="center"/>
    </xf>
    <xf numFmtId="14" fontId="10" fillId="7" borderId="3" xfId="10" applyNumberFormat="1" applyFont="1" applyFill="1" applyBorder="1"/>
    <xf numFmtId="9" fontId="20" fillId="0" borderId="40" xfId="3" applyFont="1" applyFill="1" applyBorder="1" applyAlignment="1" applyProtection="1">
      <alignment horizontal="center" vertical="center" wrapText="1"/>
    </xf>
    <xf numFmtId="9" fontId="20" fillId="0" borderId="39" xfId="3" applyFont="1" applyFill="1" applyBorder="1" applyAlignment="1" applyProtection="1">
      <alignment horizontal="center" vertical="center" wrapText="1"/>
    </xf>
    <xf numFmtId="0" fontId="20" fillId="0" borderId="58" xfId="0" applyFont="1" applyBorder="1" applyAlignment="1">
      <alignment horizontal="center" vertical="center" wrapText="1"/>
    </xf>
    <xf numFmtId="9" fontId="20" fillId="0" borderId="40" xfId="3" applyFont="1" applyBorder="1" applyAlignment="1" applyProtection="1">
      <alignment horizontal="center" vertical="center" wrapText="1"/>
    </xf>
    <xf numFmtId="0" fontId="0" fillId="7" borderId="40" xfId="0" applyFill="1" applyBorder="1" applyAlignment="1">
      <alignment horizontal="center"/>
    </xf>
    <xf numFmtId="9" fontId="8" fillId="7" borderId="39" xfId="0" applyNumberFormat="1" applyFont="1" applyFill="1" applyBorder="1" applyAlignment="1">
      <alignment horizontal="center"/>
    </xf>
    <xf numFmtId="1" fontId="0" fillId="0" borderId="39" xfId="0" applyNumberFormat="1" applyBorder="1" applyAlignment="1" applyProtection="1">
      <alignment horizontal="center"/>
      <protection locked="0"/>
    </xf>
    <xf numFmtId="0" fontId="0" fillId="0" borderId="39" xfId="0" applyBorder="1" applyAlignment="1" applyProtection="1">
      <alignment horizontal="center"/>
      <protection locked="0"/>
    </xf>
    <xf numFmtId="9" fontId="0" fillId="7" borderId="58" xfId="3" applyFont="1" applyFill="1" applyBorder="1" applyAlignment="1" applyProtection="1">
      <alignment horizontal="center"/>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8" fillId="0" borderId="8" xfId="0" applyFont="1" applyBorder="1" applyProtection="1">
      <protection locked="0"/>
    </xf>
    <xf numFmtId="0" fontId="0" fillId="0" borderId="10" xfId="0" applyBorder="1" applyProtection="1">
      <protection locked="0"/>
    </xf>
    <xf numFmtId="0" fontId="0" fillId="0" borderId="8" xfId="0" applyBorder="1" applyProtection="1">
      <protection locked="0"/>
    </xf>
    <xf numFmtId="0" fontId="21" fillId="0" borderId="1" xfId="0" applyFont="1" applyBorder="1" applyProtection="1">
      <protection locked="0"/>
    </xf>
    <xf numFmtId="0" fontId="0" fillId="0" borderId="4" xfId="0" applyBorder="1" applyProtection="1">
      <protection locked="0"/>
    </xf>
    <xf numFmtId="0" fontId="21" fillId="0" borderId="4" xfId="0" applyFont="1" applyBorder="1" applyProtection="1">
      <protection locked="0"/>
    </xf>
    <xf numFmtId="0" fontId="0" fillId="0" borderId="5" xfId="0" applyBorder="1" applyProtection="1">
      <protection locked="0"/>
    </xf>
    <xf numFmtId="9" fontId="8" fillId="0" borderId="22" xfId="0" applyNumberFormat="1" applyFont="1" applyBorder="1"/>
    <xf numFmtId="0" fontId="0" fillId="0" borderId="23" xfId="0" applyBorder="1"/>
    <xf numFmtId="0" fontId="0" fillId="0" borderId="10" xfId="0" applyBorder="1"/>
    <xf numFmtId="0" fontId="0" fillId="0" borderId="1" xfId="0" applyBorder="1" applyProtection="1">
      <protection locked="0"/>
    </xf>
    <xf numFmtId="9" fontId="8" fillId="0" borderId="4" xfId="0" applyNumberFormat="1" applyFont="1" applyBorder="1"/>
    <xf numFmtId="0" fontId="0" fillId="0" borderId="5" xfId="0" applyBorder="1"/>
    <xf numFmtId="9" fontId="8" fillId="0" borderId="22" xfId="0" applyNumberFormat="1" applyFont="1" applyBorder="1" applyAlignment="1">
      <alignment horizontal="center"/>
    </xf>
    <xf numFmtId="9" fontId="0" fillId="0" borderId="23" xfId="3" applyFont="1" applyFill="1" applyBorder="1" applyAlignment="1" applyProtection="1">
      <alignment horizontal="center"/>
    </xf>
    <xf numFmtId="9" fontId="0" fillId="0" borderId="10" xfId="3" applyFont="1" applyFill="1" applyBorder="1" applyAlignment="1" applyProtection="1">
      <alignment horizontal="center"/>
    </xf>
    <xf numFmtId="9" fontId="8" fillId="0" borderId="4" xfId="0" applyNumberFormat="1" applyFont="1" applyBorder="1" applyAlignment="1">
      <alignment horizontal="center"/>
    </xf>
    <xf numFmtId="9" fontId="0" fillId="0" borderId="5" xfId="3" applyFont="1" applyFill="1" applyBorder="1" applyAlignment="1" applyProtection="1">
      <alignment horizontal="center"/>
    </xf>
    <xf numFmtId="0" fontId="20" fillId="0" borderId="30"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8" xfId="0" applyFont="1" applyBorder="1" applyAlignment="1">
      <alignment horizontal="center" vertical="center" wrapText="1"/>
    </xf>
    <xf numFmtId="9" fontId="20" fillId="0" borderId="30" xfId="3" applyFont="1" applyBorder="1" applyAlignment="1" applyProtection="1">
      <alignment horizontal="center" vertical="center" wrapText="1"/>
    </xf>
    <xf numFmtId="9" fontId="20" fillId="0" borderId="32" xfId="3" applyFont="1" applyBorder="1" applyAlignment="1" applyProtection="1">
      <alignment horizontal="center" vertical="center" wrapText="1"/>
    </xf>
    <xf numFmtId="9" fontId="20" fillId="0" borderId="18" xfId="3" applyFont="1" applyBorder="1" applyAlignment="1" applyProtection="1">
      <alignment horizontal="center" vertical="center" wrapText="1"/>
    </xf>
    <xf numFmtId="0" fontId="9" fillId="2" borderId="24" xfId="0" applyFont="1" applyFill="1" applyBorder="1"/>
    <xf numFmtId="0" fontId="9" fillId="17" borderId="42" xfId="0" applyFont="1" applyFill="1" applyBorder="1"/>
    <xf numFmtId="0" fontId="9" fillId="19" borderId="42" xfId="0" applyFont="1" applyFill="1" applyBorder="1"/>
    <xf numFmtId="0" fontId="9" fillId="3" borderId="54" xfId="0" applyFont="1" applyFill="1" applyBorder="1"/>
    <xf numFmtId="0" fontId="38" fillId="19" borderId="42" xfId="0" applyFont="1" applyFill="1" applyBorder="1" applyAlignment="1" applyProtection="1">
      <alignment horizontal="justify" vertical="center"/>
      <protection hidden="1"/>
    </xf>
    <xf numFmtId="0" fontId="39" fillId="19" borderId="51" xfId="0" applyFont="1" applyFill="1" applyBorder="1" applyAlignment="1" applyProtection="1">
      <alignment horizontal="justify" vertical="center"/>
      <protection hidden="1"/>
    </xf>
    <xf numFmtId="0" fontId="36" fillId="2" borderId="54" xfId="0" applyFont="1" applyFill="1" applyBorder="1" applyAlignment="1" applyProtection="1">
      <alignment horizontal="justify" vertical="center"/>
      <protection hidden="1"/>
    </xf>
    <xf numFmtId="0" fontId="10" fillId="0" borderId="18" xfId="2" applyNumberFormat="1" applyFont="1" applyFill="1" applyBorder="1" applyAlignment="1" applyProtection="1">
      <alignment horizontal="center" vertical="center"/>
    </xf>
    <xf numFmtId="0" fontId="10" fillId="0" borderId="19" xfId="2" applyNumberFormat="1" applyFont="1" applyFill="1" applyBorder="1" applyAlignment="1" applyProtection="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0" fillId="0" borderId="18"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0" fillId="0" borderId="20" xfId="2" applyNumberFormat="1" applyFont="1" applyFill="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3" xfId="0" applyFont="1" applyBorder="1" applyAlignment="1">
      <alignment horizontal="center" vertical="center"/>
    </xf>
    <xf numFmtId="0" fontId="31" fillId="0" borderId="18" xfId="2" applyNumberFormat="1" applyFont="1" applyFill="1" applyBorder="1" applyAlignment="1">
      <alignment horizontal="center" vertical="center"/>
    </xf>
    <xf numFmtId="0" fontId="31" fillId="0" borderId="19" xfId="2" applyNumberFormat="1" applyFont="1" applyFill="1" applyBorder="1" applyAlignment="1">
      <alignment horizontal="center" vertical="center"/>
    </xf>
    <xf numFmtId="0" fontId="31" fillId="0" borderId="20" xfId="2" applyNumberFormat="1" applyFont="1" applyFill="1" applyBorder="1" applyAlignment="1">
      <alignment horizontal="center" vertical="center"/>
    </xf>
    <xf numFmtId="0" fontId="22" fillId="2" borderId="60" xfId="0" applyFont="1" applyFill="1" applyBorder="1" applyAlignment="1">
      <alignment horizontal="center"/>
    </xf>
    <xf numFmtId="0" fontId="22" fillId="2" borderId="25" xfId="0" applyFont="1" applyFill="1" applyBorder="1" applyAlignment="1">
      <alignment horizontal="center"/>
    </xf>
    <xf numFmtId="0" fontId="22" fillId="2" borderId="48" xfId="0" applyFont="1" applyFill="1"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11" fillId="16" borderId="24" xfId="0" applyFont="1" applyFill="1" applyBorder="1" applyAlignment="1">
      <alignment horizontal="center"/>
    </xf>
    <xf numFmtId="0" fontId="11" fillId="16" borderId="25" xfId="0" applyFont="1" applyFill="1" applyBorder="1" applyAlignment="1">
      <alignment horizontal="center"/>
    </xf>
    <xf numFmtId="0" fontId="11" fillId="16" borderId="48" xfId="0" applyFont="1" applyFill="1" applyBorder="1" applyAlignment="1">
      <alignment horizontal="center"/>
    </xf>
    <xf numFmtId="0" fontId="11" fillId="17" borderId="24" xfId="0" applyFont="1" applyFill="1" applyBorder="1" applyAlignment="1">
      <alignment horizontal="center"/>
    </xf>
    <xf numFmtId="0" fontId="11" fillId="17" borderId="25" xfId="0" applyFont="1" applyFill="1" applyBorder="1" applyAlignment="1">
      <alignment horizontal="center"/>
    </xf>
    <xf numFmtId="0" fontId="11" fillId="17" borderId="48" xfId="0" applyFont="1" applyFill="1" applyBorder="1" applyAlignment="1">
      <alignment horizontal="center"/>
    </xf>
    <xf numFmtId="0" fontId="17" fillId="9" borderId="2" xfId="0" applyFont="1" applyFill="1" applyBorder="1" applyAlignment="1">
      <alignment horizontal="center" vertical="center"/>
    </xf>
    <xf numFmtId="0" fontId="17" fillId="9" borderId="0" xfId="0" applyFont="1" applyFill="1" applyAlignment="1">
      <alignment horizontal="center" vertical="center"/>
    </xf>
    <xf numFmtId="0" fontId="17" fillId="0" borderId="38" xfId="0" applyFont="1" applyBorder="1" applyAlignment="1">
      <alignment horizontal="center" vertical="center"/>
    </xf>
    <xf numFmtId="0" fontId="10" fillId="0" borderId="50" xfId="0" applyFont="1" applyBorder="1" applyAlignment="1">
      <alignment horizontal="left" vertical="center" wrapText="1"/>
    </xf>
    <xf numFmtId="0" fontId="10" fillId="0" borderId="8" xfId="0" applyFont="1" applyBorder="1" applyAlignment="1">
      <alignment horizontal="left" vertical="center" wrapText="1"/>
    </xf>
    <xf numFmtId="0" fontId="9" fillId="14" borderId="24" xfId="0" applyFont="1" applyFill="1" applyBorder="1" applyAlignment="1">
      <alignment horizontal="center" vertical="center" wrapText="1"/>
    </xf>
    <xf numFmtId="0" fontId="9" fillId="14" borderId="25" xfId="0" applyFont="1" applyFill="1" applyBorder="1" applyAlignment="1">
      <alignment horizontal="center" vertical="center" wrapText="1"/>
    </xf>
    <xf numFmtId="0" fontId="9" fillId="14" borderId="48"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9" fillId="10" borderId="18" xfId="0" applyFont="1" applyFill="1" applyBorder="1" applyAlignment="1">
      <alignment horizontal="center" vertical="center"/>
    </xf>
    <xf numFmtId="0" fontId="9" fillId="10" borderId="19" xfId="0" applyFont="1" applyFill="1" applyBorder="1" applyAlignment="1">
      <alignment horizontal="center" vertical="center"/>
    </xf>
    <xf numFmtId="0" fontId="9" fillId="10" borderId="20" xfId="0" applyFont="1" applyFill="1" applyBorder="1" applyAlignment="1">
      <alignment horizontal="center" vertical="center"/>
    </xf>
    <xf numFmtId="0" fontId="9" fillId="12" borderId="15" xfId="0" applyFont="1" applyFill="1" applyBorder="1" applyAlignment="1">
      <alignment horizontal="center" vertical="center"/>
    </xf>
    <xf numFmtId="0" fontId="9" fillId="12" borderId="30" xfId="0" applyFont="1" applyFill="1" applyBorder="1" applyAlignment="1">
      <alignment horizontal="center" vertical="center"/>
    </xf>
    <xf numFmtId="0" fontId="9" fillId="12" borderId="32" xfId="0" applyFont="1" applyFill="1" applyBorder="1" applyAlignment="1">
      <alignment horizontal="center" vertical="center"/>
    </xf>
    <xf numFmtId="0" fontId="21" fillId="15" borderId="21" xfId="0" applyFont="1" applyFill="1" applyBorder="1" applyAlignment="1">
      <alignment horizontal="center" vertical="center" wrapText="1"/>
    </xf>
    <xf numFmtId="0" fontId="21" fillId="15" borderId="22" xfId="0" applyFont="1" applyFill="1" applyBorder="1" applyAlignment="1">
      <alignment horizontal="center" vertical="center" wrapText="1"/>
    </xf>
    <xf numFmtId="0" fontId="21" fillId="15" borderId="23"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21" fillId="15" borderId="4" xfId="0" applyFont="1" applyFill="1" applyBorder="1" applyAlignment="1">
      <alignment horizontal="center" vertical="center" wrapText="1"/>
    </xf>
    <xf numFmtId="0" fontId="21" fillId="15" borderId="5" xfId="0" applyFont="1" applyFill="1" applyBorder="1" applyAlignment="1">
      <alignment horizontal="center" vertical="center" wrapText="1"/>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0" fillId="0" borderId="4" xfId="0" applyBorder="1" applyAlignment="1">
      <alignment horizontal="left" vertical="top"/>
    </xf>
    <xf numFmtId="0" fontId="0" fillId="0" borderId="5" xfId="0" applyBorder="1" applyAlignment="1">
      <alignment horizontal="left" vertical="top"/>
    </xf>
    <xf numFmtId="0" fontId="51" fillId="15" borderId="24" xfId="0" applyFont="1" applyFill="1" applyBorder="1" applyAlignment="1">
      <alignment horizontal="center" vertical="center" wrapText="1"/>
    </xf>
    <xf numFmtId="0" fontId="51" fillId="15" borderId="25" xfId="0" applyFont="1" applyFill="1" applyBorder="1" applyAlignment="1">
      <alignment horizontal="center" vertical="center" wrapText="1"/>
    </xf>
    <xf numFmtId="0" fontId="51" fillId="15" borderId="59" xfId="0" applyFont="1" applyFill="1" applyBorder="1" applyAlignment="1">
      <alignment horizontal="center" vertical="center"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35" xfId="0" applyFont="1" applyBorder="1" applyAlignment="1">
      <alignment horizontal="center" vertical="center"/>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6" xfId="0" applyFont="1" applyBorder="1" applyAlignment="1">
      <alignment horizontal="center" vertical="center"/>
    </xf>
    <xf numFmtId="0" fontId="17" fillId="0" borderId="43" xfId="0" applyFont="1" applyBorder="1" applyAlignment="1">
      <alignment horizontal="center" vertical="center"/>
    </xf>
    <xf numFmtId="0" fontId="17" fillId="0" borderId="29" xfId="0" applyFont="1" applyBorder="1" applyAlignment="1">
      <alignment horizontal="center" vertical="center"/>
    </xf>
    <xf numFmtId="0" fontId="11" fillId="0" borderId="3" xfId="0" applyFont="1" applyBorder="1" applyAlignment="1">
      <alignment horizontal="center" vertical="center"/>
    </xf>
    <xf numFmtId="1" fontId="17" fillId="0" borderId="34" xfId="1" applyNumberFormat="1" applyFont="1" applyFill="1" applyBorder="1" applyAlignment="1" applyProtection="1">
      <alignment horizontal="center" vertical="center"/>
      <protection hidden="1"/>
    </xf>
    <xf numFmtId="1" fontId="17" fillId="0" borderId="37" xfId="1" applyNumberFormat="1" applyFont="1" applyFill="1" applyBorder="1" applyAlignment="1" applyProtection="1">
      <alignment horizontal="center" vertical="center"/>
      <protection hidden="1"/>
    </xf>
  </cellXfs>
  <cellStyles count="18">
    <cellStyle name="Millares" xfId="1" builtinId="3"/>
    <cellStyle name="Millares 2" xfId="6" xr:uid="{00000000-0005-0000-0000-000001000000}"/>
    <cellStyle name="Millares 3" xfId="13" xr:uid="{00000000-0005-0000-0000-000002000000}"/>
    <cellStyle name="Moneda" xfId="2" builtinId="4"/>
    <cellStyle name="Moneda 2" xfId="7" xr:uid="{00000000-0005-0000-0000-000004000000}"/>
    <cellStyle name="Normal" xfId="0" builtinId="0"/>
    <cellStyle name="Normal 2" xfId="5" xr:uid="{00000000-0005-0000-0000-000006000000}"/>
    <cellStyle name="Normal 2 2" xfId="9" xr:uid="{00000000-0005-0000-0000-000007000000}"/>
    <cellStyle name="Normal 3" xfId="4" xr:uid="{00000000-0005-0000-0000-000008000000}"/>
    <cellStyle name="Normal 4" xfId="11" xr:uid="{00000000-0005-0000-0000-000009000000}"/>
    <cellStyle name="Normal 5" xfId="12" xr:uid="{00000000-0005-0000-0000-00000A000000}"/>
    <cellStyle name="Normal 5 2" xfId="15" xr:uid="{00000000-0005-0000-0000-00000B000000}"/>
    <cellStyle name="Normal 6" xfId="17" xr:uid="{00000000-0005-0000-0000-00000C000000}"/>
    <cellStyle name="Normal 63" xfId="10" xr:uid="{00000000-0005-0000-0000-00000D000000}"/>
    <cellStyle name="Normal 63 2" xfId="16" xr:uid="{00000000-0005-0000-0000-00000E000000}"/>
    <cellStyle name="Porcentaje" xfId="3" builtinId="5"/>
    <cellStyle name="Porcentaje 2" xfId="14" xr:uid="{00000000-0005-0000-0000-000010000000}"/>
    <cellStyle name="Porcentual 2" xfId="8"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67"/>
  <sheetViews>
    <sheetView showGridLines="0" tabSelected="1" zoomScale="115" zoomScaleNormal="115" workbookViewId="0"/>
  </sheetViews>
  <sheetFormatPr baseColWidth="10" defaultColWidth="11.5703125" defaultRowHeight="12.75" x14ac:dyDescent="0.2"/>
  <cols>
    <col min="2" max="2" width="138.7109375" style="253" customWidth="1"/>
  </cols>
  <sheetData>
    <row r="2" spans="2:2" ht="13.5" thickBot="1" x14ac:dyDescent="0.25"/>
    <row r="3" spans="2:2" ht="15" x14ac:dyDescent="0.2">
      <c r="B3" s="501" t="s">
        <v>155</v>
      </c>
    </row>
    <row r="4" spans="2:2" ht="15.75" thickBot="1" x14ac:dyDescent="0.25">
      <c r="B4" s="502" t="s">
        <v>254</v>
      </c>
    </row>
    <row r="5" spans="2:2" ht="15.75" thickBot="1" x14ac:dyDescent="0.25">
      <c r="B5" s="254"/>
    </row>
    <row r="6" spans="2:2" ht="15.75" thickBot="1" x14ac:dyDescent="0.25">
      <c r="B6" s="503" t="s">
        <v>156</v>
      </c>
    </row>
    <row r="7" spans="2:2" ht="45" x14ac:dyDescent="0.2">
      <c r="B7" s="254" t="s">
        <v>163</v>
      </c>
    </row>
    <row r="8" spans="2:2" ht="30" x14ac:dyDescent="0.2">
      <c r="B8" s="254" t="s">
        <v>211</v>
      </c>
    </row>
    <row r="9" spans="2:2" ht="15" x14ac:dyDescent="0.2">
      <c r="B9" s="254" t="s">
        <v>164</v>
      </c>
    </row>
    <row r="10" spans="2:2" ht="15" x14ac:dyDescent="0.2">
      <c r="B10" s="254" t="s">
        <v>165</v>
      </c>
    </row>
    <row r="11" spans="2:2" ht="15" x14ac:dyDescent="0.2">
      <c r="B11" s="254" t="s">
        <v>166</v>
      </c>
    </row>
    <row r="12" spans="2:2" ht="15" x14ac:dyDescent="0.2">
      <c r="B12" s="254" t="s">
        <v>167</v>
      </c>
    </row>
    <row r="13" spans="2:2" ht="15" x14ac:dyDescent="0.2">
      <c r="B13" s="254" t="s">
        <v>168</v>
      </c>
    </row>
    <row r="14" spans="2:2" ht="30" x14ac:dyDescent="0.2">
      <c r="B14" s="254" t="s">
        <v>169</v>
      </c>
    </row>
    <row r="15" spans="2:2" ht="30" x14ac:dyDescent="0.2">
      <c r="B15" s="254" t="s">
        <v>170</v>
      </c>
    </row>
    <row r="16" spans="2:2" ht="45" x14ac:dyDescent="0.2">
      <c r="B16" s="254" t="s">
        <v>171</v>
      </c>
    </row>
    <row r="17" spans="2:2" ht="45" x14ac:dyDescent="0.2">
      <c r="B17" s="254" t="s">
        <v>172</v>
      </c>
    </row>
    <row r="18" spans="2:2" ht="15" x14ac:dyDescent="0.2">
      <c r="B18" s="254" t="s">
        <v>173</v>
      </c>
    </row>
    <row r="19" spans="2:2" ht="15" x14ac:dyDescent="0.2">
      <c r="B19" s="254" t="s">
        <v>165</v>
      </c>
    </row>
    <row r="20" spans="2:2" ht="15" x14ac:dyDescent="0.2">
      <c r="B20" s="254" t="s">
        <v>174</v>
      </c>
    </row>
    <row r="21" spans="2:2" ht="15" x14ac:dyDescent="0.2">
      <c r="B21" s="254" t="s">
        <v>175</v>
      </c>
    </row>
    <row r="22" spans="2:2" ht="15" x14ac:dyDescent="0.2">
      <c r="B22" s="254" t="s">
        <v>176</v>
      </c>
    </row>
    <row r="23" spans="2:2" ht="15" x14ac:dyDescent="0.2">
      <c r="B23" s="254" t="s">
        <v>177</v>
      </c>
    </row>
    <row r="24" spans="2:2" ht="30" x14ac:dyDescent="0.2">
      <c r="B24" s="254" t="s">
        <v>178</v>
      </c>
    </row>
    <row r="25" spans="2:2" ht="30" x14ac:dyDescent="0.2">
      <c r="B25" s="254" t="s">
        <v>179</v>
      </c>
    </row>
    <row r="26" spans="2:2" ht="15.75" thickBot="1" x14ac:dyDescent="0.25">
      <c r="B26" s="254"/>
    </row>
    <row r="27" spans="2:2" ht="15.75" thickBot="1" x14ac:dyDescent="0.25">
      <c r="B27" s="503" t="s">
        <v>157</v>
      </c>
    </row>
    <row r="28" spans="2:2" ht="30" x14ac:dyDescent="0.2">
      <c r="B28" s="254" t="s">
        <v>180</v>
      </c>
    </row>
    <row r="29" spans="2:2" ht="30" x14ac:dyDescent="0.2">
      <c r="B29" s="254" t="s">
        <v>181</v>
      </c>
    </row>
    <row r="30" spans="2:2" ht="15" x14ac:dyDescent="0.2">
      <c r="B30" s="254" t="s">
        <v>182</v>
      </c>
    </row>
    <row r="31" spans="2:2" ht="30" x14ac:dyDescent="0.2">
      <c r="B31" s="255" t="s">
        <v>306</v>
      </c>
    </row>
    <row r="32" spans="2:2" ht="30" x14ac:dyDescent="0.2">
      <c r="B32" s="255" t="s">
        <v>183</v>
      </c>
    </row>
    <row r="33" spans="2:2" ht="30" x14ac:dyDescent="0.2">
      <c r="B33" s="255" t="s">
        <v>184</v>
      </c>
    </row>
    <row r="34" spans="2:2" ht="15.75" thickBot="1" x14ac:dyDescent="0.25">
      <c r="B34" s="254"/>
    </row>
    <row r="35" spans="2:2" ht="15.75" thickBot="1" x14ac:dyDescent="0.25">
      <c r="B35" s="503" t="s">
        <v>158</v>
      </c>
    </row>
    <row r="36" spans="2:2" ht="30" x14ac:dyDescent="0.2">
      <c r="B36" s="254" t="s">
        <v>185</v>
      </c>
    </row>
    <row r="37" spans="2:2" ht="30" x14ac:dyDescent="0.2">
      <c r="B37" s="254" t="s">
        <v>186</v>
      </c>
    </row>
    <row r="38" spans="2:2" ht="30" x14ac:dyDescent="0.2">
      <c r="B38" s="254" t="s">
        <v>187</v>
      </c>
    </row>
    <row r="39" spans="2:2" ht="15.75" thickBot="1" x14ac:dyDescent="0.25">
      <c r="B39" s="256"/>
    </row>
    <row r="40" spans="2:2" ht="15.75" thickBot="1" x14ac:dyDescent="0.25">
      <c r="B40" s="503" t="s">
        <v>159</v>
      </c>
    </row>
    <row r="41" spans="2:2" ht="15" x14ac:dyDescent="0.2">
      <c r="B41" s="254" t="s">
        <v>188</v>
      </c>
    </row>
    <row r="42" spans="2:2" ht="15.75" thickBot="1" x14ac:dyDescent="0.25">
      <c r="B42" s="256"/>
    </row>
    <row r="43" spans="2:2" ht="15.75" thickBot="1" x14ac:dyDescent="0.25">
      <c r="B43" s="503" t="s">
        <v>160</v>
      </c>
    </row>
    <row r="44" spans="2:2" ht="15" x14ac:dyDescent="0.2">
      <c r="B44" s="254" t="s">
        <v>189</v>
      </c>
    </row>
    <row r="45" spans="2:2" ht="30" x14ac:dyDescent="0.2">
      <c r="B45" s="254" t="s">
        <v>309</v>
      </c>
    </row>
    <row r="46" spans="2:2" ht="15" x14ac:dyDescent="0.2">
      <c r="B46" s="255" t="s">
        <v>190</v>
      </c>
    </row>
    <row r="47" spans="2:2" ht="15" x14ac:dyDescent="0.2">
      <c r="B47" s="255" t="s">
        <v>260</v>
      </c>
    </row>
    <row r="48" spans="2:2" ht="15" x14ac:dyDescent="0.2">
      <c r="B48" s="287" t="s">
        <v>261</v>
      </c>
    </row>
    <row r="49" spans="2:2" ht="15" x14ac:dyDescent="0.2">
      <c r="B49" s="255" t="s">
        <v>262</v>
      </c>
    </row>
    <row r="50" spans="2:2" ht="15" x14ac:dyDescent="0.2">
      <c r="B50" s="255" t="s">
        <v>263</v>
      </c>
    </row>
    <row r="51" spans="2:2" ht="30" x14ac:dyDescent="0.2">
      <c r="B51" s="254" t="s">
        <v>310</v>
      </c>
    </row>
    <row r="52" spans="2:2" ht="15" x14ac:dyDescent="0.2">
      <c r="B52" s="255" t="s">
        <v>191</v>
      </c>
    </row>
    <row r="53" spans="2:2" ht="15" x14ac:dyDescent="0.2">
      <c r="B53" s="255" t="s">
        <v>264</v>
      </c>
    </row>
    <row r="54" spans="2:2" ht="15" x14ac:dyDescent="0.2">
      <c r="B54" s="255" t="s">
        <v>325</v>
      </c>
    </row>
    <row r="55" spans="2:2" ht="15" x14ac:dyDescent="0.2">
      <c r="B55" s="255" t="s">
        <v>326</v>
      </c>
    </row>
    <row r="56" spans="2:2" ht="15" x14ac:dyDescent="0.2">
      <c r="B56" s="255" t="s">
        <v>265</v>
      </c>
    </row>
    <row r="57" spans="2:2" ht="60" x14ac:dyDescent="0.2">
      <c r="B57" s="319" t="s">
        <v>271</v>
      </c>
    </row>
    <row r="58" spans="2:2" ht="30" x14ac:dyDescent="0.2">
      <c r="B58" s="254" t="s">
        <v>270</v>
      </c>
    </row>
    <row r="59" spans="2:2" ht="15.75" thickBot="1" x14ac:dyDescent="0.25">
      <c r="B59" s="254"/>
    </row>
    <row r="60" spans="2:2" ht="15.75" thickBot="1" x14ac:dyDescent="0.25">
      <c r="B60" s="503" t="s">
        <v>161</v>
      </c>
    </row>
    <row r="61" spans="2:2" ht="30" x14ac:dyDescent="0.2">
      <c r="B61" s="254" t="s">
        <v>328</v>
      </c>
    </row>
    <row r="62" spans="2:2" ht="15" x14ac:dyDescent="0.2">
      <c r="B62" s="254" t="s">
        <v>192</v>
      </c>
    </row>
    <row r="63" spans="2:2" ht="15" x14ac:dyDescent="0.2">
      <c r="B63" s="254" t="s">
        <v>193</v>
      </c>
    </row>
    <row r="64" spans="2:2" ht="15" x14ac:dyDescent="0.2">
      <c r="B64" s="254" t="s">
        <v>194</v>
      </c>
    </row>
    <row r="65" spans="2:2" ht="15" x14ac:dyDescent="0.2">
      <c r="B65" s="254" t="s">
        <v>195</v>
      </c>
    </row>
    <row r="66" spans="2:2" ht="30" x14ac:dyDescent="0.2">
      <c r="B66" s="254" t="s">
        <v>196</v>
      </c>
    </row>
    <row r="67" spans="2:2" ht="45" x14ac:dyDescent="0.2">
      <c r="B67" s="254" t="s">
        <v>197</v>
      </c>
    </row>
    <row r="68" spans="2:2" ht="15.75" thickBot="1" x14ac:dyDescent="0.25">
      <c r="B68" s="256"/>
    </row>
    <row r="69" spans="2:2" ht="15.75" thickBot="1" x14ac:dyDescent="0.25">
      <c r="B69" s="503" t="s">
        <v>162</v>
      </c>
    </row>
    <row r="70" spans="2:2" ht="15" x14ac:dyDescent="0.2">
      <c r="B70" s="254" t="s">
        <v>198</v>
      </c>
    </row>
    <row r="71" spans="2:2" ht="15" x14ac:dyDescent="0.2">
      <c r="B71" s="254" t="s">
        <v>199</v>
      </c>
    </row>
    <row r="72" spans="2:2" ht="30" x14ac:dyDescent="0.2">
      <c r="B72" s="254" t="s">
        <v>200</v>
      </c>
    </row>
    <row r="73" spans="2:2" ht="15" x14ac:dyDescent="0.2">
      <c r="B73" s="254" t="s">
        <v>201</v>
      </c>
    </row>
    <row r="74" spans="2:2" ht="15" x14ac:dyDescent="0.2">
      <c r="B74" s="254" t="s">
        <v>202</v>
      </c>
    </row>
    <row r="75" spans="2:2" ht="45" x14ac:dyDescent="0.2">
      <c r="B75" s="254" t="s">
        <v>203</v>
      </c>
    </row>
    <row r="76" spans="2:2" ht="60" x14ac:dyDescent="0.2">
      <c r="B76" s="254" t="s">
        <v>204</v>
      </c>
    </row>
    <row r="77" spans="2:2" ht="15.75" thickBot="1" x14ac:dyDescent="0.25">
      <c r="B77" s="254"/>
    </row>
    <row r="78" spans="2:2" ht="15.75" thickBot="1" x14ac:dyDescent="0.25">
      <c r="B78" s="503" t="s">
        <v>253</v>
      </c>
    </row>
    <row r="79" spans="2:2" ht="15" x14ac:dyDescent="0.2">
      <c r="B79" s="254" t="s">
        <v>322</v>
      </c>
    </row>
    <row r="80" spans="2:2" ht="30" x14ac:dyDescent="0.2">
      <c r="B80" s="254" t="s">
        <v>324</v>
      </c>
    </row>
    <row r="81" spans="1:2" ht="30" x14ac:dyDescent="0.2">
      <c r="B81" s="254" t="s">
        <v>252</v>
      </c>
    </row>
    <row r="82" spans="1:2" ht="30" x14ac:dyDescent="0.2">
      <c r="B82" s="254" t="s">
        <v>323</v>
      </c>
    </row>
    <row r="83" spans="1:2" ht="30" x14ac:dyDescent="0.2">
      <c r="B83" s="254" t="s">
        <v>256</v>
      </c>
    </row>
    <row r="84" spans="1:2" ht="15" x14ac:dyDescent="0.2">
      <c r="B84" s="254" t="s">
        <v>257</v>
      </c>
    </row>
    <row r="85" spans="1:2" ht="30" x14ac:dyDescent="0.2">
      <c r="B85" s="254" t="s">
        <v>258</v>
      </c>
    </row>
    <row r="86" spans="1:2" ht="15.75" thickBot="1" x14ac:dyDescent="0.25">
      <c r="B86" s="254"/>
    </row>
    <row r="87" spans="1:2" ht="15.75" thickBot="1" x14ac:dyDescent="0.25">
      <c r="B87" s="503" t="s">
        <v>259</v>
      </c>
    </row>
    <row r="88" spans="1:2" ht="30" x14ac:dyDescent="0.2">
      <c r="B88" s="254" t="s">
        <v>301</v>
      </c>
    </row>
    <row r="89" spans="1:2" ht="15.75" thickBot="1" x14ac:dyDescent="0.25">
      <c r="B89" s="257" t="s">
        <v>302</v>
      </c>
    </row>
    <row r="92" spans="1:2" x14ac:dyDescent="0.2">
      <c r="A92" s="258" t="s">
        <v>205</v>
      </c>
    </row>
    <row r="93" spans="1:2" x14ac:dyDescent="0.2">
      <c r="A93" s="259"/>
      <c r="B93" s="260" t="s">
        <v>206</v>
      </c>
    </row>
    <row r="94" spans="1:2" x14ac:dyDescent="0.2">
      <c r="A94" s="261"/>
      <c r="B94" s="260" t="s">
        <v>207</v>
      </c>
    </row>
    <row r="95" spans="1:2" x14ac:dyDescent="0.2">
      <c r="A95" s="262"/>
      <c r="B95" s="260" t="s">
        <v>208</v>
      </c>
    </row>
    <row r="96" spans="1:2" x14ac:dyDescent="0.2">
      <c r="A96" s="263"/>
      <c r="B96" s="260" t="s">
        <v>209</v>
      </c>
    </row>
    <row r="97" spans="1:2" x14ac:dyDescent="0.2">
      <c r="A97" s="289"/>
      <c r="B97" s="260" t="s">
        <v>210</v>
      </c>
    </row>
    <row r="667" spans="5:5" x14ac:dyDescent="0.2">
      <c r="E667" s="318" t="s">
        <v>268</v>
      </c>
    </row>
  </sheetData>
  <sheetProtection algorithmName="SHA-512" hashValue="V0HHDii5OLxsJh+AZ3qzCsVKAAHCWJri6TGt09A2TZYe9u5J8Cvlvx/fzS74oUbQk/98E24IgWaDMOMj+kzWeg==" saltValue="n6Xnv1wzXM3l8ZoizdyUf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B1:AZ666"/>
  <sheetViews>
    <sheetView showGridLines="0" zoomScale="80" zoomScaleNormal="80" workbookViewId="0"/>
  </sheetViews>
  <sheetFormatPr baseColWidth="10" defaultColWidth="9.140625" defaultRowHeight="12.75" x14ac:dyDescent="0.2"/>
  <cols>
    <col min="1" max="1" width="3.5703125" style="3" customWidth="1"/>
    <col min="2" max="2" width="68.42578125" style="3" customWidth="1"/>
    <col min="3" max="4" width="15.5703125" style="3" customWidth="1"/>
    <col min="5" max="5" width="11.140625" style="3" bestFit="1" customWidth="1"/>
    <col min="6" max="6" width="34.5703125" style="3" customWidth="1"/>
    <col min="7" max="7" width="9.140625" style="3"/>
    <col min="8" max="8" width="11.42578125" style="3" customWidth="1"/>
    <col min="9" max="16384" width="9.140625" style="3"/>
  </cols>
  <sheetData>
    <row r="1" spans="2:11" ht="13.5" thickBot="1" x14ac:dyDescent="0.25"/>
    <row r="2" spans="2:11" ht="16.5" thickBot="1" x14ac:dyDescent="0.25">
      <c r="B2" s="514"/>
      <c r="C2" s="515"/>
      <c r="D2" s="516"/>
    </row>
    <row r="3" spans="2:11" ht="15.75" x14ac:dyDescent="0.2">
      <c r="B3" s="126" t="s">
        <v>0</v>
      </c>
      <c r="C3" s="127">
        <f>+'Pronósticos 1P mensual x 2 años'!$C$3</f>
        <v>0</v>
      </c>
      <c r="D3" s="5"/>
    </row>
    <row r="4" spans="2:11" ht="15.75" x14ac:dyDescent="0.2">
      <c r="B4" s="123" t="s">
        <v>7</v>
      </c>
      <c r="C4" s="128">
        <f>+'Pronósticos 1P mensual x 2 años'!$C$4</f>
        <v>0</v>
      </c>
      <c r="D4" s="5"/>
    </row>
    <row r="5" spans="2:11" ht="15.75" x14ac:dyDescent="0.2">
      <c r="B5" s="123" t="s">
        <v>8</v>
      </c>
      <c r="C5" s="128">
        <f>+'Pronósticos 1P mensual x 2 años'!$C$5</f>
        <v>0</v>
      </c>
      <c r="D5" s="5"/>
    </row>
    <row r="6" spans="2:11" ht="16.5" thickBot="1" x14ac:dyDescent="0.3">
      <c r="B6" s="124" t="s">
        <v>127</v>
      </c>
      <c r="C6" s="129">
        <f>+'Pronósticos 1P mensual x 2 años'!$C$6</f>
        <v>45291</v>
      </c>
      <c r="D6" s="5"/>
    </row>
    <row r="7" spans="2:11" ht="16.5" thickBot="1" x14ac:dyDescent="0.25">
      <c r="B7" s="20"/>
      <c r="C7" s="4"/>
      <c r="D7" s="5"/>
    </row>
    <row r="8" spans="2:11" ht="18" x14ac:dyDescent="0.2">
      <c r="B8" s="510" t="s">
        <v>10</v>
      </c>
      <c r="C8" s="511"/>
      <c r="D8" s="580"/>
      <c r="F8" s="567" t="s">
        <v>137</v>
      </c>
      <c r="G8" s="568"/>
      <c r="H8" s="569"/>
      <c r="I8" s="44"/>
      <c r="J8" s="44"/>
      <c r="K8" s="44"/>
    </row>
    <row r="9" spans="2:11" ht="16.5" thickBot="1" x14ac:dyDescent="0.25">
      <c r="B9" s="15"/>
      <c r="C9" s="4"/>
      <c r="D9" s="5"/>
      <c r="F9" s="570"/>
      <c r="G9" s="571"/>
      <c r="H9" s="572"/>
    </row>
    <row r="10" spans="2:11" ht="14.25" x14ac:dyDescent="0.2">
      <c r="B10" s="575" t="s">
        <v>1</v>
      </c>
      <c r="C10" s="85" t="s">
        <v>140</v>
      </c>
      <c r="D10" s="86" t="s">
        <v>71</v>
      </c>
    </row>
    <row r="11" spans="2:11" ht="15" thickBot="1" x14ac:dyDescent="0.25">
      <c r="B11" s="576"/>
      <c r="C11" s="31" t="s">
        <v>6</v>
      </c>
      <c r="D11" s="36" t="s">
        <v>6</v>
      </c>
    </row>
    <row r="12" spans="2:11" ht="17.25" customHeight="1" x14ac:dyDescent="0.2">
      <c r="B12" s="9" t="s">
        <v>89</v>
      </c>
      <c r="C12" s="65">
        <f>+'Probadas '!AO11</f>
        <v>0</v>
      </c>
      <c r="D12" s="66">
        <f>+'Probadas '!AO38</f>
        <v>0</v>
      </c>
      <c r="F12" s="143" t="s">
        <v>143</v>
      </c>
      <c r="G12" s="154" t="s">
        <v>138</v>
      </c>
      <c r="H12" s="155">
        <f>SUM(Capex!D23:H23)</f>
        <v>0</v>
      </c>
    </row>
    <row r="13" spans="2:11" ht="17.25" customHeight="1" thickBot="1" x14ac:dyDescent="0.25">
      <c r="B13" s="9" t="s">
        <v>90</v>
      </c>
      <c r="C13" s="65">
        <f>+'Probadas '!AO12</f>
        <v>0</v>
      </c>
      <c r="D13" s="66">
        <f>+'Probadas '!AO39</f>
        <v>0</v>
      </c>
      <c r="F13" s="25" t="s">
        <v>139</v>
      </c>
      <c r="G13" s="156" t="s">
        <v>144</v>
      </c>
      <c r="H13" s="157">
        <f>SUM(Capex!D35:H35)</f>
        <v>0</v>
      </c>
    </row>
    <row r="14" spans="2:11" ht="15.95" customHeight="1" x14ac:dyDescent="0.2">
      <c r="B14" s="9" t="s">
        <v>91</v>
      </c>
      <c r="C14" s="65">
        <f>+'Probadas '!AO13</f>
        <v>0</v>
      </c>
      <c r="D14" s="66">
        <f>+'Probadas '!AO40</f>
        <v>0</v>
      </c>
    </row>
    <row r="15" spans="2:11" ht="15.95" customHeight="1" x14ac:dyDescent="0.2">
      <c r="B15" s="9" t="s">
        <v>92</v>
      </c>
      <c r="C15" s="65">
        <f>+'Probadas '!AO14</f>
        <v>0</v>
      </c>
      <c r="D15" s="66">
        <f>+'Probadas '!AO41</f>
        <v>0</v>
      </c>
    </row>
    <row r="16" spans="2:11" ht="15.95" customHeight="1" x14ac:dyDescent="0.2">
      <c r="B16" s="12" t="s">
        <v>79</v>
      </c>
      <c r="C16" s="65">
        <f>+'Probadas '!AO34</f>
        <v>0</v>
      </c>
      <c r="D16" s="59" t="s">
        <v>9</v>
      </c>
    </row>
    <row r="17" spans="2:8" ht="15.95" customHeight="1" x14ac:dyDescent="0.2">
      <c r="B17" s="9" t="s">
        <v>121</v>
      </c>
      <c r="C17" s="65">
        <f>+'Inf. Yac'!T9</f>
        <v>0</v>
      </c>
      <c r="D17" s="66">
        <f>+'Inf. Yac'!T44</f>
        <v>0</v>
      </c>
    </row>
    <row r="18" spans="2:8" ht="15.95" customHeight="1" x14ac:dyDescent="0.2">
      <c r="B18" s="48"/>
      <c r="D18" s="49"/>
    </row>
    <row r="19" spans="2:8" ht="15.95" customHeight="1" x14ac:dyDescent="0.2">
      <c r="B19" s="9" t="s">
        <v>61</v>
      </c>
      <c r="C19" s="581"/>
      <c r="D19" s="582"/>
      <c r="E19" s="18"/>
    </row>
    <row r="20" spans="2:8" ht="15.95" customHeight="1" x14ac:dyDescent="0.2">
      <c r="B20" s="9" t="s">
        <v>111</v>
      </c>
      <c r="C20" s="65">
        <f>+'Probadas '!AO17</f>
        <v>0</v>
      </c>
      <c r="D20" s="66">
        <f>+'Probadas '!AO44</f>
        <v>0</v>
      </c>
      <c r="H20" s="1"/>
    </row>
    <row r="21" spans="2:8" ht="15.95" customHeight="1" x14ac:dyDescent="0.2">
      <c r="B21" s="9" t="s">
        <v>93</v>
      </c>
      <c r="C21" s="50" t="s">
        <v>9</v>
      </c>
      <c r="D21" s="66">
        <f>+'Probadas '!AO45</f>
        <v>0</v>
      </c>
      <c r="H21" s="1"/>
    </row>
    <row r="22" spans="2:8" ht="15.95" customHeight="1" x14ac:dyDescent="0.2">
      <c r="B22" s="9" t="s">
        <v>96</v>
      </c>
      <c r="C22" s="65">
        <f>+'Probadas '!AO18</f>
        <v>0</v>
      </c>
      <c r="D22" s="66">
        <f>+'Probadas '!AO46</f>
        <v>0</v>
      </c>
      <c r="H22" s="1"/>
    </row>
    <row r="23" spans="2:8" ht="15.95" customHeight="1" x14ac:dyDescent="0.2">
      <c r="B23" s="9" t="s">
        <v>95</v>
      </c>
      <c r="C23" s="65">
        <f>+'Probadas '!AO19</f>
        <v>0</v>
      </c>
      <c r="D23" s="66">
        <f>+'Probadas '!AO47</f>
        <v>0</v>
      </c>
      <c r="H23" s="1"/>
    </row>
    <row r="24" spans="2:8" ht="15.95" customHeight="1" x14ac:dyDescent="0.2">
      <c r="B24" s="9" t="s">
        <v>132</v>
      </c>
      <c r="C24" s="65">
        <f>+'Probadas '!AO20</f>
        <v>0</v>
      </c>
      <c r="D24" s="66">
        <f>+'Probadas '!AO48</f>
        <v>0</v>
      </c>
      <c r="H24" s="1"/>
    </row>
    <row r="25" spans="2:8" ht="15.95" customHeight="1" x14ac:dyDescent="0.2">
      <c r="B25" s="9" t="s">
        <v>98</v>
      </c>
      <c r="C25" s="65">
        <f>+'Probadas '!AO21</f>
        <v>0</v>
      </c>
      <c r="D25" s="66">
        <f>+'Probadas '!AO49</f>
        <v>0</v>
      </c>
      <c r="H25" s="1"/>
    </row>
    <row r="26" spans="2:8" ht="15.95" customHeight="1" x14ac:dyDescent="0.2">
      <c r="B26" s="9" t="s">
        <v>97</v>
      </c>
      <c r="C26" s="65">
        <f>+'Probadas '!AO22</f>
        <v>0</v>
      </c>
      <c r="D26" s="66">
        <f>+'Probadas '!AO50</f>
        <v>0</v>
      </c>
    </row>
    <row r="27" spans="2:8" ht="15.95" customHeight="1" x14ac:dyDescent="0.2">
      <c r="B27" s="9"/>
      <c r="C27" s="71"/>
      <c r="D27" s="72"/>
    </row>
    <row r="28" spans="2:8" ht="15" customHeight="1" x14ac:dyDescent="0.2">
      <c r="B28" s="9" t="s">
        <v>52</v>
      </c>
      <c r="C28" s="26"/>
      <c r="D28" s="24"/>
      <c r="F28" s="279"/>
    </row>
    <row r="29" spans="2:8" ht="15.95" customHeight="1" x14ac:dyDescent="0.2">
      <c r="B29" s="9" t="s">
        <v>266</v>
      </c>
      <c r="C29" s="65">
        <f>+'Probadas '!AO25</f>
        <v>0</v>
      </c>
      <c r="D29" s="66">
        <f>+'Probadas '!AO53</f>
        <v>0</v>
      </c>
      <c r="F29" s="273"/>
    </row>
    <row r="30" spans="2:8" ht="15.95" customHeight="1" x14ac:dyDescent="0.2">
      <c r="B30" s="62" t="s">
        <v>100</v>
      </c>
      <c r="C30" s="65">
        <f>+'Probadas '!AO26</f>
        <v>0</v>
      </c>
      <c r="D30" s="66">
        <f>+'Probadas '!AO54</f>
        <v>0</v>
      </c>
    </row>
    <row r="31" spans="2:8" ht="15.95" customHeight="1" thickBot="1" x14ac:dyDescent="0.25">
      <c r="B31" s="25" t="s">
        <v>99</v>
      </c>
      <c r="C31" s="162">
        <f>+'Probadas '!AO27</f>
        <v>0</v>
      </c>
      <c r="D31" s="163">
        <f>+'Probadas '!AO55</f>
        <v>0</v>
      </c>
    </row>
    <row r="32" spans="2:8" ht="15.95" customHeight="1" thickBot="1" x14ac:dyDescent="0.25">
      <c r="B32" s="7"/>
      <c r="C32" s="1"/>
      <c r="D32" s="2"/>
    </row>
    <row r="33" spans="2:6" ht="15.95" customHeight="1" x14ac:dyDescent="0.2">
      <c r="B33" s="577" t="s">
        <v>1</v>
      </c>
      <c r="C33" s="573" t="s">
        <v>6</v>
      </c>
      <c r="D33" s="573" t="s">
        <v>6</v>
      </c>
    </row>
    <row r="34" spans="2:6" ht="30.75" customHeight="1" thickBot="1" x14ac:dyDescent="0.25">
      <c r="B34" s="578"/>
      <c r="C34" s="574"/>
      <c r="D34" s="574"/>
    </row>
    <row r="35" spans="2:6" ht="15.95" customHeight="1" x14ac:dyDescent="0.2">
      <c r="B35" s="144" t="s">
        <v>107</v>
      </c>
      <c r="C35" s="149">
        <f>+'Probables '!AO11</f>
        <v>0</v>
      </c>
      <c r="D35" s="145">
        <f>+'Probables '!AO24</f>
        <v>0</v>
      </c>
    </row>
    <row r="36" spans="2:6" ht="15.95" customHeight="1" x14ac:dyDescent="0.2">
      <c r="B36" s="54" t="s">
        <v>82</v>
      </c>
      <c r="C36" s="150">
        <f>+'Probables '!AO20</f>
        <v>0</v>
      </c>
      <c r="D36" s="146"/>
    </row>
    <row r="37" spans="2:6" ht="15.95" customHeight="1" x14ac:dyDescent="0.2">
      <c r="B37" s="54"/>
      <c r="C37" s="6"/>
      <c r="D37" s="147"/>
    </row>
    <row r="38" spans="2:6" ht="15.95" customHeight="1" x14ac:dyDescent="0.2">
      <c r="B38" s="54" t="s">
        <v>52</v>
      </c>
      <c r="C38" s="6"/>
      <c r="D38" s="147"/>
      <c r="F38" s="279"/>
    </row>
    <row r="39" spans="2:6" ht="15.95" customHeight="1" x14ac:dyDescent="0.2">
      <c r="B39" s="293" t="s">
        <v>248</v>
      </c>
      <c r="C39" s="294">
        <f>'Probables '!AO14</f>
        <v>0</v>
      </c>
      <c r="D39" s="295">
        <f>'Probables '!AO27</f>
        <v>0</v>
      </c>
      <c r="F39" s="279"/>
    </row>
    <row r="40" spans="2:6" ht="15.95" customHeight="1" x14ac:dyDescent="0.2">
      <c r="B40" s="293" t="s">
        <v>249</v>
      </c>
      <c r="C40" s="294">
        <f>'Probables '!AO15</f>
        <v>0</v>
      </c>
      <c r="D40" s="295">
        <f>'Probables '!AO28</f>
        <v>0</v>
      </c>
      <c r="F40" s="279"/>
    </row>
    <row r="41" spans="2:6" ht="15.95" customHeight="1" thickBot="1" x14ac:dyDescent="0.25">
      <c r="B41" s="55" t="s">
        <v>130</v>
      </c>
      <c r="C41" s="151">
        <f>+'Probables '!AO16</f>
        <v>0</v>
      </c>
      <c r="D41" s="148">
        <f>+'Probables '!AO29</f>
        <v>0</v>
      </c>
      <c r="F41" s="273"/>
    </row>
    <row r="42" spans="2:6" ht="15.95" customHeight="1" x14ac:dyDescent="0.2">
      <c r="B42" s="579" t="s">
        <v>1</v>
      </c>
      <c r="C42" s="574" t="s">
        <v>6</v>
      </c>
      <c r="D42" s="574" t="s">
        <v>6</v>
      </c>
      <c r="F42" s="279"/>
    </row>
    <row r="43" spans="2:6" ht="33.950000000000003" customHeight="1" thickBot="1" x14ac:dyDescent="0.25">
      <c r="B43" s="578"/>
      <c r="C43" s="574"/>
      <c r="D43" s="574"/>
    </row>
    <row r="44" spans="2:6" ht="15.95" customHeight="1" x14ac:dyDescent="0.2">
      <c r="B44" s="144" t="s">
        <v>108</v>
      </c>
      <c r="C44" s="149">
        <f>+'Posibles '!AO11</f>
        <v>0</v>
      </c>
      <c r="D44" s="145">
        <f>+'Posibles '!AO24</f>
        <v>0</v>
      </c>
      <c r="F44" s="279"/>
    </row>
    <row r="45" spans="2:6" ht="15.95" customHeight="1" x14ac:dyDescent="0.2">
      <c r="B45" s="54" t="s">
        <v>81</v>
      </c>
      <c r="C45" s="150">
        <f>+'Posibles '!AO20</f>
        <v>0</v>
      </c>
      <c r="D45" s="146"/>
      <c r="F45" s="273"/>
    </row>
    <row r="46" spans="2:6" ht="14.25" x14ac:dyDescent="0.2">
      <c r="B46" s="54"/>
      <c r="C46" s="153"/>
      <c r="D46" s="152"/>
    </row>
    <row r="47" spans="2:6" ht="14.25" x14ac:dyDescent="0.2">
      <c r="B47" s="54" t="s">
        <v>52</v>
      </c>
      <c r="C47" s="153"/>
      <c r="D47" s="152"/>
      <c r="F47" s="279"/>
    </row>
    <row r="48" spans="2:6" ht="14.25" x14ac:dyDescent="0.2">
      <c r="B48" s="293" t="s">
        <v>267</v>
      </c>
      <c r="C48" s="296">
        <f>'Posibles '!AO14</f>
        <v>0</v>
      </c>
      <c r="D48" s="297">
        <f>'Posibles '!AO27</f>
        <v>0</v>
      </c>
      <c r="F48" s="279"/>
    </row>
    <row r="49" spans="2:6" ht="14.25" x14ac:dyDescent="0.2">
      <c r="B49" s="293" t="s">
        <v>269</v>
      </c>
      <c r="C49" s="296">
        <f>'Posibles '!AO15</f>
        <v>0</v>
      </c>
      <c r="D49" s="297">
        <f>'Posibles '!AO28</f>
        <v>0</v>
      </c>
      <c r="F49" s="279"/>
    </row>
    <row r="50" spans="2:6" ht="15" thickBot="1" x14ac:dyDescent="0.25">
      <c r="B50" s="55" t="s">
        <v>129</v>
      </c>
      <c r="C50" s="151">
        <f>+'Posibles '!AO16</f>
        <v>0</v>
      </c>
      <c r="D50" s="148">
        <f>+'Posibles '!AO29</f>
        <v>0</v>
      </c>
      <c r="F50" s="273"/>
    </row>
    <row r="51" spans="2:6" x14ac:dyDescent="0.2">
      <c r="F51" s="279"/>
    </row>
    <row r="100" spans="52:52" x14ac:dyDescent="0.2">
      <c r="AZ100" s="317" t="s">
        <v>329</v>
      </c>
    </row>
    <row r="666" spans="5:5" x14ac:dyDescent="0.2">
      <c r="E666" s="317" t="s">
        <v>268</v>
      </c>
    </row>
  </sheetData>
  <sheetProtection algorithmName="SHA-512" hashValue="IvknB1EkR30WH+4oUVo1KiwkRAtEut2U0RK6LRtLpk8FGZeWyVrr1Iezc1203dITbfHqrAhIUx1+tBmwGKRcsg==" saltValue="KMGqXMOiCkJtVqFwY3eiNA==" spinCount="100000" sheet="1" objects="1" scenarios="1"/>
  <mergeCells count="11">
    <mergeCell ref="B42:B43"/>
    <mergeCell ref="B8:D8"/>
    <mergeCell ref="C19:D19"/>
    <mergeCell ref="C42:C43"/>
    <mergeCell ref="D42:D43"/>
    <mergeCell ref="F8:H9"/>
    <mergeCell ref="C33:C34"/>
    <mergeCell ref="D33:D34"/>
    <mergeCell ref="B2:D2"/>
    <mergeCell ref="B10:B11"/>
    <mergeCell ref="B33:B34"/>
  </mergeCells>
  <phoneticPr fontId="13" type="noConversion"/>
  <printOptions horizontalCentered="1"/>
  <pageMargins left="0.75" right="0.75" top="0.55000000000000004" bottom="0.54"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Z666"/>
  <sheetViews>
    <sheetView showGridLines="0" zoomScale="70" zoomScaleNormal="70" workbookViewId="0"/>
  </sheetViews>
  <sheetFormatPr baseColWidth="10" defaultColWidth="9.140625" defaultRowHeight="14.25" x14ac:dyDescent="0.2"/>
  <cols>
    <col min="1" max="1" width="3.85546875" style="1" customWidth="1"/>
    <col min="2" max="2" width="77.85546875" style="1" customWidth="1"/>
    <col min="3" max="3" width="18" style="1" bestFit="1" customWidth="1"/>
    <col min="4" max="29" width="15.7109375" style="1" customWidth="1"/>
    <col min="30" max="16384" width="9.140625" style="1"/>
  </cols>
  <sheetData>
    <row r="1" spans="2:29" ht="15" thickBot="1" x14ac:dyDescent="0.25"/>
    <row r="2" spans="2:29" ht="16.5" thickBot="1" x14ac:dyDescent="0.25">
      <c r="B2" s="504"/>
      <c r="C2" s="505"/>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9"/>
    </row>
    <row r="3" spans="2:29" ht="16.5" thickBot="1" x14ac:dyDescent="0.25">
      <c r="B3" s="126" t="s">
        <v>0</v>
      </c>
      <c r="C3" s="286"/>
      <c r="AC3" s="2"/>
    </row>
    <row r="4" spans="2:29" ht="16.5" thickBot="1" x14ac:dyDescent="0.25">
      <c r="B4" s="123" t="s">
        <v>7</v>
      </c>
      <c r="C4" s="286"/>
      <c r="AC4" s="2"/>
    </row>
    <row r="5" spans="2:29" ht="15.75" x14ac:dyDescent="0.2">
      <c r="B5" s="123" t="s">
        <v>8</v>
      </c>
      <c r="C5" s="286"/>
      <c r="AC5" s="2"/>
    </row>
    <row r="6" spans="2:29" ht="16.5" thickBot="1" x14ac:dyDescent="0.25">
      <c r="B6" s="124" t="s">
        <v>127</v>
      </c>
      <c r="C6" s="125">
        <v>45291</v>
      </c>
      <c r="AC6" s="2"/>
    </row>
    <row r="7" spans="2:29" ht="15" x14ac:dyDescent="0.2">
      <c r="B7" s="13"/>
      <c r="C7" s="300"/>
      <c r="AC7" s="2"/>
    </row>
    <row r="8" spans="2:29" ht="18.75" thickBot="1" x14ac:dyDescent="0.25">
      <c r="B8" s="510" t="s">
        <v>70</v>
      </c>
      <c r="C8" s="511"/>
      <c r="AC8" s="2"/>
    </row>
    <row r="9" spans="2:29" ht="18" x14ac:dyDescent="0.2">
      <c r="B9" s="73" t="s">
        <v>55</v>
      </c>
      <c r="C9" s="74"/>
      <c r="D9" s="506" t="s">
        <v>311</v>
      </c>
      <c r="E9" s="506"/>
      <c r="F9" s="506"/>
      <c r="G9" s="506"/>
      <c r="H9" s="506"/>
      <c r="I9" s="506"/>
      <c r="J9" s="506"/>
      <c r="K9" s="506"/>
      <c r="L9" s="506"/>
      <c r="M9" s="506"/>
      <c r="N9" s="506"/>
      <c r="O9" s="506"/>
      <c r="P9" s="506"/>
      <c r="Q9" s="506" t="s">
        <v>315</v>
      </c>
      <c r="R9" s="506"/>
      <c r="S9" s="506"/>
      <c r="T9" s="506"/>
      <c r="U9" s="506"/>
      <c r="V9" s="506"/>
      <c r="W9" s="506"/>
      <c r="X9" s="506"/>
      <c r="Y9" s="506"/>
      <c r="Z9" s="506"/>
      <c r="AA9" s="506"/>
      <c r="AB9" s="506"/>
      <c r="AC9" s="507"/>
    </row>
    <row r="10" spans="2:29" s="113" customFormat="1" ht="38.25" customHeight="1" x14ac:dyDescent="0.2">
      <c r="B10" s="110" t="s">
        <v>49</v>
      </c>
      <c r="C10" s="111" t="s">
        <v>48</v>
      </c>
      <c r="D10" s="111" t="s">
        <v>29</v>
      </c>
      <c r="E10" s="111" t="s">
        <v>30</v>
      </c>
      <c r="F10" s="111" t="s">
        <v>31</v>
      </c>
      <c r="G10" s="111" t="s">
        <v>32</v>
      </c>
      <c r="H10" s="111" t="s">
        <v>33</v>
      </c>
      <c r="I10" s="111" t="s">
        <v>34</v>
      </c>
      <c r="J10" s="111" t="s">
        <v>35</v>
      </c>
      <c r="K10" s="111" t="s">
        <v>36</v>
      </c>
      <c r="L10" s="111" t="s">
        <v>37</v>
      </c>
      <c r="M10" s="111" t="s">
        <v>38</v>
      </c>
      <c r="N10" s="111" t="s">
        <v>39</v>
      </c>
      <c r="O10" s="111" t="s">
        <v>40</v>
      </c>
      <c r="P10" s="301" t="s">
        <v>41</v>
      </c>
      <c r="Q10" s="111" t="s">
        <v>29</v>
      </c>
      <c r="R10" s="301" t="s">
        <v>30</v>
      </c>
      <c r="S10" s="111" t="s">
        <v>31</v>
      </c>
      <c r="T10" s="111" t="s">
        <v>32</v>
      </c>
      <c r="U10" s="111" t="s">
        <v>33</v>
      </c>
      <c r="V10" s="111" t="s">
        <v>34</v>
      </c>
      <c r="W10" s="111" t="s">
        <v>35</v>
      </c>
      <c r="X10" s="111" t="s">
        <v>36</v>
      </c>
      <c r="Y10" s="111" t="s">
        <v>37</v>
      </c>
      <c r="Z10" s="111" t="s">
        <v>38</v>
      </c>
      <c r="AA10" s="111" t="s">
        <v>39</v>
      </c>
      <c r="AB10" s="111" t="s">
        <v>40</v>
      </c>
      <c r="AC10" s="302" t="s">
        <v>41</v>
      </c>
    </row>
    <row r="11" spans="2:29" x14ac:dyDescent="0.2">
      <c r="B11" s="9" t="s">
        <v>101</v>
      </c>
      <c r="C11" s="29" t="s">
        <v>3</v>
      </c>
      <c r="D11" s="182"/>
      <c r="E11" s="182"/>
      <c r="F11" s="182"/>
      <c r="G11" s="182"/>
      <c r="H11" s="182"/>
      <c r="I11" s="182"/>
      <c r="J11" s="182"/>
      <c r="K11" s="182"/>
      <c r="L11" s="182"/>
      <c r="M11" s="182"/>
      <c r="N11" s="182"/>
      <c r="O11" s="182"/>
      <c r="P11" s="68">
        <f>SUM(D11:O11)</f>
        <v>0</v>
      </c>
      <c r="Q11" s="182"/>
      <c r="R11" s="182"/>
      <c r="S11" s="182"/>
      <c r="T11" s="182"/>
      <c r="U11" s="182"/>
      <c r="V11" s="182"/>
      <c r="W11" s="182"/>
      <c r="X11" s="182"/>
      <c r="Y11" s="182"/>
      <c r="Z11" s="182"/>
      <c r="AA11" s="182"/>
      <c r="AB11" s="182"/>
      <c r="AC11" s="80">
        <f>SUM(Q11:AB11)</f>
        <v>0</v>
      </c>
    </row>
    <row r="12" spans="2:29" x14ac:dyDescent="0.2">
      <c r="B12" s="9" t="s">
        <v>102</v>
      </c>
      <c r="C12" s="29" t="s">
        <v>4</v>
      </c>
      <c r="D12" s="182"/>
      <c r="E12" s="182"/>
      <c r="F12" s="182"/>
      <c r="G12" s="182"/>
      <c r="H12" s="182"/>
      <c r="I12" s="182"/>
      <c r="J12" s="182"/>
      <c r="K12" s="182"/>
      <c r="L12" s="182"/>
      <c r="M12" s="182"/>
      <c r="N12" s="182"/>
      <c r="O12" s="182"/>
      <c r="P12" s="68">
        <f t="shared" ref="P12:P22" si="0">SUM(D12:O12)</f>
        <v>0</v>
      </c>
      <c r="Q12" s="182"/>
      <c r="R12" s="182"/>
      <c r="S12" s="182"/>
      <c r="T12" s="182"/>
      <c r="U12" s="182"/>
      <c r="V12" s="182"/>
      <c r="W12" s="182"/>
      <c r="X12" s="182"/>
      <c r="Y12" s="182"/>
      <c r="Z12" s="182"/>
      <c r="AA12" s="182"/>
      <c r="AB12" s="182"/>
      <c r="AC12" s="80">
        <f>SUM(Q12:AB12)</f>
        <v>0</v>
      </c>
    </row>
    <row r="13" spans="2:29" x14ac:dyDescent="0.2">
      <c r="B13" s="9" t="s">
        <v>103</v>
      </c>
      <c r="C13" s="29" t="s">
        <v>5</v>
      </c>
      <c r="D13" s="182"/>
      <c r="E13" s="182"/>
      <c r="F13" s="182"/>
      <c r="G13" s="182"/>
      <c r="H13" s="182"/>
      <c r="I13" s="182"/>
      <c r="J13" s="182"/>
      <c r="K13" s="182"/>
      <c r="L13" s="182"/>
      <c r="M13" s="182"/>
      <c r="N13" s="182"/>
      <c r="O13" s="182"/>
      <c r="P13" s="68">
        <f t="shared" si="0"/>
        <v>0</v>
      </c>
      <c r="Q13" s="182"/>
      <c r="R13" s="182"/>
      <c r="S13" s="182"/>
      <c r="T13" s="182"/>
      <c r="U13" s="182"/>
      <c r="V13" s="182"/>
      <c r="W13" s="182"/>
      <c r="X13" s="182"/>
      <c r="Y13" s="182"/>
      <c r="Z13" s="182"/>
      <c r="AA13" s="182"/>
      <c r="AB13" s="182"/>
      <c r="AC13" s="80">
        <f>SUM(Q13:AB13)</f>
        <v>0</v>
      </c>
    </row>
    <row r="14" spans="2:29" ht="15" x14ac:dyDescent="0.2">
      <c r="B14" s="303" t="s">
        <v>46</v>
      </c>
      <c r="C14" s="304" t="s">
        <v>45</v>
      </c>
      <c r="D14" s="68">
        <f>SUM(D11:D13)</f>
        <v>0</v>
      </c>
      <c r="E14" s="68">
        <f t="shared" ref="E14:AC14" si="1">SUM(E11:E13)</f>
        <v>0</v>
      </c>
      <c r="F14" s="68">
        <f t="shared" si="1"/>
        <v>0</v>
      </c>
      <c r="G14" s="68">
        <f t="shared" si="1"/>
        <v>0</v>
      </c>
      <c r="H14" s="68">
        <f t="shared" si="1"/>
        <v>0</v>
      </c>
      <c r="I14" s="68">
        <f t="shared" si="1"/>
        <v>0</v>
      </c>
      <c r="J14" s="68">
        <f t="shared" si="1"/>
        <v>0</v>
      </c>
      <c r="K14" s="68">
        <f t="shared" si="1"/>
        <v>0</v>
      </c>
      <c r="L14" s="68">
        <f t="shared" si="1"/>
        <v>0</v>
      </c>
      <c r="M14" s="68">
        <f t="shared" si="1"/>
        <v>0</v>
      </c>
      <c r="N14" s="68">
        <f t="shared" si="1"/>
        <v>0</v>
      </c>
      <c r="O14" s="68">
        <f t="shared" si="1"/>
        <v>0</v>
      </c>
      <c r="P14" s="68">
        <f t="shared" si="1"/>
        <v>0</v>
      </c>
      <c r="Q14" s="68">
        <f t="shared" si="1"/>
        <v>0</v>
      </c>
      <c r="R14" s="68">
        <f t="shared" si="1"/>
        <v>0</v>
      </c>
      <c r="S14" s="68">
        <f t="shared" si="1"/>
        <v>0</v>
      </c>
      <c r="T14" s="68">
        <f t="shared" si="1"/>
        <v>0</v>
      </c>
      <c r="U14" s="68">
        <f t="shared" si="1"/>
        <v>0</v>
      </c>
      <c r="V14" s="68">
        <f t="shared" si="1"/>
        <v>0</v>
      </c>
      <c r="W14" s="68">
        <f t="shared" si="1"/>
        <v>0</v>
      </c>
      <c r="X14" s="68">
        <f t="shared" si="1"/>
        <v>0</v>
      </c>
      <c r="Y14" s="68">
        <f t="shared" si="1"/>
        <v>0</v>
      </c>
      <c r="Z14" s="68">
        <f t="shared" si="1"/>
        <v>0</v>
      </c>
      <c r="AA14" s="68">
        <f t="shared" si="1"/>
        <v>0</v>
      </c>
      <c r="AB14" s="68">
        <f t="shared" si="1"/>
        <v>0</v>
      </c>
      <c r="AC14" s="80">
        <f t="shared" si="1"/>
        <v>0</v>
      </c>
    </row>
    <row r="15" spans="2:29" x14ac:dyDescent="0.2">
      <c r="B15" s="305"/>
      <c r="C15" s="306"/>
      <c r="D15" s="306"/>
      <c r="E15" s="306"/>
      <c r="F15" s="306"/>
      <c r="G15" s="306"/>
      <c r="H15" s="306"/>
      <c r="I15" s="306"/>
      <c r="J15" s="306"/>
      <c r="K15" s="306"/>
      <c r="L15" s="306"/>
      <c r="M15" s="306"/>
      <c r="N15" s="306"/>
      <c r="O15" s="306"/>
      <c r="P15" s="68"/>
      <c r="Q15" s="306"/>
      <c r="R15" s="306"/>
      <c r="S15" s="306"/>
      <c r="T15" s="306"/>
      <c r="U15" s="306"/>
      <c r="V15" s="306"/>
      <c r="W15" s="306"/>
      <c r="X15" s="306"/>
      <c r="Y15" s="306"/>
      <c r="Z15" s="306"/>
      <c r="AA15" s="306"/>
      <c r="AB15" s="306"/>
      <c r="AC15" s="80"/>
    </row>
    <row r="16" spans="2:29" ht="15" x14ac:dyDescent="0.2">
      <c r="B16" s="307" t="s">
        <v>58</v>
      </c>
      <c r="C16" s="29"/>
      <c r="D16" s="11"/>
      <c r="E16" s="11"/>
      <c r="F16" s="11"/>
      <c r="G16" s="11"/>
      <c r="H16" s="11"/>
      <c r="I16" s="11"/>
      <c r="J16" s="11"/>
      <c r="K16" s="11"/>
      <c r="L16" s="11"/>
      <c r="M16" s="11"/>
      <c r="N16" s="11"/>
      <c r="O16" s="11"/>
      <c r="P16" s="68"/>
      <c r="Q16" s="11"/>
      <c r="R16" s="11"/>
      <c r="S16" s="11"/>
      <c r="T16" s="11"/>
      <c r="U16" s="11"/>
      <c r="V16" s="11"/>
      <c r="W16" s="11"/>
      <c r="X16" s="11"/>
      <c r="Y16" s="11"/>
      <c r="Z16" s="11"/>
      <c r="AA16" s="11"/>
      <c r="AB16" s="11"/>
      <c r="AC16" s="80"/>
    </row>
    <row r="17" spans="2:31" x14ac:dyDescent="0.2">
      <c r="B17" s="9" t="s">
        <v>112</v>
      </c>
      <c r="C17" s="306"/>
      <c r="D17" s="182"/>
      <c r="E17" s="182"/>
      <c r="F17" s="182"/>
      <c r="G17" s="182"/>
      <c r="H17" s="182"/>
      <c r="I17" s="182"/>
      <c r="J17" s="182"/>
      <c r="K17" s="182"/>
      <c r="L17" s="182"/>
      <c r="M17" s="182"/>
      <c r="N17" s="182"/>
      <c r="O17" s="182"/>
      <c r="P17" s="68">
        <f t="shared" si="0"/>
        <v>0</v>
      </c>
      <c r="Q17" s="182"/>
      <c r="R17" s="182"/>
      <c r="S17" s="182"/>
      <c r="T17" s="182"/>
      <c r="U17" s="182"/>
      <c r="V17" s="182"/>
      <c r="W17" s="182"/>
      <c r="X17" s="182"/>
      <c r="Y17" s="182"/>
      <c r="Z17" s="182"/>
      <c r="AA17" s="182"/>
      <c r="AB17" s="182"/>
      <c r="AC17" s="80">
        <f t="shared" ref="AC17:AC22" si="2">SUM(Q17:AB17)</f>
        <v>0</v>
      </c>
    </row>
    <row r="18" spans="2:31" x14ac:dyDescent="0.2">
      <c r="B18" s="9" t="s">
        <v>109</v>
      </c>
      <c r="C18" s="306"/>
      <c r="D18" s="182"/>
      <c r="E18" s="182"/>
      <c r="F18" s="182"/>
      <c r="G18" s="182"/>
      <c r="H18" s="182"/>
      <c r="I18" s="182"/>
      <c r="J18" s="182"/>
      <c r="K18" s="182"/>
      <c r="L18" s="182"/>
      <c r="M18" s="182"/>
      <c r="N18" s="182"/>
      <c r="O18" s="182"/>
      <c r="P18" s="68">
        <f t="shared" si="0"/>
        <v>0</v>
      </c>
      <c r="Q18" s="182"/>
      <c r="R18" s="182"/>
      <c r="S18" s="182"/>
      <c r="T18" s="182"/>
      <c r="U18" s="182"/>
      <c r="V18" s="182"/>
      <c r="W18" s="182"/>
      <c r="X18" s="182"/>
      <c r="Y18" s="182"/>
      <c r="Z18" s="182"/>
      <c r="AA18" s="182"/>
      <c r="AB18" s="182"/>
      <c r="AC18" s="80">
        <f>SUM(Q18:AB18)</f>
        <v>0</v>
      </c>
    </row>
    <row r="19" spans="2:31" x14ac:dyDescent="0.2">
      <c r="B19" s="9" t="s">
        <v>95</v>
      </c>
      <c r="C19" s="306"/>
      <c r="D19" s="182"/>
      <c r="E19" s="182"/>
      <c r="F19" s="182"/>
      <c r="G19" s="182"/>
      <c r="H19" s="182"/>
      <c r="I19" s="182"/>
      <c r="J19" s="182"/>
      <c r="K19" s="182"/>
      <c r="L19" s="182"/>
      <c r="M19" s="182"/>
      <c r="N19" s="182"/>
      <c r="O19" s="182"/>
      <c r="P19" s="68">
        <f t="shared" si="0"/>
        <v>0</v>
      </c>
      <c r="Q19" s="182"/>
      <c r="R19" s="182"/>
      <c r="S19" s="182"/>
      <c r="T19" s="182"/>
      <c r="U19" s="182"/>
      <c r="V19" s="182"/>
      <c r="W19" s="182"/>
      <c r="X19" s="182"/>
      <c r="Y19" s="182"/>
      <c r="Z19" s="182"/>
      <c r="AA19" s="182"/>
      <c r="AB19" s="182"/>
      <c r="AC19" s="80">
        <f t="shared" si="2"/>
        <v>0</v>
      </c>
    </row>
    <row r="20" spans="2:31" x14ac:dyDescent="0.2">
      <c r="B20" s="9" t="s">
        <v>132</v>
      </c>
      <c r="C20" s="306"/>
      <c r="D20" s="182"/>
      <c r="E20" s="182"/>
      <c r="F20" s="182"/>
      <c r="G20" s="182"/>
      <c r="H20" s="182"/>
      <c r="I20" s="182"/>
      <c r="J20" s="182"/>
      <c r="K20" s="182"/>
      <c r="L20" s="182"/>
      <c r="M20" s="182"/>
      <c r="N20" s="182"/>
      <c r="O20" s="182"/>
      <c r="P20" s="68">
        <f t="shared" si="0"/>
        <v>0</v>
      </c>
      <c r="Q20" s="182"/>
      <c r="R20" s="182"/>
      <c r="S20" s="182"/>
      <c r="T20" s="182"/>
      <c r="U20" s="182"/>
      <c r="V20" s="182"/>
      <c r="W20" s="182"/>
      <c r="X20" s="182"/>
      <c r="Y20" s="182"/>
      <c r="Z20" s="182"/>
      <c r="AA20" s="182"/>
      <c r="AB20" s="182"/>
      <c r="AC20" s="80">
        <f t="shared" si="2"/>
        <v>0</v>
      </c>
    </row>
    <row r="21" spans="2:31" x14ac:dyDescent="0.2">
      <c r="B21" s="9" t="s">
        <v>133</v>
      </c>
      <c r="C21" s="306"/>
      <c r="D21" s="182"/>
      <c r="E21" s="182"/>
      <c r="F21" s="182"/>
      <c r="G21" s="182"/>
      <c r="H21" s="182"/>
      <c r="I21" s="182"/>
      <c r="J21" s="182"/>
      <c r="K21" s="182"/>
      <c r="L21" s="182"/>
      <c r="M21" s="182"/>
      <c r="N21" s="182"/>
      <c r="O21" s="182"/>
      <c r="P21" s="68">
        <f t="shared" si="0"/>
        <v>0</v>
      </c>
      <c r="Q21" s="182"/>
      <c r="R21" s="182"/>
      <c r="S21" s="182"/>
      <c r="T21" s="182"/>
      <c r="U21" s="182"/>
      <c r="V21" s="182"/>
      <c r="W21" s="182"/>
      <c r="X21" s="182"/>
      <c r="Y21" s="182"/>
      <c r="Z21" s="182"/>
      <c r="AA21" s="182"/>
      <c r="AB21" s="182"/>
      <c r="AC21" s="80">
        <f t="shared" si="2"/>
        <v>0</v>
      </c>
    </row>
    <row r="22" spans="2:31" ht="15" thickBot="1" x14ac:dyDescent="0.25">
      <c r="B22" s="25" t="s">
        <v>97</v>
      </c>
      <c r="C22" s="308"/>
      <c r="D22" s="182"/>
      <c r="E22" s="182"/>
      <c r="F22" s="182"/>
      <c r="G22" s="182"/>
      <c r="H22" s="182"/>
      <c r="I22" s="182"/>
      <c r="J22" s="182"/>
      <c r="K22" s="182"/>
      <c r="L22" s="182"/>
      <c r="M22" s="182"/>
      <c r="N22" s="182"/>
      <c r="O22" s="182"/>
      <c r="P22" s="68">
        <f t="shared" si="0"/>
        <v>0</v>
      </c>
      <c r="Q22" s="182"/>
      <c r="R22" s="182"/>
      <c r="S22" s="182"/>
      <c r="T22" s="182"/>
      <c r="U22" s="182"/>
      <c r="V22" s="182"/>
      <c r="W22" s="182"/>
      <c r="X22" s="182"/>
      <c r="Y22" s="182"/>
      <c r="Z22" s="182"/>
      <c r="AA22" s="182"/>
      <c r="AB22" s="182"/>
      <c r="AC22" s="80">
        <f t="shared" si="2"/>
        <v>0</v>
      </c>
    </row>
    <row r="23" spans="2:31" ht="15" thickBot="1" x14ac:dyDescent="0.25">
      <c r="B23" s="512"/>
      <c r="C23" s="513"/>
      <c r="AC23" s="2"/>
    </row>
    <row r="24" spans="2:31" ht="18" x14ac:dyDescent="0.2">
      <c r="B24" s="75" t="s">
        <v>76</v>
      </c>
      <c r="C24" s="309"/>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1"/>
    </row>
    <row r="25" spans="2:31" ht="28.5" x14ac:dyDescent="0.2">
      <c r="B25" s="110" t="s">
        <v>49</v>
      </c>
      <c r="C25" s="31" t="s">
        <v>48</v>
      </c>
      <c r="D25" s="31" t="s">
        <v>29</v>
      </c>
      <c r="E25" s="31" t="s">
        <v>30</v>
      </c>
      <c r="F25" s="31" t="s">
        <v>31</v>
      </c>
      <c r="G25" s="31" t="s">
        <v>32</v>
      </c>
      <c r="H25" s="31" t="s">
        <v>33</v>
      </c>
      <c r="I25" s="31" t="s">
        <v>34</v>
      </c>
      <c r="J25" s="31" t="s">
        <v>35</v>
      </c>
      <c r="K25" s="31" t="s">
        <v>36</v>
      </c>
      <c r="L25" s="31" t="s">
        <v>37</v>
      </c>
      <c r="M25" s="31" t="s">
        <v>38</v>
      </c>
      <c r="N25" s="31" t="s">
        <v>39</v>
      </c>
      <c r="O25" s="31" t="s">
        <v>40</v>
      </c>
      <c r="P25" s="310" t="s">
        <v>41</v>
      </c>
      <c r="Q25" s="31" t="s">
        <v>29</v>
      </c>
      <c r="R25" s="31" t="s">
        <v>30</v>
      </c>
      <c r="S25" s="31" t="s">
        <v>31</v>
      </c>
      <c r="T25" s="31" t="s">
        <v>32</v>
      </c>
      <c r="U25" s="31" t="s">
        <v>33</v>
      </c>
      <c r="V25" s="31" t="s">
        <v>34</v>
      </c>
      <c r="W25" s="31" t="s">
        <v>35</v>
      </c>
      <c r="X25" s="31" t="s">
        <v>36</v>
      </c>
      <c r="Y25" s="31" t="s">
        <v>37</v>
      </c>
      <c r="Z25" s="31" t="s">
        <v>38</v>
      </c>
      <c r="AA25" s="31" t="s">
        <v>39</v>
      </c>
      <c r="AB25" s="31" t="s">
        <v>40</v>
      </c>
      <c r="AC25" s="311" t="s">
        <v>41</v>
      </c>
    </row>
    <row r="26" spans="2:31" ht="15.75" x14ac:dyDescent="0.2">
      <c r="B26" s="508" t="s">
        <v>54</v>
      </c>
      <c r="C26" s="509"/>
      <c r="D26" s="306"/>
      <c r="E26" s="306"/>
      <c r="F26" s="306"/>
      <c r="G26" s="306"/>
      <c r="H26" s="306"/>
      <c r="I26" s="306"/>
      <c r="J26" s="306"/>
      <c r="K26" s="306"/>
      <c r="L26" s="306"/>
      <c r="M26" s="306"/>
      <c r="N26" s="306"/>
      <c r="O26" s="306"/>
      <c r="P26" s="68"/>
      <c r="Q26" s="306"/>
      <c r="R26" s="306"/>
      <c r="S26" s="306"/>
      <c r="T26" s="306"/>
      <c r="U26" s="306"/>
      <c r="V26" s="306"/>
      <c r="W26" s="306"/>
      <c r="X26" s="306"/>
      <c r="Y26" s="306"/>
      <c r="Z26" s="306"/>
      <c r="AA26" s="306"/>
      <c r="AB26" s="306"/>
      <c r="AC26" s="80"/>
    </row>
    <row r="27" spans="2:31" x14ac:dyDescent="0.2">
      <c r="B27" s="9" t="s">
        <v>104</v>
      </c>
      <c r="C27" s="29" t="s">
        <v>3</v>
      </c>
      <c r="D27" s="182"/>
      <c r="E27" s="182"/>
      <c r="F27" s="182"/>
      <c r="G27" s="182"/>
      <c r="H27" s="182"/>
      <c r="I27" s="182"/>
      <c r="J27" s="182"/>
      <c r="K27" s="182"/>
      <c r="L27" s="182"/>
      <c r="M27" s="182"/>
      <c r="N27" s="182"/>
      <c r="O27" s="182"/>
      <c r="P27" s="68">
        <f t="shared" ref="P27:P29" si="3">SUM(D27:O27)</f>
        <v>0</v>
      </c>
      <c r="Q27" s="182"/>
      <c r="R27" s="182"/>
      <c r="S27" s="182"/>
      <c r="T27" s="182"/>
      <c r="U27" s="182"/>
      <c r="V27" s="182"/>
      <c r="W27" s="182"/>
      <c r="X27" s="182"/>
      <c r="Y27" s="182"/>
      <c r="Z27" s="182"/>
      <c r="AA27" s="182"/>
      <c r="AB27" s="182"/>
      <c r="AC27" s="80">
        <f>SUM(Q27:AB27)</f>
        <v>0</v>
      </c>
    </row>
    <row r="28" spans="2:31" x14ac:dyDescent="0.2">
      <c r="B28" s="9" t="s">
        <v>105</v>
      </c>
      <c r="C28" s="29" t="s">
        <v>4</v>
      </c>
      <c r="D28" s="182"/>
      <c r="E28" s="182"/>
      <c r="F28" s="182"/>
      <c r="G28" s="182"/>
      <c r="H28" s="182"/>
      <c r="I28" s="182"/>
      <c r="J28" s="182"/>
      <c r="K28" s="182"/>
      <c r="L28" s="182"/>
      <c r="M28" s="182"/>
      <c r="N28" s="182"/>
      <c r="O28" s="182"/>
      <c r="P28" s="68">
        <f t="shared" si="3"/>
        <v>0</v>
      </c>
      <c r="Q28" s="182"/>
      <c r="R28" s="182"/>
      <c r="S28" s="182"/>
      <c r="T28" s="182"/>
      <c r="U28" s="182"/>
      <c r="V28" s="182"/>
      <c r="W28" s="182"/>
      <c r="X28" s="182"/>
      <c r="Y28" s="182"/>
      <c r="Z28" s="182"/>
      <c r="AA28" s="182"/>
      <c r="AB28" s="182"/>
      <c r="AC28" s="80">
        <f>SUM(Q28:AB28)</f>
        <v>0</v>
      </c>
      <c r="AE28" s="312"/>
    </row>
    <row r="29" spans="2:31" x14ac:dyDescent="0.2">
      <c r="B29" s="9" t="s">
        <v>106</v>
      </c>
      <c r="C29" s="29" t="s">
        <v>5</v>
      </c>
      <c r="D29" s="182"/>
      <c r="E29" s="182"/>
      <c r="F29" s="182"/>
      <c r="G29" s="182"/>
      <c r="H29" s="182"/>
      <c r="I29" s="182"/>
      <c r="J29" s="182"/>
      <c r="K29" s="182"/>
      <c r="L29" s="182"/>
      <c r="M29" s="182"/>
      <c r="N29" s="182"/>
      <c r="O29" s="182"/>
      <c r="P29" s="68">
        <f t="shared" si="3"/>
        <v>0</v>
      </c>
      <c r="Q29" s="182"/>
      <c r="R29" s="182"/>
      <c r="S29" s="182"/>
      <c r="T29" s="182"/>
      <c r="U29" s="182"/>
      <c r="V29" s="182"/>
      <c r="W29" s="182"/>
      <c r="X29" s="182"/>
      <c r="Y29" s="182"/>
      <c r="Z29" s="182"/>
      <c r="AA29" s="182"/>
      <c r="AB29" s="182"/>
      <c r="AC29" s="80">
        <f>SUM(Q29:AB29)</f>
        <v>0</v>
      </c>
    </row>
    <row r="30" spans="2:31" ht="15" x14ac:dyDescent="0.2">
      <c r="B30" s="303" t="s">
        <v>78</v>
      </c>
      <c r="C30" s="304" t="s">
        <v>45</v>
      </c>
      <c r="D30" s="68">
        <f>SUM(D27:D29)</f>
        <v>0</v>
      </c>
      <c r="E30" s="68">
        <f t="shared" ref="E30:O30" si="4">SUM(E27:E29)</f>
        <v>0</v>
      </c>
      <c r="F30" s="68">
        <f t="shared" si="4"/>
        <v>0</v>
      </c>
      <c r="G30" s="68">
        <f t="shared" si="4"/>
        <v>0</v>
      </c>
      <c r="H30" s="68">
        <f t="shared" si="4"/>
        <v>0</v>
      </c>
      <c r="I30" s="68">
        <f t="shared" si="4"/>
        <v>0</v>
      </c>
      <c r="J30" s="68">
        <f t="shared" si="4"/>
        <v>0</v>
      </c>
      <c r="K30" s="68">
        <f t="shared" si="4"/>
        <v>0</v>
      </c>
      <c r="L30" s="68">
        <f t="shared" si="4"/>
        <v>0</v>
      </c>
      <c r="M30" s="68">
        <f t="shared" si="4"/>
        <v>0</v>
      </c>
      <c r="N30" s="68">
        <f t="shared" si="4"/>
        <v>0</v>
      </c>
      <c r="O30" s="68">
        <f t="shared" si="4"/>
        <v>0</v>
      </c>
      <c r="P30" s="68">
        <f>SUM(P27:P29)</f>
        <v>0</v>
      </c>
      <c r="Q30" s="68">
        <f t="shared" ref="Q30" si="5">SUM(Q27:Q29)</f>
        <v>0</v>
      </c>
      <c r="R30" s="68">
        <f t="shared" ref="R30" si="6">SUM(R27:R29)</f>
        <v>0</v>
      </c>
      <c r="S30" s="68">
        <f t="shared" ref="S30" si="7">SUM(S27:S29)</f>
        <v>0</v>
      </c>
      <c r="T30" s="68">
        <f t="shared" ref="T30" si="8">SUM(T27:T29)</f>
        <v>0</v>
      </c>
      <c r="U30" s="68">
        <f t="shared" ref="U30" si="9">SUM(U27:U29)</f>
        <v>0</v>
      </c>
      <c r="V30" s="68">
        <f t="shared" ref="V30" si="10">SUM(V27:V29)</f>
        <v>0</v>
      </c>
      <c r="W30" s="68">
        <f t="shared" ref="W30" si="11">SUM(W27:W29)</f>
        <v>0</v>
      </c>
      <c r="X30" s="68">
        <f t="shared" ref="X30" si="12">SUM(X27:X29)</f>
        <v>0</v>
      </c>
      <c r="Y30" s="68">
        <f t="shared" ref="Y30" si="13">SUM(Y27:Y29)</f>
        <v>0</v>
      </c>
      <c r="Z30" s="68">
        <f t="shared" ref="Z30" si="14">SUM(Z27:Z29)</f>
        <v>0</v>
      </c>
      <c r="AA30" s="68">
        <f t="shared" ref="AA30" si="15">SUM(AA27:AA29)</f>
        <v>0</v>
      </c>
      <c r="AB30" s="68">
        <f t="shared" ref="AB30" si="16">SUM(AB27:AB29)</f>
        <v>0</v>
      </c>
      <c r="AC30" s="68">
        <f>SUM(AC27:AC29)</f>
        <v>0</v>
      </c>
    </row>
    <row r="31" spans="2:31" ht="15" thickBot="1" x14ac:dyDescent="0.25">
      <c r="B31" s="313"/>
      <c r="C31" s="314"/>
      <c r="AC31" s="2"/>
    </row>
    <row r="32" spans="2:31" s="4" customFormat="1" ht="23.45" customHeight="1" x14ac:dyDescent="0.2">
      <c r="B32" s="78" t="s">
        <v>57</v>
      </c>
      <c r="C32" s="79"/>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6"/>
    </row>
    <row r="33" spans="2:29" s="113" customFormat="1" ht="32.25" customHeight="1" x14ac:dyDescent="0.2">
      <c r="B33" s="110" t="s">
        <v>73</v>
      </c>
      <c r="C33" s="111" t="s">
        <v>50</v>
      </c>
      <c r="D33" s="111" t="s">
        <v>29</v>
      </c>
      <c r="E33" s="111" t="s">
        <v>30</v>
      </c>
      <c r="F33" s="111" t="s">
        <v>31</v>
      </c>
      <c r="G33" s="111" t="s">
        <v>32</v>
      </c>
      <c r="H33" s="111" t="s">
        <v>33</v>
      </c>
      <c r="I33" s="111" t="s">
        <v>34</v>
      </c>
      <c r="J33" s="111" t="s">
        <v>35</v>
      </c>
      <c r="K33" s="111" t="s">
        <v>36</v>
      </c>
      <c r="L33" s="111" t="s">
        <v>37</v>
      </c>
      <c r="M33" s="111" t="s">
        <v>38</v>
      </c>
      <c r="N33" s="111" t="s">
        <v>39</v>
      </c>
      <c r="O33" s="111" t="s">
        <v>40</v>
      </c>
      <c r="P33" s="301" t="s">
        <v>41</v>
      </c>
      <c r="Q33" s="111" t="s">
        <v>29</v>
      </c>
      <c r="R33" s="111" t="s">
        <v>30</v>
      </c>
      <c r="S33" s="111" t="s">
        <v>31</v>
      </c>
      <c r="T33" s="111" t="s">
        <v>32</v>
      </c>
      <c r="U33" s="111" t="s">
        <v>33</v>
      </c>
      <c r="V33" s="111" t="s">
        <v>34</v>
      </c>
      <c r="W33" s="111" t="s">
        <v>35</v>
      </c>
      <c r="X33" s="111" t="s">
        <v>36</v>
      </c>
      <c r="Y33" s="111" t="s">
        <v>37</v>
      </c>
      <c r="Z33" s="111" t="s">
        <v>38</v>
      </c>
      <c r="AA33" s="111" t="s">
        <v>39</v>
      </c>
      <c r="AB33" s="111" t="s">
        <v>40</v>
      </c>
      <c r="AC33" s="302" t="s">
        <v>41</v>
      </c>
    </row>
    <row r="34" spans="2:29" x14ac:dyDescent="0.2">
      <c r="B34" s="9" t="s">
        <v>101</v>
      </c>
      <c r="C34" s="29" t="s">
        <v>3</v>
      </c>
      <c r="D34" s="182"/>
      <c r="E34" s="182"/>
      <c r="F34" s="182"/>
      <c r="G34" s="182"/>
      <c r="H34" s="182"/>
      <c r="I34" s="182"/>
      <c r="J34" s="182"/>
      <c r="K34" s="182"/>
      <c r="L34" s="182"/>
      <c r="M34" s="182"/>
      <c r="N34" s="182"/>
      <c r="O34" s="182"/>
      <c r="P34" s="68">
        <f t="shared" ref="P34:P46" si="17">SUM(D34:O34)</f>
        <v>0</v>
      </c>
      <c r="Q34" s="182"/>
      <c r="R34" s="182"/>
      <c r="S34" s="182"/>
      <c r="T34" s="182"/>
      <c r="U34" s="182"/>
      <c r="V34" s="182"/>
      <c r="W34" s="182"/>
      <c r="X34" s="182"/>
      <c r="Y34" s="182"/>
      <c r="Z34" s="182"/>
      <c r="AA34" s="182"/>
      <c r="AB34" s="182"/>
      <c r="AC34" s="80">
        <f>SUM(Q34:AB34)</f>
        <v>0</v>
      </c>
    </row>
    <row r="35" spans="2:29" x14ac:dyDescent="0.2">
      <c r="B35" s="9" t="s">
        <v>102</v>
      </c>
      <c r="C35" s="29" t="s">
        <v>4</v>
      </c>
      <c r="D35" s="182"/>
      <c r="E35" s="182"/>
      <c r="F35" s="182"/>
      <c r="G35" s="182"/>
      <c r="H35" s="182"/>
      <c r="I35" s="182"/>
      <c r="J35" s="182"/>
      <c r="K35" s="182"/>
      <c r="L35" s="182"/>
      <c r="M35" s="182"/>
      <c r="N35" s="182"/>
      <c r="O35" s="182"/>
      <c r="P35" s="68">
        <f t="shared" si="17"/>
        <v>0</v>
      </c>
      <c r="Q35" s="182"/>
      <c r="R35" s="182"/>
      <c r="S35" s="182"/>
      <c r="T35" s="182"/>
      <c r="U35" s="182"/>
      <c r="V35" s="182"/>
      <c r="W35" s="182"/>
      <c r="X35" s="182"/>
      <c r="Y35" s="182"/>
      <c r="Z35" s="182"/>
      <c r="AA35" s="182"/>
      <c r="AB35" s="182"/>
      <c r="AC35" s="80">
        <f>SUM(Q35:AB35)</f>
        <v>0</v>
      </c>
    </row>
    <row r="36" spans="2:29" x14ac:dyDescent="0.2">
      <c r="B36" s="9" t="s">
        <v>103</v>
      </c>
      <c r="C36" s="29" t="s">
        <v>5</v>
      </c>
      <c r="D36" s="182"/>
      <c r="E36" s="182"/>
      <c r="F36" s="182"/>
      <c r="G36" s="182"/>
      <c r="H36" s="182"/>
      <c r="I36" s="182"/>
      <c r="J36" s="182"/>
      <c r="K36" s="182"/>
      <c r="L36" s="182"/>
      <c r="M36" s="182"/>
      <c r="N36" s="182"/>
      <c r="O36" s="182"/>
      <c r="P36" s="68">
        <f t="shared" si="17"/>
        <v>0</v>
      </c>
      <c r="Q36" s="182"/>
      <c r="R36" s="182"/>
      <c r="S36" s="182"/>
      <c r="T36" s="182"/>
      <c r="U36" s="182"/>
      <c r="V36" s="182"/>
      <c r="W36" s="182"/>
      <c r="X36" s="182"/>
      <c r="Y36" s="182"/>
      <c r="Z36" s="182"/>
      <c r="AA36" s="182"/>
      <c r="AB36" s="182"/>
      <c r="AC36" s="80">
        <f>SUM(Q36:AB36)</f>
        <v>0</v>
      </c>
    </row>
    <row r="37" spans="2:29" ht="15" x14ac:dyDescent="0.2">
      <c r="B37" s="303" t="s">
        <v>46</v>
      </c>
      <c r="C37" s="304" t="s">
        <v>45</v>
      </c>
      <c r="D37" s="68">
        <f>SUM(D34:D36)</f>
        <v>0</v>
      </c>
      <c r="E37" s="68">
        <f t="shared" ref="E37:Q37" si="18">SUM(E34:E36)</f>
        <v>0</v>
      </c>
      <c r="F37" s="68">
        <f t="shared" si="18"/>
        <v>0</v>
      </c>
      <c r="G37" s="68">
        <f t="shared" si="18"/>
        <v>0</v>
      </c>
      <c r="H37" s="68">
        <f t="shared" si="18"/>
        <v>0</v>
      </c>
      <c r="I37" s="68">
        <f t="shared" si="18"/>
        <v>0</v>
      </c>
      <c r="J37" s="68">
        <f t="shared" si="18"/>
        <v>0</v>
      </c>
      <c r="K37" s="68">
        <f t="shared" si="18"/>
        <v>0</v>
      </c>
      <c r="L37" s="68">
        <f t="shared" si="18"/>
        <v>0</v>
      </c>
      <c r="M37" s="68">
        <f t="shared" si="18"/>
        <v>0</v>
      </c>
      <c r="N37" s="68">
        <f t="shared" si="18"/>
        <v>0</v>
      </c>
      <c r="O37" s="68">
        <f t="shared" si="18"/>
        <v>0</v>
      </c>
      <c r="P37" s="68">
        <f>SUM(P34:P36)</f>
        <v>0</v>
      </c>
      <c r="Q37" s="68">
        <f t="shared" si="18"/>
        <v>0</v>
      </c>
      <c r="R37" s="68">
        <f t="shared" ref="R37" si="19">SUM(R34:R36)</f>
        <v>0</v>
      </c>
      <c r="S37" s="68">
        <f t="shared" ref="S37" si="20">SUM(S34:S36)</f>
        <v>0</v>
      </c>
      <c r="T37" s="68">
        <f t="shared" ref="T37" si="21">SUM(T34:T36)</f>
        <v>0</v>
      </c>
      <c r="U37" s="68">
        <f t="shared" ref="U37" si="22">SUM(U34:U36)</f>
        <v>0</v>
      </c>
      <c r="V37" s="68">
        <f t="shared" ref="V37" si="23">SUM(V34:V36)</f>
        <v>0</v>
      </c>
      <c r="W37" s="68">
        <f t="shared" ref="W37" si="24">SUM(W34:W36)</f>
        <v>0</v>
      </c>
      <c r="X37" s="68">
        <f t="shared" ref="X37" si="25">SUM(X34:X36)</f>
        <v>0</v>
      </c>
      <c r="Y37" s="68">
        <f t="shared" ref="Y37" si="26">SUM(Y34:Y36)</f>
        <v>0</v>
      </c>
      <c r="Z37" s="68">
        <f t="shared" ref="Z37" si="27">SUM(Z34:Z36)</f>
        <v>0</v>
      </c>
      <c r="AA37" s="68">
        <f t="shared" ref="AA37" si="28">SUM(AA34:AA36)</f>
        <v>0</v>
      </c>
      <c r="AB37" s="68">
        <f t="shared" ref="AB37" si="29">SUM(AB34:AB36)</f>
        <v>0</v>
      </c>
      <c r="AC37" s="80">
        <f>SUM(AC34:AC36)</f>
        <v>0</v>
      </c>
    </row>
    <row r="38" spans="2:29" x14ac:dyDescent="0.2">
      <c r="B38" s="305"/>
      <c r="C38" s="306"/>
      <c r="D38" s="306"/>
      <c r="E38" s="306"/>
      <c r="F38" s="306"/>
      <c r="G38" s="306"/>
      <c r="H38" s="306"/>
      <c r="I38" s="306"/>
      <c r="J38" s="306"/>
      <c r="K38" s="306"/>
      <c r="L38" s="306"/>
      <c r="M38" s="306"/>
      <c r="N38" s="306"/>
      <c r="O38" s="306"/>
      <c r="P38" s="68"/>
      <c r="Q38" s="306"/>
      <c r="R38" s="306"/>
      <c r="S38" s="306"/>
      <c r="T38" s="306"/>
      <c r="U38" s="306"/>
      <c r="V38" s="306"/>
      <c r="W38" s="306"/>
      <c r="X38" s="306"/>
      <c r="Y38" s="306"/>
      <c r="Z38" s="306"/>
      <c r="AA38" s="306"/>
      <c r="AB38" s="306"/>
      <c r="AC38" s="80"/>
    </row>
    <row r="39" spans="2:29" ht="15" x14ac:dyDescent="0.2">
      <c r="B39" s="307" t="s">
        <v>58</v>
      </c>
      <c r="C39" s="29"/>
      <c r="D39" s="11"/>
      <c r="E39" s="11"/>
      <c r="F39" s="11"/>
      <c r="G39" s="11"/>
      <c r="H39" s="11"/>
      <c r="I39" s="11"/>
      <c r="J39" s="11"/>
      <c r="K39" s="11"/>
      <c r="L39" s="11"/>
      <c r="M39" s="11"/>
      <c r="N39" s="11"/>
      <c r="O39" s="11"/>
      <c r="P39" s="68"/>
      <c r="Q39" s="11"/>
      <c r="R39" s="11"/>
      <c r="S39" s="11"/>
      <c r="T39" s="11"/>
      <c r="U39" s="11"/>
      <c r="V39" s="11"/>
      <c r="W39" s="11"/>
      <c r="X39" s="11"/>
      <c r="Y39" s="11"/>
      <c r="Z39" s="11"/>
      <c r="AA39" s="11"/>
      <c r="AB39" s="11"/>
      <c r="AC39" s="80"/>
    </row>
    <row r="40" spans="2:29" x14ac:dyDescent="0.2">
      <c r="B40" s="9" t="s">
        <v>111</v>
      </c>
      <c r="C40" s="306"/>
      <c r="D40" s="182"/>
      <c r="E40" s="182"/>
      <c r="F40" s="182"/>
      <c r="G40" s="182"/>
      <c r="H40" s="182"/>
      <c r="I40" s="182"/>
      <c r="J40" s="182"/>
      <c r="K40" s="182"/>
      <c r="L40" s="182"/>
      <c r="M40" s="182"/>
      <c r="N40" s="182"/>
      <c r="O40" s="182"/>
      <c r="P40" s="68">
        <f t="shared" si="17"/>
        <v>0</v>
      </c>
      <c r="Q40" s="182"/>
      <c r="R40" s="182"/>
      <c r="S40" s="182"/>
      <c r="T40" s="182"/>
      <c r="U40" s="182"/>
      <c r="V40" s="182"/>
      <c r="W40" s="182"/>
      <c r="X40" s="182"/>
      <c r="Y40" s="182"/>
      <c r="Z40" s="182"/>
      <c r="AA40" s="182"/>
      <c r="AB40" s="182"/>
      <c r="AC40" s="80">
        <f>SUM(Q40:AB40)</f>
        <v>0</v>
      </c>
    </row>
    <row r="41" spans="2:29" x14ac:dyDescent="0.2">
      <c r="B41" s="9" t="s">
        <v>93</v>
      </c>
      <c r="C41" s="306"/>
      <c r="D41" s="182"/>
      <c r="E41" s="182"/>
      <c r="F41" s="182"/>
      <c r="G41" s="182"/>
      <c r="H41" s="182"/>
      <c r="I41" s="182"/>
      <c r="J41" s="182"/>
      <c r="K41" s="182"/>
      <c r="L41" s="182"/>
      <c r="M41" s="182"/>
      <c r="N41" s="182"/>
      <c r="O41" s="182"/>
      <c r="P41" s="68">
        <f t="shared" si="17"/>
        <v>0</v>
      </c>
      <c r="Q41" s="182"/>
      <c r="R41" s="182"/>
      <c r="S41" s="182"/>
      <c r="T41" s="182"/>
      <c r="U41" s="182"/>
      <c r="V41" s="182"/>
      <c r="W41" s="182"/>
      <c r="X41" s="182"/>
      <c r="Y41" s="182"/>
      <c r="Z41" s="182"/>
      <c r="AA41" s="182"/>
      <c r="AB41" s="182"/>
      <c r="AC41" s="80">
        <f t="shared" ref="AC41:AC46" si="30">SUM(Q41:AB41)</f>
        <v>0</v>
      </c>
    </row>
    <row r="42" spans="2:29" x14ac:dyDescent="0.2">
      <c r="B42" s="9" t="s">
        <v>109</v>
      </c>
      <c r="C42" s="306"/>
      <c r="D42" s="182"/>
      <c r="E42" s="182"/>
      <c r="F42" s="182"/>
      <c r="G42" s="182"/>
      <c r="H42" s="182"/>
      <c r="I42" s="182"/>
      <c r="J42" s="182"/>
      <c r="K42" s="182"/>
      <c r="L42" s="182"/>
      <c r="M42" s="182"/>
      <c r="N42" s="182"/>
      <c r="O42" s="182"/>
      <c r="P42" s="68">
        <f t="shared" si="17"/>
        <v>0</v>
      </c>
      <c r="Q42" s="182"/>
      <c r="R42" s="182"/>
      <c r="S42" s="182"/>
      <c r="T42" s="182"/>
      <c r="U42" s="182"/>
      <c r="V42" s="182"/>
      <c r="W42" s="182"/>
      <c r="X42" s="182"/>
      <c r="Y42" s="182"/>
      <c r="Z42" s="182"/>
      <c r="AA42" s="182"/>
      <c r="AB42" s="182"/>
      <c r="AC42" s="80">
        <f t="shared" si="30"/>
        <v>0</v>
      </c>
    </row>
    <row r="43" spans="2:29" x14ac:dyDescent="0.2">
      <c r="B43" s="9" t="s">
        <v>95</v>
      </c>
      <c r="C43" s="306"/>
      <c r="D43" s="182"/>
      <c r="E43" s="182"/>
      <c r="F43" s="182"/>
      <c r="G43" s="182"/>
      <c r="H43" s="182"/>
      <c r="I43" s="182"/>
      <c r="J43" s="182"/>
      <c r="K43" s="182"/>
      <c r="L43" s="182"/>
      <c r="M43" s="182"/>
      <c r="N43" s="182"/>
      <c r="O43" s="182"/>
      <c r="P43" s="68">
        <f>SUM(D43:O43)</f>
        <v>0</v>
      </c>
      <c r="Q43" s="182"/>
      <c r="R43" s="182"/>
      <c r="S43" s="182"/>
      <c r="T43" s="182"/>
      <c r="U43" s="182"/>
      <c r="V43" s="182"/>
      <c r="W43" s="182"/>
      <c r="X43" s="182"/>
      <c r="Y43" s="182"/>
      <c r="Z43" s="182"/>
      <c r="AA43" s="182"/>
      <c r="AB43" s="182"/>
      <c r="AC43" s="80">
        <f t="shared" si="30"/>
        <v>0</v>
      </c>
    </row>
    <row r="44" spans="2:29" x14ac:dyDescent="0.2">
      <c r="B44" s="9" t="s">
        <v>132</v>
      </c>
      <c r="C44" s="306"/>
      <c r="D44" s="182"/>
      <c r="E44" s="182"/>
      <c r="F44" s="182"/>
      <c r="G44" s="182"/>
      <c r="H44" s="182"/>
      <c r="I44" s="182"/>
      <c r="J44" s="182"/>
      <c r="K44" s="182"/>
      <c r="L44" s="182"/>
      <c r="M44" s="182"/>
      <c r="N44" s="182"/>
      <c r="O44" s="182"/>
      <c r="P44" s="68">
        <f t="shared" si="17"/>
        <v>0</v>
      </c>
      <c r="Q44" s="182"/>
      <c r="R44" s="182"/>
      <c r="S44" s="182"/>
      <c r="T44" s="182"/>
      <c r="U44" s="182"/>
      <c r="V44" s="182"/>
      <c r="W44" s="182"/>
      <c r="X44" s="182"/>
      <c r="Y44" s="182"/>
      <c r="Z44" s="182"/>
      <c r="AA44" s="182"/>
      <c r="AB44" s="182"/>
      <c r="AC44" s="80">
        <f t="shared" si="30"/>
        <v>0</v>
      </c>
    </row>
    <row r="45" spans="2:29" x14ac:dyDescent="0.2">
      <c r="B45" s="9" t="s">
        <v>134</v>
      </c>
      <c r="C45" s="306"/>
      <c r="D45" s="182"/>
      <c r="E45" s="182"/>
      <c r="F45" s="182"/>
      <c r="G45" s="182"/>
      <c r="H45" s="182"/>
      <c r="I45" s="182"/>
      <c r="J45" s="182"/>
      <c r="K45" s="182"/>
      <c r="L45" s="182"/>
      <c r="M45" s="182"/>
      <c r="N45" s="182"/>
      <c r="O45" s="182"/>
      <c r="P45" s="68">
        <f t="shared" si="17"/>
        <v>0</v>
      </c>
      <c r="Q45" s="182"/>
      <c r="R45" s="182"/>
      <c r="S45" s="182"/>
      <c r="T45" s="182"/>
      <c r="U45" s="182"/>
      <c r="V45" s="182"/>
      <c r="W45" s="182"/>
      <c r="X45" s="182"/>
      <c r="Y45" s="182"/>
      <c r="Z45" s="182"/>
      <c r="AA45" s="182"/>
      <c r="AB45" s="182"/>
      <c r="AC45" s="80">
        <f t="shared" si="30"/>
        <v>0</v>
      </c>
    </row>
    <row r="46" spans="2:29" ht="15" thickBot="1" x14ac:dyDescent="0.25">
      <c r="B46" s="25" t="s">
        <v>97</v>
      </c>
      <c r="C46" s="308"/>
      <c r="D46" s="183"/>
      <c r="E46" s="183"/>
      <c r="F46" s="183"/>
      <c r="G46" s="183"/>
      <c r="H46" s="183"/>
      <c r="I46" s="183"/>
      <c r="J46" s="183"/>
      <c r="K46" s="183"/>
      <c r="L46" s="183"/>
      <c r="M46" s="183"/>
      <c r="N46" s="183"/>
      <c r="O46" s="183"/>
      <c r="P46" s="103">
        <f t="shared" si="17"/>
        <v>0</v>
      </c>
      <c r="Q46" s="183"/>
      <c r="R46" s="183"/>
      <c r="S46" s="183"/>
      <c r="T46" s="183"/>
      <c r="U46" s="183"/>
      <c r="V46" s="183"/>
      <c r="W46" s="183"/>
      <c r="X46" s="183"/>
      <c r="Y46" s="183"/>
      <c r="Z46" s="183"/>
      <c r="AA46" s="183"/>
      <c r="AB46" s="183"/>
      <c r="AC46" s="104">
        <f t="shared" si="30"/>
        <v>0</v>
      </c>
    </row>
    <row r="48" spans="2:29" x14ac:dyDescent="0.2">
      <c r="B48"/>
      <c r="C48"/>
    </row>
    <row r="49" spans="2:3" x14ac:dyDescent="0.2">
      <c r="B49"/>
      <c r="C49"/>
    </row>
    <row r="100" spans="52:52" x14ac:dyDescent="0.2">
      <c r="AZ100" s="265" t="s">
        <v>329</v>
      </c>
    </row>
    <row r="666" spans="5:5" x14ac:dyDescent="0.2">
      <c r="E666" s="265" t="s">
        <v>268</v>
      </c>
    </row>
  </sheetData>
  <sheetProtection algorithmName="SHA-512" hashValue="tpDWHjC5nJoOcoCaSWUYvWoz6LzsrMJ4F53A45fm3CByCI9WGD9UMYkW3BMyYHonZm5DP5bd/tJ8UVe5xozV+Q==" saltValue="P+tCJuGyXQla5k3mYfadow==" spinCount="100000" sheet="1" objects="1" scenarios="1"/>
  <protectedRanges>
    <protectedRange algorithmName="SHA-512" hashValue="dnRhIPEUKXM9kT++QfDroJ17FNzSxRmWO4ahpatHGjtsBeBOkmVpyY9LrBut7bp1qZX3QQlCaN4heGrKJ8+0Ug==" saltValue="BW9FebNggG9hDuFLPm4SsA==" spinCount="100000" sqref="D15:AC16" name="Rango8"/>
    <protectedRange sqref="Q40:AB46" name="Rango6"/>
    <protectedRange sqref="Q34:AB36" name="Rango5"/>
    <protectedRange sqref="Q27:AB29" name="Rango4"/>
    <protectedRange sqref="Q17:AB22" name="Rango3"/>
    <protectedRange sqref="Q11:AB13" name="Rango2"/>
    <protectedRange algorithmName="SHA-512" hashValue="FnkNHFKYuAERntV4auHDR05pHjCN6XBExqE0byjsanlf2jf2J+tYXdMkPFVyDHNhiAIuxXC/zbrbD+dqWQjMZA==" saltValue="xZU48j80maZeSvYSlUPBRA==" spinCount="100000" sqref="AG15 D11:O13 Q11:AB13 D17:O22 Q17:AB22 D27:O29 Q27:AB29 D34:O36 Q34:AB36 D40:O46 Q40:AB46" name="Rango1"/>
    <protectedRange algorithmName="SHA-512" hashValue="SjT5Ofl275h4hilB/oGc6TKAen31uyw3hiPihlTqbjL8xhLd/4p4e0eCVcfcK8oRUOEQzVYYI0xyFoDqKHfaKQ==" saltValue="myPSRKBHUcYFFIvFi9JC5A==" spinCount="100000" sqref="D26:AC26" name="Rango7"/>
  </protectedRanges>
  <mergeCells count="6">
    <mergeCell ref="B2:C2"/>
    <mergeCell ref="Q9:AC9"/>
    <mergeCell ref="B26:C26"/>
    <mergeCell ref="B8:C8"/>
    <mergeCell ref="B23:C23"/>
    <mergeCell ref="D9:P9"/>
  </mergeCells>
  <printOptions horizontalCentered="1"/>
  <pageMargins left="0.46" right="0.28999999999999998" top="0.38" bottom="0.56000000000000005" header="0.5" footer="0.5"/>
  <pageSetup scale="18" orientation="landscape" r:id="rId1"/>
  <headerFooter alignWithMargins="0"/>
  <ignoredErrors>
    <ignoredError sqref="AC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Z666"/>
  <sheetViews>
    <sheetView showGridLines="0" zoomScale="80" zoomScaleNormal="80" workbookViewId="0"/>
  </sheetViews>
  <sheetFormatPr baseColWidth="10" defaultColWidth="9.140625" defaultRowHeight="14.25" x14ac:dyDescent="0.2"/>
  <cols>
    <col min="1" max="1" width="3.85546875" style="1" customWidth="1"/>
    <col min="2" max="2" width="77.85546875" style="1" customWidth="1"/>
    <col min="3" max="3" width="18" style="1" bestFit="1" customWidth="1"/>
    <col min="4" max="41" width="15.7109375" style="1" customWidth="1"/>
    <col min="42" max="42" width="3" style="1" customWidth="1"/>
    <col min="43" max="16384" width="9.140625" style="1"/>
  </cols>
  <sheetData>
    <row r="1" spans="2:42" ht="15" thickBot="1" x14ac:dyDescent="0.25">
      <c r="AN1" s="52"/>
      <c r="AO1" s="19"/>
    </row>
    <row r="2" spans="2:42" ht="16.5" thickBot="1" x14ac:dyDescent="0.25">
      <c r="B2" s="514" t="s">
        <v>131</v>
      </c>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6"/>
      <c r="AP2" s="53"/>
    </row>
    <row r="3" spans="2:42" ht="16.5" thickBot="1" x14ac:dyDescent="0.25">
      <c r="B3" s="126" t="s">
        <v>0</v>
      </c>
      <c r="C3" s="127">
        <f>'Pronósticos 1P mensual x 2 años'!$C$3</f>
        <v>0</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134"/>
      <c r="AP3" s="61"/>
    </row>
    <row r="4" spans="2:42" ht="16.5" thickBot="1" x14ac:dyDescent="0.25">
      <c r="B4" s="123" t="s">
        <v>7</v>
      </c>
      <c r="C4" s="127">
        <f>'Pronósticos 1P mensual x 2 años'!$C$4</f>
        <v>0</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31"/>
      <c r="AP4" s="14"/>
    </row>
    <row r="5" spans="2:42" ht="15.75" x14ac:dyDescent="0.2">
      <c r="B5" s="123" t="s">
        <v>8</v>
      </c>
      <c r="C5" s="127">
        <f>'Pronósticos 1P mensual x 2 años'!$C$5</f>
        <v>0</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31"/>
      <c r="AP5" s="14"/>
    </row>
    <row r="6" spans="2:42" ht="16.5" thickBot="1" x14ac:dyDescent="0.3">
      <c r="B6" s="124" t="s">
        <v>127</v>
      </c>
      <c r="C6" s="129">
        <f>+'Pronósticos 1P mensual x 2 años'!$C$6</f>
        <v>45291</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31"/>
      <c r="AP6" s="14"/>
    </row>
    <row r="7" spans="2:42" ht="15" x14ac:dyDescent="0.2">
      <c r="B7" s="13"/>
      <c r="C7" s="33"/>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5"/>
      <c r="AP7" s="4"/>
    </row>
    <row r="8" spans="2:42" ht="18.75" thickBot="1" x14ac:dyDescent="0.25">
      <c r="B8" s="47" t="s">
        <v>51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132"/>
      <c r="AP8" s="44"/>
    </row>
    <row r="9" spans="2:42" ht="18" x14ac:dyDescent="0.2">
      <c r="B9" s="73" t="s">
        <v>55</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81"/>
      <c r="AP9" s="44"/>
    </row>
    <row r="10" spans="2:42" s="113" customFormat="1" ht="38.25" customHeight="1" x14ac:dyDescent="0.2">
      <c r="B10" s="110" t="s">
        <v>49</v>
      </c>
      <c r="C10" s="111" t="s">
        <v>48</v>
      </c>
      <c r="D10" s="111">
        <v>2024</v>
      </c>
      <c r="E10" s="111">
        <f>+D10+1</f>
        <v>2025</v>
      </c>
      <c r="F10" s="111">
        <f t="shared" ref="F10:AN10" si="0">+E10+1</f>
        <v>2026</v>
      </c>
      <c r="G10" s="111">
        <f t="shared" si="0"/>
        <v>2027</v>
      </c>
      <c r="H10" s="111">
        <f t="shared" si="0"/>
        <v>2028</v>
      </c>
      <c r="I10" s="111">
        <f t="shared" si="0"/>
        <v>2029</v>
      </c>
      <c r="J10" s="111">
        <f t="shared" si="0"/>
        <v>2030</v>
      </c>
      <c r="K10" s="111">
        <f t="shared" si="0"/>
        <v>2031</v>
      </c>
      <c r="L10" s="111">
        <f t="shared" si="0"/>
        <v>2032</v>
      </c>
      <c r="M10" s="111">
        <f t="shared" si="0"/>
        <v>2033</v>
      </c>
      <c r="N10" s="111">
        <f t="shared" si="0"/>
        <v>2034</v>
      </c>
      <c r="O10" s="111">
        <f t="shared" si="0"/>
        <v>2035</v>
      </c>
      <c r="P10" s="111">
        <f t="shared" si="0"/>
        <v>2036</v>
      </c>
      <c r="Q10" s="111">
        <f t="shared" si="0"/>
        <v>2037</v>
      </c>
      <c r="R10" s="111">
        <f t="shared" si="0"/>
        <v>2038</v>
      </c>
      <c r="S10" s="111">
        <f t="shared" si="0"/>
        <v>2039</v>
      </c>
      <c r="T10" s="111">
        <f t="shared" si="0"/>
        <v>2040</v>
      </c>
      <c r="U10" s="111">
        <f t="shared" si="0"/>
        <v>2041</v>
      </c>
      <c r="V10" s="111">
        <f t="shared" si="0"/>
        <v>2042</v>
      </c>
      <c r="W10" s="111">
        <f t="shared" si="0"/>
        <v>2043</v>
      </c>
      <c r="X10" s="111">
        <f t="shared" si="0"/>
        <v>2044</v>
      </c>
      <c r="Y10" s="111">
        <f t="shared" si="0"/>
        <v>2045</v>
      </c>
      <c r="Z10" s="111">
        <f t="shared" si="0"/>
        <v>2046</v>
      </c>
      <c r="AA10" s="111">
        <f t="shared" si="0"/>
        <v>2047</v>
      </c>
      <c r="AB10" s="111">
        <f t="shared" si="0"/>
        <v>2048</v>
      </c>
      <c r="AC10" s="111">
        <f t="shared" si="0"/>
        <v>2049</v>
      </c>
      <c r="AD10" s="111">
        <f t="shared" si="0"/>
        <v>2050</v>
      </c>
      <c r="AE10" s="111">
        <f t="shared" si="0"/>
        <v>2051</v>
      </c>
      <c r="AF10" s="111">
        <f t="shared" si="0"/>
        <v>2052</v>
      </c>
      <c r="AG10" s="111">
        <f t="shared" si="0"/>
        <v>2053</v>
      </c>
      <c r="AH10" s="111">
        <f t="shared" si="0"/>
        <v>2054</v>
      </c>
      <c r="AI10" s="111">
        <f t="shared" si="0"/>
        <v>2055</v>
      </c>
      <c r="AJ10" s="111">
        <f t="shared" si="0"/>
        <v>2056</v>
      </c>
      <c r="AK10" s="111">
        <f t="shared" si="0"/>
        <v>2057</v>
      </c>
      <c r="AL10" s="111">
        <f t="shared" si="0"/>
        <v>2058</v>
      </c>
      <c r="AM10" s="111">
        <f t="shared" si="0"/>
        <v>2059</v>
      </c>
      <c r="AN10" s="111">
        <f t="shared" si="0"/>
        <v>2060</v>
      </c>
      <c r="AO10" s="119" t="s">
        <v>2</v>
      </c>
      <c r="AP10" s="112"/>
    </row>
    <row r="11" spans="2:42" x14ac:dyDescent="0.2">
      <c r="B11" s="9" t="s">
        <v>101</v>
      </c>
      <c r="C11" s="29" t="s">
        <v>3</v>
      </c>
      <c r="D11" s="65">
        <f>+'Pronósticos 1P mensual x 2 años'!P11</f>
        <v>0</v>
      </c>
      <c r="E11" s="65">
        <f>+'Pronósticos 1P mensual x 2 años'!AC11</f>
        <v>0</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70">
        <f>ROUND(SUM(D11:AN11),0)</f>
        <v>0</v>
      </c>
    </row>
    <row r="12" spans="2:42" x14ac:dyDescent="0.2">
      <c r="B12" s="9" t="s">
        <v>102</v>
      </c>
      <c r="C12" s="29" t="s">
        <v>4</v>
      </c>
      <c r="D12" s="65">
        <f>+'Pronósticos 1P mensual x 2 años'!P12</f>
        <v>0</v>
      </c>
      <c r="E12" s="65">
        <f>+'Pronósticos 1P mensual x 2 años'!AC12</f>
        <v>0</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70">
        <f>ROUND(SUM(D12:AN12),0)</f>
        <v>0</v>
      </c>
    </row>
    <row r="13" spans="2:42" x14ac:dyDescent="0.2">
      <c r="B13" s="9" t="s">
        <v>103</v>
      </c>
      <c r="C13" s="29" t="s">
        <v>5</v>
      </c>
      <c r="D13" s="65">
        <f>+'Pronósticos 1P mensual x 2 años'!P13</f>
        <v>0</v>
      </c>
      <c r="E13" s="65">
        <f>+'Pronósticos 1P mensual x 2 años'!AC13</f>
        <v>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70">
        <f>ROUND(SUM(D13:AN13),0)</f>
        <v>0</v>
      </c>
    </row>
    <row r="14" spans="2:42" ht="15" x14ac:dyDescent="0.2">
      <c r="B14" s="138" t="s">
        <v>46</v>
      </c>
      <c r="C14" s="139" t="s">
        <v>45</v>
      </c>
      <c r="D14" s="67">
        <f>SUM(D11:D13)</f>
        <v>0</v>
      </c>
      <c r="E14" s="67">
        <f t="shared" ref="E14:AO14" si="1">SUM(E11:E13)</f>
        <v>0</v>
      </c>
      <c r="F14" s="67">
        <f t="shared" si="1"/>
        <v>0</v>
      </c>
      <c r="G14" s="67">
        <f t="shared" si="1"/>
        <v>0</v>
      </c>
      <c r="H14" s="67">
        <f t="shared" si="1"/>
        <v>0</v>
      </c>
      <c r="I14" s="67">
        <f t="shared" si="1"/>
        <v>0</v>
      </c>
      <c r="J14" s="67">
        <f t="shared" si="1"/>
        <v>0</v>
      </c>
      <c r="K14" s="67">
        <f t="shared" si="1"/>
        <v>0</v>
      </c>
      <c r="L14" s="67">
        <f t="shared" si="1"/>
        <v>0</v>
      </c>
      <c r="M14" s="67">
        <f t="shared" si="1"/>
        <v>0</v>
      </c>
      <c r="N14" s="67">
        <f t="shared" si="1"/>
        <v>0</v>
      </c>
      <c r="O14" s="67">
        <f t="shared" si="1"/>
        <v>0</v>
      </c>
      <c r="P14" s="67">
        <f t="shared" si="1"/>
        <v>0</v>
      </c>
      <c r="Q14" s="67">
        <f t="shared" si="1"/>
        <v>0</v>
      </c>
      <c r="R14" s="67">
        <f t="shared" si="1"/>
        <v>0</v>
      </c>
      <c r="S14" s="67">
        <f t="shared" si="1"/>
        <v>0</v>
      </c>
      <c r="T14" s="67">
        <f t="shared" si="1"/>
        <v>0</v>
      </c>
      <c r="U14" s="67">
        <f t="shared" si="1"/>
        <v>0</v>
      </c>
      <c r="V14" s="67">
        <f t="shared" si="1"/>
        <v>0</v>
      </c>
      <c r="W14" s="67">
        <f t="shared" si="1"/>
        <v>0</v>
      </c>
      <c r="X14" s="67">
        <f t="shared" si="1"/>
        <v>0</v>
      </c>
      <c r="Y14" s="67">
        <f t="shared" si="1"/>
        <v>0</v>
      </c>
      <c r="Z14" s="67">
        <f t="shared" si="1"/>
        <v>0</v>
      </c>
      <c r="AA14" s="67">
        <f t="shared" si="1"/>
        <v>0</v>
      </c>
      <c r="AB14" s="67">
        <f t="shared" si="1"/>
        <v>0</v>
      </c>
      <c r="AC14" s="67">
        <f t="shared" si="1"/>
        <v>0</v>
      </c>
      <c r="AD14" s="67">
        <f t="shared" si="1"/>
        <v>0</v>
      </c>
      <c r="AE14" s="67">
        <f t="shared" si="1"/>
        <v>0</v>
      </c>
      <c r="AF14" s="67">
        <f t="shared" si="1"/>
        <v>0</v>
      </c>
      <c r="AG14" s="67">
        <f t="shared" si="1"/>
        <v>0</v>
      </c>
      <c r="AH14" s="67">
        <f t="shared" si="1"/>
        <v>0</v>
      </c>
      <c r="AI14" s="67">
        <f t="shared" si="1"/>
        <v>0</v>
      </c>
      <c r="AJ14" s="67">
        <f t="shared" si="1"/>
        <v>0</v>
      </c>
      <c r="AK14" s="67">
        <f t="shared" si="1"/>
        <v>0</v>
      </c>
      <c r="AL14" s="67">
        <f t="shared" si="1"/>
        <v>0</v>
      </c>
      <c r="AM14" s="67">
        <f t="shared" si="1"/>
        <v>0</v>
      </c>
      <c r="AN14" s="67">
        <f t="shared" si="1"/>
        <v>0</v>
      </c>
      <c r="AO14" s="70">
        <f t="shared" si="1"/>
        <v>0</v>
      </c>
    </row>
    <row r="15" spans="2:42" x14ac:dyDescent="0.2">
      <c r="B15" s="12"/>
      <c r="C15" s="10"/>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4"/>
    </row>
    <row r="16" spans="2:42" ht="15" x14ac:dyDescent="0.2">
      <c r="B16" s="136" t="s">
        <v>58</v>
      </c>
      <c r="C16" s="29"/>
      <c r="D16" s="22"/>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4"/>
    </row>
    <row r="17" spans="2:42" x14ac:dyDescent="0.2">
      <c r="B17" s="9" t="s">
        <v>112</v>
      </c>
      <c r="C17" s="10"/>
      <c r="D17" s="82">
        <f>+'Pronósticos 1P mensual x 2 años'!P17</f>
        <v>0</v>
      </c>
      <c r="E17" s="82">
        <f>+'Pronósticos 1P mensual x 2 años'!AC17</f>
        <v>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70">
        <f t="shared" ref="AO17:AO22" si="2">ROUND(SUM(D17:AN17),0)</f>
        <v>0</v>
      </c>
    </row>
    <row r="18" spans="2:42" x14ac:dyDescent="0.2">
      <c r="B18" s="9" t="s">
        <v>94</v>
      </c>
      <c r="C18" s="10"/>
      <c r="D18" s="82">
        <f>+'Pronósticos 1P mensual x 2 años'!P18</f>
        <v>0</v>
      </c>
      <c r="E18" s="82">
        <f>+'Pronósticos 1P mensual x 2 años'!AC18</f>
        <v>0</v>
      </c>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70">
        <f t="shared" si="2"/>
        <v>0</v>
      </c>
    </row>
    <row r="19" spans="2:42" x14ac:dyDescent="0.2">
      <c r="B19" s="9" t="s">
        <v>95</v>
      </c>
      <c r="C19" s="10"/>
      <c r="D19" s="82">
        <f>+'Pronósticos 1P mensual x 2 años'!P19</f>
        <v>0</v>
      </c>
      <c r="E19" s="82">
        <f>+'Pronósticos 1P mensual x 2 años'!AC19</f>
        <v>0</v>
      </c>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70">
        <f t="shared" si="2"/>
        <v>0</v>
      </c>
    </row>
    <row r="20" spans="2:42" x14ac:dyDescent="0.2">
      <c r="B20" s="9" t="s">
        <v>132</v>
      </c>
      <c r="C20" s="10"/>
      <c r="D20" s="82">
        <f>+'Pronósticos 1P mensual x 2 años'!P20</f>
        <v>0</v>
      </c>
      <c r="E20" s="82">
        <f>+'Pronósticos 1P mensual x 2 años'!AC20</f>
        <v>0</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70">
        <f t="shared" si="2"/>
        <v>0</v>
      </c>
    </row>
    <row r="21" spans="2:42" x14ac:dyDescent="0.2">
      <c r="B21" s="9" t="s">
        <v>135</v>
      </c>
      <c r="C21" s="10"/>
      <c r="D21" s="82">
        <f>+'Pronósticos 1P mensual x 2 años'!P21</f>
        <v>0</v>
      </c>
      <c r="E21" s="82">
        <f>+'Pronósticos 1P mensual x 2 años'!AC21</f>
        <v>0</v>
      </c>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70">
        <f t="shared" si="2"/>
        <v>0</v>
      </c>
    </row>
    <row r="22" spans="2:42" x14ac:dyDescent="0.2">
      <c r="B22" s="9" t="s">
        <v>97</v>
      </c>
      <c r="C22" s="10"/>
      <c r="D22" s="82">
        <f>+'Pronósticos 1P mensual x 2 años'!P22</f>
        <v>0</v>
      </c>
      <c r="E22" s="82">
        <f>+'Pronósticos 1P mensual x 2 años'!AC22</f>
        <v>0</v>
      </c>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70">
        <f t="shared" si="2"/>
        <v>0</v>
      </c>
      <c r="AP22" s="28"/>
    </row>
    <row r="23" spans="2:42" x14ac:dyDescent="0.2">
      <c r="B23" s="9"/>
      <c r="C23" s="10"/>
      <c r="D23" s="23"/>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4"/>
      <c r="AP23" s="28"/>
    </row>
    <row r="24" spans="2:42" ht="15.75" x14ac:dyDescent="0.2">
      <c r="B24" s="137" t="s">
        <v>52</v>
      </c>
      <c r="C24" s="42"/>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8"/>
      <c r="AP24" s="28"/>
    </row>
    <row r="25" spans="2:42" x14ac:dyDescent="0.2">
      <c r="B25" s="9" t="s">
        <v>305</v>
      </c>
      <c r="C25" s="29"/>
      <c r="D25" s="184"/>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70">
        <f t="shared" ref="AO25:AO27" si="3">ROUND(SUM(D25:AN25),0)</f>
        <v>0</v>
      </c>
      <c r="AP25" s="28"/>
    </row>
    <row r="26" spans="2:42" x14ac:dyDescent="0.2">
      <c r="B26" s="62" t="s">
        <v>100</v>
      </c>
      <c r="C26" s="58"/>
      <c r="D26" s="185"/>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70">
        <f t="shared" si="3"/>
        <v>0</v>
      </c>
      <c r="AP26" s="28"/>
    </row>
    <row r="27" spans="2:42" ht="15.75" thickBot="1" x14ac:dyDescent="0.25">
      <c r="B27" s="140" t="s">
        <v>99</v>
      </c>
      <c r="C27" s="141" t="s">
        <v>110</v>
      </c>
      <c r="D27" s="122">
        <f>SUM(D25:D26)</f>
        <v>0</v>
      </c>
      <c r="E27" s="122">
        <f t="shared" ref="E27:AN27" si="4">SUM(E25:E26)</f>
        <v>0</v>
      </c>
      <c r="F27" s="122">
        <f t="shared" si="4"/>
        <v>0</v>
      </c>
      <c r="G27" s="122">
        <f t="shared" si="4"/>
        <v>0</v>
      </c>
      <c r="H27" s="122">
        <f t="shared" si="4"/>
        <v>0</v>
      </c>
      <c r="I27" s="122">
        <f t="shared" si="4"/>
        <v>0</v>
      </c>
      <c r="J27" s="122">
        <f t="shared" si="4"/>
        <v>0</v>
      </c>
      <c r="K27" s="122">
        <f t="shared" si="4"/>
        <v>0</v>
      </c>
      <c r="L27" s="122">
        <f t="shared" si="4"/>
        <v>0</v>
      </c>
      <c r="M27" s="122">
        <f t="shared" si="4"/>
        <v>0</v>
      </c>
      <c r="N27" s="122">
        <f t="shared" si="4"/>
        <v>0</v>
      </c>
      <c r="O27" s="122">
        <f t="shared" si="4"/>
        <v>0</v>
      </c>
      <c r="P27" s="122">
        <f t="shared" si="4"/>
        <v>0</v>
      </c>
      <c r="Q27" s="122">
        <f t="shared" si="4"/>
        <v>0</v>
      </c>
      <c r="R27" s="122">
        <f t="shared" si="4"/>
        <v>0</v>
      </c>
      <c r="S27" s="122">
        <f t="shared" si="4"/>
        <v>0</v>
      </c>
      <c r="T27" s="122">
        <f t="shared" si="4"/>
        <v>0</v>
      </c>
      <c r="U27" s="122">
        <f t="shared" si="4"/>
        <v>0</v>
      </c>
      <c r="V27" s="122">
        <f t="shared" si="4"/>
        <v>0</v>
      </c>
      <c r="W27" s="122">
        <f t="shared" si="4"/>
        <v>0</v>
      </c>
      <c r="X27" s="122">
        <f t="shared" si="4"/>
        <v>0</v>
      </c>
      <c r="Y27" s="122">
        <f t="shared" si="4"/>
        <v>0</v>
      </c>
      <c r="Z27" s="122">
        <f t="shared" si="4"/>
        <v>0</v>
      </c>
      <c r="AA27" s="122">
        <f t="shared" si="4"/>
        <v>0</v>
      </c>
      <c r="AB27" s="122">
        <f t="shared" si="4"/>
        <v>0</v>
      </c>
      <c r="AC27" s="122">
        <f t="shared" si="4"/>
        <v>0</v>
      </c>
      <c r="AD27" s="122">
        <f t="shared" si="4"/>
        <v>0</v>
      </c>
      <c r="AE27" s="122">
        <f t="shared" si="4"/>
        <v>0</v>
      </c>
      <c r="AF27" s="122">
        <f t="shared" si="4"/>
        <v>0</v>
      </c>
      <c r="AG27" s="122">
        <f t="shared" si="4"/>
        <v>0</v>
      </c>
      <c r="AH27" s="122">
        <f t="shared" si="4"/>
        <v>0</v>
      </c>
      <c r="AI27" s="122">
        <f t="shared" si="4"/>
        <v>0</v>
      </c>
      <c r="AJ27" s="122">
        <f t="shared" si="4"/>
        <v>0</v>
      </c>
      <c r="AK27" s="122">
        <f t="shared" si="4"/>
        <v>0</v>
      </c>
      <c r="AL27" s="122">
        <f t="shared" si="4"/>
        <v>0</v>
      </c>
      <c r="AM27" s="122">
        <f t="shared" si="4"/>
        <v>0</v>
      </c>
      <c r="AN27" s="122">
        <f t="shared" si="4"/>
        <v>0</v>
      </c>
      <c r="AO27" s="70">
        <f t="shared" si="3"/>
        <v>0</v>
      </c>
      <c r="AP27" s="28"/>
    </row>
    <row r="28" spans="2:42" ht="15" thickBot="1" x14ac:dyDescent="0.25">
      <c r="B28" s="38"/>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135"/>
      <c r="AP28" s="28"/>
    </row>
    <row r="29" spans="2:42" ht="18" x14ac:dyDescent="0.2">
      <c r="B29" s="75" t="s">
        <v>76</v>
      </c>
      <c r="C29" s="87"/>
      <c r="D29" s="88"/>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89"/>
      <c r="AP29" s="28"/>
    </row>
    <row r="30" spans="2:42" s="112" customFormat="1" ht="40.5" customHeight="1" x14ac:dyDescent="0.2">
      <c r="B30" s="110" t="s">
        <v>72</v>
      </c>
      <c r="C30" s="111" t="s">
        <v>48</v>
      </c>
      <c r="D30" s="111">
        <v>2024</v>
      </c>
      <c r="E30" s="111">
        <f>+D30+1</f>
        <v>2025</v>
      </c>
      <c r="F30" s="111">
        <f t="shared" ref="F30" si="5">+E30+1</f>
        <v>2026</v>
      </c>
      <c r="G30" s="111">
        <f t="shared" ref="G30" si="6">+F30+1</f>
        <v>2027</v>
      </c>
      <c r="H30" s="111">
        <f t="shared" ref="H30" si="7">+G30+1</f>
        <v>2028</v>
      </c>
      <c r="I30" s="111">
        <f t="shared" ref="I30" si="8">+H30+1</f>
        <v>2029</v>
      </c>
      <c r="J30" s="111">
        <f t="shared" ref="J30" si="9">+I30+1</f>
        <v>2030</v>
      </c>
      <c r="K30" s="111">
        <f t="shared" ref="K30" si="10">+J30+1</f>
        <v>2031</v>
      </c>
      <c r="L30" s="111">
        <f t="shared" ref="L30" si="11">+K30+1</f>
        <v>2032</v>
      </c>
      <c r="M30" s="111">
        <f t="shared" ref="M30" si="12">+L30+1</f>
        <v>2033</v>
      </c>
      <c r="N30" s="111">
        <f t="shared" ref="N30" si="13">+M30+1</f>
        <v>2034</v>
      </c>
      <c r="O30" s="111">
        <f t="shared" ref="O30" si="14">+N30+1</f>
        <v>2035</v>
      </c>
      <c r="P30" s="111">
        <f t="shared" ref="P30" si="15">+O30+1</f>
        <v>2036</v>
      </c>
      <c r="Q30" s="111">
        <f t="shared" ref="Q30" si="16">+P30+1</f>
        <v>2037</v>
      </c>
      <c r="R30" s="111">
        <f t="shared" ref="R30" si="17">+Q30+1</f>
        <v>2038</v>
      </c>
      <c r="S30" s="111">
        <f t="shared" ref="S30" si="18">+R30+1</f>
        <v>2039</v>
      </c>
      <c r="T30" s="111">
        <f t="shared" ref="T30" si="19">+S30+1</f>
        <v>2040</v>
      </c>
      <c r="U30" s="111">
        <f t="shared" ref="U30" si="20">+T30+1</f>
        <v>2041</v>
      </c>
      <c r="V30" s="111">
        <f t="shared" ref="V30" si="21">+U30+1</f>
        <v>2042</v>
      </c>
      <c r="W30" s="111">
        <f t="shared" ref="W30" si="22">+V30+1</f>
        <v>2043</v>
      </c>
      <c r="X30" s="111">
        <f t="shared" ref="X30" si="23">+W30+1</f>
        <v>2044</v>
      </c>
      <c r="Y30" s="111">
        <f t="shared" ref="Y30" si="24">+X30+1</f>
        <v>2045</v>
      </c>
      <c r="Z30" s="111">
        <f t="shared" ref="Z30" si="25">+Y30+1</f>
        <v>2046</v>
      </c>
      <c r="AA30" s="111">
        <f t="shared" ref="AA30" si="26">+Z30+1</f>
        <v>2047</v>
      </c>
      <c r="AB30" s="111">
        <f t="shared" ref="AB30" si="27">+AA30+1</f>
        <v>2048</v>
      </c>
      <c r="AC30" s="111">
        <f t="shared" ref="AC30" si="28">+AB30+1</f>
        <v>2049</v>
      </c>
      <c r="AD30" s="111">
        <f t="shared" ref="AD30" si="29">+AC30+1</f>
        <v>2050</v>
      </c>
      <c r="AE30" s="111">
        <f t="shared" ref="AE30" si="30">+AD30+1</f>
        <v>2051</v>
      </c>
      <c r="AF30" s="111">
        <f t="shared" ref="AF30" si="31">+AE30+1</f>
        <v>2052</v>
      </c>
      <c r="AG30" s="111">
        <f t="shared" ref="AG30" si="32">+AF30+1</f>
        <v>2053</v>
      </c>
      <c r="AH30" s="111">
        <f t="shared" ref="AH30" si="33">+AG30+1</f>
        <v>2054</v>
      </c>
      <c r="AI30" s="111">
        <f t="shared" ref="AI30" si="34">+AH30+1</f>
        <v>2055</v>
      </c>
      <c r="AJ30" s="111">
        <f t="shared" ref="AJ30" si="35">+AI30+1</f>
        <v>2056</v>
      </c>
      <c r="AK30" s="111">
        <f t="shared" ref="AK30" si="36">+AJ30+1</f>
        <v>2057</v>
      </c>
      <c r="AL30" s="111">
        <f t="shared" ref="AL30" si="37">+AK30+1</f>
        <v>2058</v>
      </c>
      <c r="AM30" s="111">
        <f t="shared" ref="AM30" si="38">+AL30+1</f>
        <v>2059</v>
      </c>
      <c r="AN30" s="111">
        <f t="shared" ref="AN30" si="39">+AM30+1</f>
        <v>2060</v>
      </c>
      <c r="AO30" s="119" t="s">
        <v>2</v>
      </c>
      <c r="AP30" s="120"/>
    </row>
    <row r="31" spans="2:42" x14ac:dyDescent="0.2">
      <c r="B31" s="9" t="s">
        <v>104</v>
      </c>
      <c r="C31" s="29" t="s">
        <v>3</v>
      </c>
      <c r="D31" s="65">
        <f>+'Pronósticos 1P mensual x 2 años'!P27</f>
        <v>0</v>
      </c>
      <c r="E31" s="65">
        <f>+'Pronósticos 1P mensual x 2 años'!AC27</f>
        <v>0</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70">
        <f t="shared" ref="AO31:AO33" si="40">ROUND(SUM(D31:AN31),0)</f>
        <v>0</v>
      </c>
      <c r="AP31" s="28"/>
    </row>
    <row r="32" spans="2:42" x14ac:dyDescent="0.2">
      <c r="B32" s="9" t="s">
        <v>105</v>
      </c>
      <c r="C32" s="29" t="s">
        <v>4</v>
      </c>
      <c r="D32" s="65">
        <f>+'Pronósticos 1P mensual x 2 años'!P28</f>
        <v>0</v>
      </c>
      <c r="E32" s="65">
        <f>+'Pronósticos 1P mensual x 2 años'!AC28</f>
        <v>0</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70">
        <f t="shared" si="40"/>
        <v>0</v>
      </c>
      <c r="AP32" s="28"/>
    </row>
    <row r="33" spans="2:42" x14ac:dyDescent="0.2">
      <c r="B33" s="9" t="s">
        <v>106</v>
      </c>
      <c r="C33" s="29" t="s">
        <v>5</v>
      </c>
      <c r="D33" s="65">
        <f>+'Pronósticos 1P mensual x 2 años'!P29</f>
        <v>0</v>
      </c>
      <c r="E33" s="65">
        <f>+'Pronósticos 1P mensual x 2 años'!AC29</f>
        <v>0</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70">
        <f t="shared" si="40"/>
        <v>0</v>
      </c>
      <c r="AP33" s="28"/>
    </row>
    <row r="34" spans="2:42" ht="15" x14ac:dyDescent="0.2">
      <c r="B34" s="138" t="s">
        <v>78</v>
      </c>
      <c r="C34" s="10"/>
      <c r="D34" s="67">
        <f>SUM(D31:D33)</f>
        <v>0</v>
      </c>
      <c r="E34" s="67">
        <f t="shared" ref="E34:AO34" si="41">SUM(E31:E33)</f>
        <v>0</v>
      </c>
      <c r="F34" s="67">
        <f t="shared" si="41"/>
        <v>0</v>
      </c>
      <c r="G34" s="67">
        <f t="shared" si="41"/>
        <v>0</v>
      </c>
      <c r="H34" s="67">
        <f t="shared" si="41"/>
        <v>0</v>
      </c>
      <c r="I34" s="67">
        <f t="shared" si="41"/>
        <v>0</v>
      </c>
      <c r="J34" s="67">
        <f t="shared" si="41"/>
        <v>0</v>
      </c>
      <c r="K34" s="67">
        <f t="shared" si="41"/>
        <v>0</v>
      </c>
      <c r="L34" s="67">
        <f t="shared" si="41"/>
        <v>0</v>
      </c>
      <c r="M34" s="67">
        <f t="shared" si="41"/>
        <v>0</v>
      </c>
      <c r="N34" s="67">
        <f t="shared" si="41"/>
        <v>0</v>
      </c>
      <c r="O34" s="67">
        <f t="shared" si="41"/>
        <v>0</v>
      </c>
      <c r="P34" s="67">
        <f t="shared" si="41"/>
        <v>0</v>
      </c>
      <c r="Q34" s="67">
        <f t="shared" si="41"/>
        <v>0</v>
      </c>
      <c r="R34" s="67">
        <f t="shared" si="41"/>
        <v>0</v>
      </c>
      <c r="S34" s="67">
        <f t="shared" si="41"/>
        <v>0</v>
      </c>
      <c r="T34" s="67">
        <f t="shared" si="41"/>
        <v>0</v>
      </c>
      <c r="U34" s="67">
        <f t="shared" si="41"/>
        <v>0</v>
      </c>
      <c r="V34" s="67">
        <f t="shared" si="41"/>
        <v>0</v>
      </c>
      <c r="W34" s="67">
        <f t="shared" si="41"/>
        <v>0</v>
      </c>
      <c r="X34" s="67">
        <f t="shared" si="41"/>
        <v>0</v>
      </c>
      <c r="Y34" s="67">
        <f t="shared" si="41"/>
        <v>0</v>
      </c>
      <c r="Z34" s="67">
        <f t="shared" si="41"/>
        <v>0</v>
      </c>
      <c r="AA34" s="67">
        <f t="shared" si="41"/>
        <v>0</v>
      </c>
      <c r="AB34" s="67">
        <f t="shared" si="41"/>
        <v>0</v>
      </c>
      <c r="AC34" s="67">
        <f t="shared" si="41"/>
        <v>0</v>
      </c>
      <c r="AD34" s="67">
        <f t="shared" si="41"/>
        <v>0</v>
      </c>
      <c r="AE34" s="67">
        <f t="shared" si="41"/>
        <v>0</v>
      </c>
      <c r="AF34" s="67">
        <f t="shared" si="41"/>
        <v>0</v>
      </c>
      <c r="AG34" s="67">
        <f t="shared" si="41"/>
        <v>0</v>
      </c>
      <c r="AH34" s="67">
        <f t="shared" si="41"/>
        <v>0</v>
      </c>
      <c r="AI34" s="67">
        <f t="shared" si="41"/>
        <v>0</v>
      </c>
      <c r="AJ34" s="67">
        <f t="shared" si="41"/>
        <v>0</v>
      </c>
      <c r="AK34" s="67">
        <f t="shared" si="41"/>
        <v>0</v>
      </c>
      <c r="AL34" s="67">
        <f t="shared" si="41"/>
        <v>0</v>
      </c>
      <c r="AM34" s="67">
        <f t="shared" si="41"/>
        <v>0</v>
      </c>
      <c r="AN34" s="67">
        <f t="shared" si="41"/>
        <v>0</v>
      </c>
      <c r="AO34" s="70">
        <f t="shared" si="41"/>
        <v>0</v>
      </c>
      <c r="AP34" s="83"/>
    </row>
    <row r="35" spans="2:42" ht="15" thickBot="1" x14ac:dyDescent="0.25">
      <c r="B35" s="45"/>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133"/>
      <c r="AP35" s="28"/>
    </row>
    <row r="36" spans="2:42" s="4" customFormat="1" ht="23.45" customHeight="1" x14ac:dyDescent="0.2">
      <c r="B36" s="78" t="s">
        <v>57</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84"/>
      <c r="AP36" s="44"/>
    </row>
    <row r="37" spans="2:42" s="8" customFormat="1" ht="27.75" customHeight="1" x14ac:dyDescent="0.2">
      <c r="B37" s="110" t="s">
        <v>73</v>
      </c>
      <c r="C37" s="111" t="s">
        <v>50</v>
      </c>
      <c r="D37" s="111">
        <v>2024</v>
      </c>
      <c r="E37" s="111">
        <f>+D37+1</f>
        <v>2025</v>
      </c>
      <c r="F37" s="111">
        <f t="shared" ref="F37" si="42">+E37+1</f>
        <v>2026</v>
      </c>
      <c r="G37" s="111">
        <f t="shared" ref="G37" si="43">+F37+1</f>
        <v>2027</v>
      </c>
      <c r="H37" s="111">
        <f t="shared" ref="H37" si="44">+G37+1</f>
        <v>2028</v>
      </c>
      <c r="I37" s="111">
        <f t="shared" ref="I37" si="45">+H37+1</f>
        <v>2029</v>
      </c>
      <c r="J37" s="111">
        <f t="shared" ref="J37" si="46">+I37+1</f>
        <v>2030</v>
      </c>
      <c r="K37" s="111">
        <f t="shared" ref="K37" si="47">+J37+1</f>
        <v>2031</v>
      </c>
      <c r="L37" s="111">
        <f t="shared" ref="L37" si="48">+K37+1</f>
        <v>2032</v>
      </c>
      <c r="M37" s="111">
        <f t="shared" ref="M37" si="49">+L37+1</f>
        <v>2033</v>
      </c>
      <c r="N37" s="111">
        <f t="shared" ref="N37" si="50">+M37+1</f>
        <v>2034</v>
      </c>
      <c r="O37" s="111">
        <f t="shared" ref="O37" si="51">+N37+1</f>
        <v>2035</v>
      </c>
      <c r="P37" s="111">
        <f t="shared" ref="P37" si="52">+O37+1</f>
        <v>2036</v>
      </c>
      <c r="Q37" s="111">
        <f t="shared" ref="Q37" si="53">+P37+1</f>
        <v>2037</v>
      </c>
      <c r="R37" s="111">
        <f t="shared" ref="R37" si="54">+Q37+1</f>
        <v>2038</v>
      </c>
      <c r="S37" s="111">
        <f t="shared" ref="S37" si="55">+R37+1</f>
        <v>2039</v>
      </c>
      <c r="T37" s="111">
        <f t="shared" ref="T37" si="56">+S37+1</f>
        <v>2040</v>
      </c>
      <c r="U37" s="111">
        <f t="shared" ref="U37" si="57">+T37+1</f>
        <v>2041</v>
      </c>
      <c r="V37" s="111">
        <f t="shared" ref="V37" si="58">+U37+1</f>
        <v>2042</v>
      </c>
      <c r="W37" s="111">
        <f t="shared" ref="W37" si="59">+V37+1</f>
        <v>2043</v>
      </c>
      <c r="X37" s="111">
        <f t="shared" ref="X37" si="60">+W37+1</f>
        <v>2044</v>
      </c>
      <c r="Y37" s="111">
        <f t="shared" ref="Y37" si="61">+X37+1</f>
        <v>2045</v>
      </c>
      <c r="Z37" s="111">
        <f t="shared" ref="Z37" si="62">+Y37+1</f>
        <v>2046</v>
      </c>
      <c r="AA37" s="111">
        <f t="shared" ref="AA37" si="63">+Z37+1</f>
        <v>2047</v>
      </c>
      <c r="AB37" s="111">
        <f t="shared" ref="AB37" si="64">+AA37+1</f>
        <v>2048</v>
      </c>
      <c r="AC37" s="111">
        <f t="shared" ref="AC37" si="65">+AB37+1</f>
        <v>2049</v>
      </c>
      <c r="AD37" s="111">
        <f t="shared" ref="AD37" si="66">+AC37+1</f>
        <v>2050</v>
      </c>
      <c r="AE37" s="111">
        <f t="shared" ref="AE37" si="67">+AD37+1</f>
        <v>2051</v>
      </c>
      <c r="AF37" s="111">
        <f t="shared" ref="AF37" si="68">+AE37+1</f>
        <v>2052</v>
      </c>
      <c r="AG37" s="111">
        <f t="shared" ref="AG37" si="69">+AF37+1</f>
        <v>2053</v>
      </c>
      <c r="AH37" s="111">
        <f t="shared" ref="AH37" si="70">+AG37+1</f>
        <v>2054</v>
      </c>
      <c r="AI37" s="111">
        <f t="shared" ref="AI37" si="71">+AH37+1</f>
        <v>2055</v>
      </c>
      <c r="AJ37" s="111">
        <f t="shared" ref="AJ37" si="72">+AI37+1</f>
        <v>2056</v>
      </c>
      <c r="AK37" s="111">
        <f t="shared" ref="AK37" si="73">+AJ37+1</f>
        <v>2057</v>
      </c>
      <c r="AL37" s="111">
        <f t="shared" ref="AL37" si="74">+AK37+1</f>
        <v>2058</v>
      </c>
      <c r="AM37" s="111">
        <f t="shared" ref="AM37" si="75">+AL37+1</f>
        <v>2059</v>
      </c>
      <c r="AN37" s="111">
        <f t="shared" ref="AN37" si="76">+AM37+1</f>
        <v>2060</v>
      </c>
      <c r="AO37" s="119" t="s">
        <v>2</v>
      </c>
      <c r="AP37" s="1"/>
    </row>
    <row r="38" spans="2:42" x14ac:dyDescent="0.2">
      <c r="B38" s="9" t="s">
        <v>101</v>
      </c>
      <c r="C38" s="29" t="s">
        <v>3</v>
      </c>
      <c r="D38" s="106">
        <f>+'Pronósticos 1P mensual x 2 años'!P34</f>
        <v>0</v>
      </c>
      <c r="E38" s="106">
        <f>+'Pronósticos 1P mensual x 2 años'!AC34</f>
        <v>0</v>
      </c>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70">
        <f>ROUND(SUM(D38:AN38),0)</f>
        <v>0</v>
      </c>
    </row>
    <row r="39" spans="2:42" x14ac:dyDescent="0.2">
      <c r="B39" s="9" t="s">
        <v>102</v>
      </c>
      <c r="C39" s="29" t="s">
        <v>4</v>
      </c>
      <c r="D39" s="106">
        <f>+'Pronósticos 1P mensual x 2 años'!P35</f>
        <v>0</v>
      </c>
      <c r="E39" s="106">
        <f>+'Pronósticos 1P mensual x 2 años'!AC35</f>
        <v>0</v>
      </c>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70">
        <f>ROUND(SUM(D39:AN39),0)</f>
        <v>0</v>
      </c>
    </row>
    <row r="40" spans="2:42" x14ac:dyDescent="0.2">
      <c r="B40" s="9" t="s">
        <v>103</v>
      </c>
      <c r="C40" s="29" t="s">
        <v>5</v>
      </c>
      <c r="D40" s="106">
        <f>+'Pronósticos 1P mensual x 2 años'!P36</f>
        <v>0</v>
      </c>
      <c r="E40" s="106">
        <f>+'Pronósticos 1P mensual x 2 años'!AC36</f>
        <v>0</v>
      </c>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70">
        <f>ROUND(SUM(D40:AN40),0)</f>
        <v>0</v>
      </c>
    </row>
    <row r="41" spans="2:42" ht="15" x14ac:dyDescent="0.2">
      <c r="B41" s="138" t="s">
        <v>46</v>
      </c>
      <c r="C41" s="139" t="s">
        <v>45</v>
      </c>
      <c r="D41" s="67">
        <f>SUM(D38:D40)</f>
        <v>0</v>
      </c>
      <c r="E41" s="67">
        <f t="shared" ref="E41:AO41" si="77">SUM(E38:E40)</f>
        <v>0</v>
      </c>
      <c r="F41" s="67">
        <f t="shared" si="77"/>
        <v>0</v>
      </c>
      <c r="G41" s="67">
        <f t="shared" si="77"/>
        <v>0</v>
      </c>
      <c r="H41" s="67">
        <f t="shared" si="77"/>
        <v>0</v>
      </c>
      <c r="I41" s="67">
        <f t="shared" si="77"/>
        <v>0</v>
      </c>
      <c r="J41" s="67">
        <f t="shared" si="77"/>
        <v>0</v>
      </c>
      <c r="K41" s="67">
        <f t="shared" si="77"/>
        <v>0</v>
      </c>
      <c r="L41" s="67">
        <f t="shared" si="77"/>
        <v>0</v>
      </c>
      <c r="M41" s="67">
        <f t="shared" si="77"/>
        <v>0</v>
      </c>
      <c r="N41" s="67">
        <f t="shared" si="77"/>
        <v>0</v>
      </c>
      <c r="O41" s="67">
        <f t="shared" si="77"/>
        <v>0</v>
      </c>
      <c r="P41" s="67">
        <f t="shared" si="77"/>
        <v>0</v>
      </c>
      <c r="Q41" s="67">
        <f t="shared" si="77"/>
        <v>0</v>
      </c>
      <c r="R41" s="67">
        <f t="shared" si="77"/>
        <v>0</v>
      </c>
      <c r="S41" s="67">
        <f t="shared" si="77"/>
        <v>0</v>
      </c>
      <c r="T41" s="67">
        <f t="shared" si="77"/>
        <v>0</v>
      </c>
      <c r="U41" s="67">
        <f t="shared" si="77"/>
        <v>0</v>
      </c>
      <c r="V41" s="67">
        <f t="shared" si="77"/>
        <v>0</v>
      </c>
      <c r="W41" s="67">
        <f t="shared" si="77"/>
        <v>0</v>
      </c>
      <c r="X41" s="67">
        <f t="shared" si="77"/>
        <v>0</v>
      </c>
      <c r="Y41" s="67">
        <f t="shared" si="77"/>
        <v>0</v>
      </c>
      <c r="Z41" s="67">
        <f t="shared" si="77"/>
        <v>0</v>
      </c>
      <c r="AA41" s="67">
        <f t="shared" si="77"/>
        <v>0</v>
      </c>
      <c r="AB41" s="67">
        <f t="shared" si="77"/>
        <v>0</v>
      </c>
      <c r="AC41" s="67">
        <f t="shared" si="77"/>
        <v>0</v>
      </c>
      <c r="AD41" s="67">
        <f t="shared" si="77"/>
        <v>0</v>
      </c>
      <c r="AE41" s="67">
        <f t="shared" si="77"/>
        <v>0</v>
      </c>
      <c r="AF41" s="67">
        <f t="shared" si="77"/>
        <v>0</v>
      </c>
      <c r="AG41" s="67">
        <f t="shared" si="77"/>
        <v>0</v>
      </c>
      <c r="AH41" s="67">
        <f t="shared" si="77"/>
        <v>0</v>
      </c>
      <c r="AI41" s="67">
        <f t="shared" si="77"/>
        <v>0</v>
      </c>
      <c r="AJ41" s="67">
        <f t="shared" si="77"/>
        <v>0</v>
      </c>
      <c r="AK41" s="67">
        <f t="shared" si="77"/>
        <v>0</v>
      </c>
      <c r="AL41" s="67">
        <f t="shared" si="77"/>
        <v>0</v>
      </c>
      <c r="AM41" s="67">
        <f t="shared" si="77"/>
        <v>0</v>
      </c>
      <c r="AN41" s="67">
        <f t="shared" si="77"/>
        <v>0</v>
      </c>
      <c r="AO41" s="70">
        <f t="shared" si="77"/>
        <v>0</v>
      </c>
    </row>
    <row r="42" spans="2:42" x14ac:dyDescent="0.2">
      <c r="B42" s="12"/>
      <c r="C42" s="10"/>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4"/>
    </row>
    <row r="43" spans="2:42" ht="15" x14ac:dyDescent="0.2">
      <c r="B43" s="136" t="s">
        <v>58</v>
      </c>
      <c r="C43" s="29"/>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7"/>
    </row>
    <row r="44" spans="2:42" x14ac:dyDescent="0.2">
      <c r="B44" s="9" t="s">
        <v>111</v>
      </c>
      <c r="C44" s="10"/>
      <c r="D44" s="106">
        <f>+'Pronósticos 1P mensual x 2 años'!P40</f>
        <v>0</v>
      </c>
      <c r="E44" s="106">
        <f>+'Pronósticos 1P mensual x 2 años'!AC40</f>
        <v>0</v>
      </c>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70">
        <f t="shared" ref="AO44:AO50" si="78">ROUND(SUM(D44:AN44),0)</f>
        <v>0</v>
      </c>
    </row>
    <row r="45" spans="2:42" x14ac:dyDescent="0.2">
      <c r="B45" s="9" t="s">
        <v>93</v>
      </c>
      <c r="C45" s="10"/>
      <c r="D45" s="106">
        <f>+'Pronósticos 1P mensual x 2 años'!P41</f>
        <v>0</v>
      </c>
      <c r="E45" s="106">
        <f>+'Pronósticos 1P mensual x 2 años'!AC41</f>
        <v>0</v>
      </c>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70">
        <f t="shared" si="78"/>
        <v>0</v>
      </c>
    </row>
    <row r="46" spans="2:42" x14ac:dyDescent="0.2">
      <c r="B46" s="9" t="s">
        <v>94</v>
      </c>
      <c r="C46" s="10"/>
      <c r="D46" s="106">
        <f>+'Pronósticos 1P mensual x 2 años'!P42</f>
        <v>0</v>
      </c>
      <c r="E46" s="106">
        <f>+'Pronósticos 1P mensual x 2 años'!AC42</f>
        <v>0</v>
      </c>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70">
        <f t="shared" si="78"/>
        <v>0</v>
      </c>
    </row>
    <row r="47" spans="2:42" x14ac:dyDescent="0.2">
      <c r="B47" s="9" t="s">
        <v>95</v>
      </c>
      <c r="C47" s="10"/>
      <c r="D47" s="106">
        <f>+'Pronósticos 1P mensual x 2 años'!P43</f>
        <v>0</v>
      </c>
      <c r="E47" s="106">
        <f>+'Pronósticos 1P mensual x 2 años'!AC43</f>
        <v>0</v>
      </c>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70">
        <f t="shared" si="78"/>
        <v>0</v>
      </c>
    </row>
    <row r="48" spans="2:42" x14ac:dyDescent="0.2">
      <c r="B48" s="9" t="s">
        <v>132</v>
      </c>
      <c r="C48" s="10"/>
      <c r="D48" s="106">
        <f>+'Pronósticos 1P mensual x 2 años'!P44</f>
        <v>0</v>
      </c>
      <c r="E48" s="106">
        <f>+'Pronósticos 1P mensual x 2 años'!AC44</f>
        <v>0</v>
      </c>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70">
        <f t="shared" si="78"/>
        <v>0</v>
      </c>
    </row>
    <row r="49" spans="2:41" x14ac:dyDescent="0.2">
      <c r="B49" s="9" t="s">
        <v>136</v>
      </c>
      <c r="C49" s="10"/>
      <c r="D49" s="106">
        <f>+'Pronósticos 1P mensual x 2 años'!P45</f>
        <v>0</v>
      </c>
      <c r="E49" s="106">
        <f>+'Pronósticos 1P mensual x 2 años'!AC45</f>
        <v>0</v>
      </c>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70">
        <f t="shared" si="78"/>
        <v>0</v>
      </c>
    </row>
    <row r="50" spans="2:41" x14ac:dyDescent="0.2">
      <c r="B50" s="9" t="s">
        <v>97</v>
      </c>
      <c r="C50" s="11"/>
      <c r="D50" s="106">
        <f>+'Pronósticos 1P mensual x 2 años'!P46</f>
        <v>0</v>
      </c>
      <c r="E50" s="106">
        <f>+'Pronósticos 1P mensual x 2 años'!AC46</f>
        <v>0</v>
      </c>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70">
        <f t="shared" si="78"/>
        <v>0</v>
      </c>
    </row>
    <row r="51" spans="2:41" x14ac:dyDescent="0.2">
      <c r="B51" s="9"/>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37"/>
    </row>
    <row r="52" spans="2:41" ht="15.75" x14ac:dyDescent="0.2">
      <c r="B52" s="137" t="s">
        <v>47</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3"/>
    </row>
    <row r="53" spans="2:41" x14ac:dyDescent="0.2">
      <c r="B53" s="9" t="s">
        <v>83</v>
      </c>
      <c r="C53" s="29"/>
      <c r="D53" s="184"/>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70">
        <f t="shared" ref="AO53:AO55" si="79">ROUND(SUM(D53:AN53),0)</f>
        <v>0</v>
      </c>
    </row>
    <row r="54" spans="2:41" x14ac:dyDescent="0.2">
      <c r="B54" s="62" t="s">
        <v>100</v>
      </c>
      <c r="C54" s="58"/>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70">
        <f t="shared" si="79"/>
        <v>0</v>
      </c>
    </row>
    <row r="55" spans="2:41" ht="15.75" thickBot="1" x14ac:dyDescent="0.25">
      <c r="B55" s="140" t="s">
        <v>99</v>
      </c>
      <c r="C55" s="141" t="s">
        <v>110</v>
      </c>
      <c r="D55" s="122">
        <f>SUM(D53:D54)</f>
        <v>0</v>
      </c>
      <c r="E55" s="122">
        <f t="shared" ref="E55:AN55" si="80">SUM(E53:E54)</f>
        <v>0</v>
      </c>
      <c r="F55" s="122">
        <f t="shared" si="80"/>
        <v>0</v>
      </c>
      <c r="G55" s="122">
        <f t="shared" si="80"/>
        <v>0</v>
      </c>
      <c r="H55" s="122">
        <f t="shared" si="80"/>
        <v>0</v>
      </c>
      <c r="I55" s="122">
        <f t="shared" si="80"/>
        <v>0</v>
      </c>
      <c r="J55" s="122">
        <f t="shared" si="80"/>
        <v>0</v>
      </c>
      <c r="K55" s="122">
        <f t="shared" si="80"/>
        <v>0</v>
      </c>
      <c r="L55" s="122">
        <f t="shared" si="80"/>
        <v>0</v>
      </c>
      <c r="M55" s="122">
        <f t="shared" si="80"/>
        <v>0</v>
      </c>
      <c r="N55" s="122">
        <f t="shared" si="80"/>
        <v>0</v>
      </c>
      <c r="O55" s="122">
        <f t="shared" si="80"/>
        <v>0</v>
      </c>
      <c r="P55" s="122">
        <f t="shared" si="80"/>
        <v>0</v>
      </c>
      <c r="Q55" s="122">
        <f t="shared" si="80"/>
        <v>0</v>
      </c>
      <c r="R55" s="122">
        <f t="shared" si="80"/>
        <v>0</v>
      </c>
      <c r="S55" s="122">
        <f t="shared" si="80"/>
        <v>0</v>
      </c>
      <c r="T55" s="122">
        <f t="shared" si="80"/>
        <v>0</v>
      </c>
      <c r="U55" s="122">
        <f t="shared" si="80"/>
        <v>0</v>
      </c>
      <c r="V55" s="122">
        <f t="shared" si="80"/>
        <v>0</v>
      </c>
      <c r="W55" s="122">
        <f t="shared" si="80"/>
        <v>0</v>
      </c>
      <c r="X55" s="122">
        <f t="shared" si="80"/>
        <v>0</v>
      </c>
      <c r="Y55" s="122">
        <f t="shared" si="80"/>
        <v>0</v>
      </c>
      <c r="Z55" s="122">
        <f t="shared" si="80"/>
        <v>0</v>
      </c>
      <c r="AA55" s="122">
        <f t="shared" si="80"/>
        <v>0</v>
      </c>
      <c r="AB55" s="122">
        <f t="shared" si="80"/>
        <v>0</v>
      </c>
      <c r="AC55" s="122">
        <f t="shared" si="80"/>
        <v>0</v>
      </c>
      <c r="AD55" s="122">
        <f t="shared" si="80"/>
        <v>0</v>
      </c>
      <c r="AE55" s="122">
        <f t="shared" si="80"/>
        <v>0</v>
      </c>
      <c r="AF55" s="122">
        <f t="shared" si="80"/>
        <v>0</v>
      </c>
      <c r="AG55" s="122">
        <f t="shared" si="80"/>
        <v>0</v>
      </c>
      <c r="AH55" s="122">
        <f t="shared" si="80"/>
        <v>0</v>
      </c>
      <c r="AI55" s="122">
        <f t="shared" si="80"/>
        <v>0</v>
      </c>
      <c r="AJ55" s="122">
        <f t="shared" si="80"/>
        <v>0</v>
      </c>
      <c r="AK55" s="122">
        <f t="shared" si="80"/>
        <v>0</v>
      </c>
      <c r="AL55" s="122">
        <f t="shared" si="80"/>
        <v>0</v>
      </c>
      <c r="AM55" s="122">
        <f t="shared" si="80"/>
        <v>0</v>
      </c>
      <c r="AN55" s="122">
        <f t="shared" si="80"/>
        <v>0</v>
      </c>
      <c r="AO55" s="90">
        <f t="shared" si="79"/>
        <v>0</v>
      </c>
    </row>
    <row r="57" spans="2:41" x14ac:dyDescent="0.2">
      <c r="B57"/>
      <c r="C57"/>
    </row>
    <row r="58" spans="2:41" x14ac:dyDescent="0.2">
      <c r="B58"/>
      <c r="C58"/>
    </row>
    <row r="100" spans="52:52" x14ac:dyDescent="0.2">
      <c r="AZ100" s="265" t="s">
        <v>329</v>
      </c>
    </row>
    <row r="666" spans="5:5" x14ac:dyDescent="0.2">
      <c r="E666" s="265" t="s">
        <v>268</v>
      </c>
    </row>
  </sheetData>
  <sheetProtection algorithmName="SHA-512" hashValue="kRHRkaHguAAndsbhHwq+G3kYOPHq9pbUhTqjlJYh0UDqMa2j4uMdzGmbVKQFCjAGccfk2J0nAilR3nnOG3Kddg==" saltValue="RHQizy2Jg3Po6FrbSVtDDQ==" spinCount="100000" sheet="1" objects="1" scenarios="1"/>
  <protectedRanges>
    <protectedRange algorithmName="SHA-512" hashValue="vKR4WGSWgBwdmPjn0cZj1tWo6O4HSxlSacb0ZDq0afzt9sATT4PrWdYatkScTFYuxIAy3204Lnwgc3OxrlRerA==" saltValue="Js24e+NNtRl8DSVP3h1CXg==" spinCount="100000" sqref="F11:AN13 F17:AN22 D25:AN26 F31:AN33 F38:AN40 F44:AN50 D53:AN54" name="Rango1"/>
  </protectedRanges>
  <mergeCells count="1">
    <mergeCell ref="B2:AO2"/>
  </mergeCells>
  <dataValidations count="1">
    <dataValidation type="decimal" allowBlank="1" showInputMessage="1" showErrorMessage="1" sqref="E29:AN29 F38:AN40 F31:AN33 E25:AN26 F44:AN50 F11:AN13 E23 F16:AN23 E16 E53:AN53" xr:uid="{00000000-0002-0000-02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Z666"/>
  <sheetViews>
    <sheetView showGridLines="0" zoomScale="80" zoomScaleNormal="80" workbookViewId="0"/>
  </sheetViews>
  <sheetFormatPr baseColWidth="10" defaultColWidth="9.140625" defaultRowHeight="14.25" x14ac:dyDescent="0.2"/>
  <cols>
    <col min="1" max="1" width="3.85546875" style="187" customWidth="1"/>
    <col min="2" max="2" width="75" style="187" customWidth="1"/>
    <col min="3" max="3" width="15.140625" style="187" customWidth="1"/>
    <col min="4" max="41" width="15.7109375" style="187" customWidth="1"/>
    <col min="42" max="42" width="3" style="187" customWidth="1"/>
    <col min="43" max="16384" width="9.140625" style="187"/>
  </cols>
  <sheetData>
    <row r="1" spans="2:42" ht="15" thickBot="1" x14ac:dyDescent="0.25">
      <c r="AN1" s="188"/>
      <c r="AO1" s="189"/>
    </row>
    <row r="2" spans="2:42" ht="16.5" thickBot="1" x14ac:dyDescent="0.25">
      <c r="B2" s="520" t="s">
        <v>141</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2"/>
      <c r="AP2" s="190"/>
    </row>
    <row r="3" spans="2:42" ht="15.75" x14ac:dyDescent="0.2">
      <c r="B3" s="191" t="s">
        <v>0</v>
      </c>
      <c r="C3" s="192">
        <f>+'Pronósticos 1P mensual x 2 años'!$C$3</f>
        <v>0</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3"/>
      <c r="AP3" s="190"/>
    </row>
    <row r="4" spans="2:42" ht="15.75" x14ac:dyDescent="0.2">
      <c r="B4" s="194" t="s">
        <v>7</v>
      </c>
      <c r="C4" s="195">
        <f>+'Pronósticos 1P mensual x 2 años'!$C$4</f>
        <v>0</v>
      </c>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7"/>
      <c r="AP4" s="196"/>
    </row>
    <row r="5" spans="2:42" ht="15.75" x14ac:dyDescent="0.2">
      <c r="B5" s="194" t="s">
        <v>8</v>
      </c>
      <c r="C5" s="195">
        <f>+'Pronósticos 1P mensual x 2 años'!$C$5</f>
        <v>0</v>
      </c>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7"/>
      <c r="AP5" s="196"/>
    </row>
    <row r="6" spans="2:42" ht="16.5" thickBot="1" x14ac:dyDescent="0.3">
      <c r="B6" s="198" t="s">
        <v>127</v>
      </c>
      <c r="C6" s="199">
        <f>+'Pronósticos 1P mensual x 2 años'!$C$6</f>
        <v>45291</v>
      </c>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7"/>
      <c r="AP6" s="196"/>
    </row>
    <row r="7" spans="2:42" ht="15" x14ac:dyDescent="0.2">
      <c r="B7" s="200"/>
      <c r="C7" s="201"/>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3"/>
      <c r="AP7" s="202"/>
    </row>
    <row r="8" spans="2:42" ht="18.75" thickBot="1" x14ac:dyDescent="0.25">
      <c r="B8" s="204" t="s">
        <v>51</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6"/>
      <c r="AP8" s="205"/>
    </row>
    <row r="9" spans="2:42" ht="18" x14ac:dyDescent="0.2">
      <c r="B9" s="207" t="s">
        <v>55</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9"/>
      <c r="AP9" s="205"/>
    </row>
    <row r="10" spans="2:42" s="214" customFormat="1" ht="38.25" customHeight="1" x14ac:dyDescent="0.2">
      <c r="B10" s="210" t="s">
        <v>49</v>
      </c>
      <c r="C10" s="211" t="s">
        <v>48</v>
      </c>
      <c r="D10" s="211">
        <v>2024</v>
      </c>
      <c r="E10" s="211">
        <f>+D10+1</f>
        <v>2025</v>
      </c>
      <c r="F10" s="211">
        <f t="shared" ref="F10:AN10" si="0">+E10+1</f>
        <v>2026</v>
      </c>
      <c r="G10" s="211">
        <f t="shared" si="0"/>
        <v>2027</v>
      </c>
      <c r="H10" s="211">
        <f t="shared" si="0"/>
        <v>2028</v>
      </c>
      <c r="I10" s="211">
        <f t="shared" si="0"/>
        <v>2029</v>
      </c>
      <c r="J10" s="211">
        <f t="shared" si="0"/>
        <v>2030</v>
      </c>
      <c r="K10" s="211">
        <f t="shared" si="0"/>
        <v>2031</v>
      </c>
      <c r="L10" s="211">
        <f t="shared" si="0"/>
        <v>2032</v>
      </c>
      <c r="M10" s="211">
        <f t="shared" si="0"/>
        <v>2033</v>
      </c>
      <c r="N10" s="211">
        <f t="shared" si="0"/>
        <v>2034</v>
      </c>
      <c r="O10" s="211">
        <f t="shared" si="0"/>
        <v>2035</v>
      </c>
      <c r="P10" s="211">
        <f t="shared" si="0"/>
        <v>2036</v>
      </c>
      <c r="Q10" s="211">
        <f t="shared" si="0"/>
        <v>2037</v>
      </c>
      <c r="R10" s="211">
        <f t="shared" si="0"/>
        <v>2038</v>
      </c>
      <c r="S10" s="211">
        <f t="shared" si="0"/>
        <v>2039</v>
      </c>
      <c r="T10" s="211">
        <f t="shared" si="0"/>
        <v>2040</v>
      </c>
      <c r="U10" s="211">
        <f t="shared" si="0"/>
        <v>2041</v>
      </c>
      <c r="V10" s="211">
        <f t="shared" si="0"/>
        <v>2042</v>
      </c>
      <c r="W10" s="211">
        <f t="shared" si="0"/>
        <v>2043</v>
      </c>
      <c r="X10" s="211">
        <f t="shared" si="0"/>
        <v>2044</v>
      </c>
      <c r="Y10" s="211">
        <f t="shared" si="0"/>
        <v>2045</v>
      </c>
      <c r="Z10" s="211">
        <f t="shared" si="0"/>
        <v>2046</v>
      </c>
      <c r="AA10" s="211">
        <f t="shared" si="0"/>
        <v>2047</v>
      </c>
      <c r="AB10" s="211">
        <f t="shared" si="0"/>
        <v>2048</v>
      </c>
      <c r="AC10" s="211">
        <f t="shared" si="0"/>
        <v>2049</v>
      </c>
      <c r="AD10" s="211">
        <f t="shared" si="0"/>
        <v>2050</v>
      </c>
      <c r="AE10" s="211">
        <f t="shared" si="0"/>
        <v>2051</v>
      </c>
      <c r="AF10" s="211">
        <f t="shared" si="0"/>
        <v>2052</v>
      </c>
      <c r="AG10" s="211">
        <f t="shared" si="0"/>
        <v>2053</v>
      </c>
      <c r="AH10" s="211">
        <f t="shared" si="0"/>
        <v>2054</v>
      </c>
      <c r="AI10" s="211">
        <f t="shared" si="0"/>
        <v>2055</v>
      </c>
      <c r="AJ10" s="211">
        <f t="shared" si="0"/>
        <v>2056</v>
      </c>
      <c r="AK10" s="211">
        <f t="shared" si="0"/>
        <v>2057</v>
      </c>
      <c r="AL10" s="211">
        <f t="shared" si="0"/>
        <v>2058</v>
      </c>
      <c r="AM10" s="211">
        <f t="shared" si="0"/>
        <v>2059</v>
      </c>
      <c r="AN10" s="211">
        <f t="shared" si="0"/>
        <v>2060</v>
      </c>
      <c r="AO10" s="212" t="s">
        <v>2</v>
      </c>
      <c r="AP10" s="213"/>
    </row>
    <row r="11" spans="2:42" ht="15" x14ac:dyDescent="0.2">
      <c r="B11" s="215" t="s">
        <v>113</v>
      </c>
      <c r="C11" s="216" t="s">
        <v>53</v>
      </c>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8">
        <f>ROUND(SUM(D11:AN11),0)</f>
        <v>0</v>
      </c>
    </row>
    <row r="12" spans="2:42" x14ac:dyDescent="0.2">
      <c r="B12" s="219"/>
      <c r="C12" s="220"/>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22"/>
    </row>
    <row r="13" spans="2:42" ht="15.75" x14ac:dyDescent="0.2">
      <c r="B13" s="223" t="s">
        <v>52</v>
      </c>
      <c r="C13" s="220"/>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22" t="s">
        <v>9</v>
      </c>
    </row>
    <row r="14" spans="2:42" x14ac:dyDescent="0.2">
      <c r="B14" s="9" t="s">
        <v>305</v>
      </c>
      <c r="C14" s="220"/>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18">
        <f>ROUND(SUM(D14:AN14),0)</f>
        <v>0</v>
      </c>
    </row>
    <row r="15" spans="2:42" x14ac:dyDescent="0.2">
      <c r="B15" s="224" t="s">
        <v>100</v>
      </c>
      <c r="C15" s="220"/>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18">
        <f>ROUND(SUM(D15:AN15),0)</f>
        <v>0</v>
      </c>
    </row>
    <row r="16" spans="2:42" ht="15.75" thickBot="1" x14ac:dyDescent="0.25">
      <c r="B16" s="225" t="s">
        <v>130</v>
      </c>
      <c r="C16" s="226" t="s">
        <v>74</v>
      </c>
      <c r="D16" s="227">
        <f>SUM(D14:D15)</f>
        <v>0</v>
      </c>
      <c r="E16" s="227">
        <f t="shared" ref="E16:AN16" si="1">SUM(E14:E15)</f>
        <v>0</v>
      </c>
      <c r="F16" s="227">
        <f t="shared" si="1"/>
        <v>0</v>
      </c>
      <c r="G16" s="227">
        <f t="shared" si="1"/>
        <v>0</v>
      </c>
      <c r="H16" s="227">
        <f t="shared" si="1"/>
        <v>0</v>
      </c>
      <c r="I16" s="227">
        <f t="shared" si="1"/>
        <v>0</v>
      </c>
      <c r="J16" s="227">
        <f t="shared" si="1"/>
        <v>0</v>
      </c>
      <c r="K16" s="227">
        <f t="shared" si="1"/>
        <v>0</v>
      </c>
      <c r="L16" s="227">
        <f t="shared" si="1"/>
        <v>0</v>
      </c>
      <c r="M16" s="227">
        <f t="shared" si="1"/>
        <v>0</v>
      </c>
      <c r="N16" s="227">
        <f t="shared" si="1"/>
        <v>0</v>
      </c>
      <c r="O16" s="227">
        <f t="shared" si="1"/>
        <v>0</v>
      </c>
      <c r="P16" s="227">
        <f t="shared" si="1"/>
        <v>0</v>
      </c>
      <c r="Q16" s="227">
        <f t="shared" si="1"/>
        <v>0</v>
      </c>
      <c r="R16" s="227">
        <f t="shared" si="1"/>
        <v>0</v>
      </c>
      <c r="S16" s="227">
        <f t="shared" si="1"/>
        <v>0</v>
      </c>
      <c r="T16" s="227">
        <f t="shared" si="1"/>
        <v>0</v>
      </c>
      <c r="U16" s="227">
        <f t="shared" si="1"/>
        <v>0</v>
      </c>
      <c r="V16" s="227">
        <f t="shared" si="1"/>
        <v>0</v>
      </c>
      <c r="W16" s="227">
        <f t="shared" si="1"/>
        <v>0</v>
      </c>
      <c r="X16" s="227">
        <f t="shared" si="1"/>
        <v>0</v>
      </c>
      <c r="Y16" s="227">
        <f t="shared" si="1"/>
        <v>0</v>
      </c>
      <c r="Z16" s="227">
        <f t="shared" si="1"/>
        <v>0</v>
      </c>
      <c r="AA16" s="227">
        <f t="shared" si="1"/>
        <v>0</v>
      </c>
      <c r="AB16" s="227">
        <f t="shared" si="1"/>
        <v>0</v>
      </c>
      <c r="AC16" s="227">
        <f t="shared" si="1"/>
        <v>0</v>
      </c>
      <c r="AD16" s="227">
        <f t="shared" si="1"/>
        <v>0</v>
      </c>
      <c r="AE16" s="227">
        <f t="shared" si="1"/>
        <v>0</v>
      </c>
      <c r="AF16" s="227">
        <f t="shared" si="1"/>
        <v>0</v>
      </c>
      <c r="AG16" s="227">
        <f t="shared" si="1"/>
        <v>0</v>
      </c>
      <c r="AH16" s="227">
        <f t="shared" si="1"/>
        <v>0</v>
      </c>
      <c r="AI16" s="227">
        <f t="shared" si="1"/>
        <v>0</v>
      </c>
      <c r="AJ16" s="227">
        <f t="shared" si="1"/>
        <v>0</v>
      </c>
      <c r="AK16" s="227">
        <f t="shared" si="1"/>
        <v>0</v>
      </c>
      <c r="AL16" s="227">
        <f t="shared" si="1"/>
        <v>0</v>
      </c>
      <c r="AM16" s="227">
        <f t="shared" si="1"/>
        <v>0</v>
      </c>
      <c r="AN16" s="227">
        <f t="shared" si="1"/>
        <v>0</v>
      </c>
      <c r="AO16" s="228">
        <f t="shared" ref="AO16" si="2">ROUND(SUM(D16:AN16),0)</f>
        <v>0</v>
      </c>
      <c r="AP16" s="229"/>
    </row>
    <row r="17" spans="1:42" ht="15" thickBot="1" x14ac:dyDescent="0.25">
      <c r="B17" s="517"/>
      <c r="C17" s="518"/>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9"/>
      <c r="AP17" s="229"/>
    </row>
    <row r="18" spans="1:42" ht="18" x14ac:dyDescent="0.2">
      <c r="B18" s="230" t="s">
        <v>75</v>
      </c>
      <c r="C18" s="231"/>
      <c r="D18" s="232"/>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233"/>
      <c r="AP18" s="229"/>
    </row>
    <row r="19" spans="1:42" ht="33.950000000000003" customHeight="1" x14ac:dyDescent="0.2">
      <c r="B19" s="210" t="s">
        <v>72</v>
      </c>
      <c r="C19" s="211" t="s">
        <v>48</v>
      </c>
      <c r="D19" s="211">
        <v>2024</v>
      </c>
      <c r="E19" s="211">
        <f>+D19+1</f>
        <v>2025</v>
      </c>
      <c r="F19" s="211">
        <f t="shared" ref="F19" si="3">+E19+1</f>
        <v>2026</v>
      </c>
      <c r="G19" s="211">
        <f t="shared" ref="G19" si="4">+F19+1</f>
        <v>2027</v>
      </c>
      <c r="H19" s="211">
        <f t="shared" ref="H19" si="5">+G19+1</f>
        <v>2028</v>
      </c>
      <c r="I19" s="211">
        <f t="shared" ref="I19" si="6">+H19+1</f>
        <v>2029</v>
      </c>
      <c r="J19" s="211">
        <f t="shared" ref="J19" si="7">+I19+1</f>
        <v>2030</v>
      </c>
      <c r="K19" s="211">
        <f t="shared" ref="K19" si="8">+J19+1</f>
        <v>2031</v>
      </c>
      <c r="L19" s="211">
        <f t="shared" ref="L19" si="9">+K19+1</f>
        <v>2032</v>
      </c>
      <c r="M19" s="211">
        <f t="shared" ref="M19" si="10">+L19+1</f>
        <v>2033</v>
      </c>
      <c r="N19" s="211">
        <f t="shared" ref="N19" si="11">+M19+1</f>
        <v>2034</v>
      </c>
      <c r="O19" s="211">
        <f t="shared" ref="O19" si="12">+N19+1</f>
        <v>2035</v>
      </c>
      <c r="P19" s="211">
        <f t="shared" ref="P19" si="13">+O19+1</f>
        <v>2036</v>
      </c>
      <c r="Q19" s="211">
        <f t="shared" ref="Q19" si="14">+P19+1</f>
        <v>2037</v>
      </c>
      <c r="R19" s="211">
        <f t="shared" ref="R19" si="15">+Q19+1</f>
        <v>2038</v>
      </c>
      <c r="S19" s="211">
        <f t="shared" ref="S19" si="16">+R19+1</f>
        <v>2039</v>
      </c>
      <c r="T19" s="211">
        <f t="shared" ref="T19" si="17">+S19+1</f>
        <v>2040</v>
      </c>
      <c r="U19" s="211">
        <f t="shared" ref="U19" si="18">+T19+1</f>
        <v>2041</v>
      </c>
      <c r="V19" s="211">
        <f t="shared" ref="V19" si="19">+U19+1</f>
        <v>2042</v>
      </c>
      <c r="W19" s="211">
        <f t="shared" ref="W19" si="20">+V19+1</f>
        <v>2043</v>
      </c>
      <c r="X19" s="211">
        <f t="shared" ref="X19" si="21">+W19+1</f>
        <v>2044</v>
      </c>
      <c r="Y19" s="211">
        <f t="shared" ref="Y19" si="22">+X19+1</f>
        <v>2045</v>
      </c>
      <c r="Z19" s="211">
        <f t="shared" ref="Z19" si="23">+Y19+1</f>
        <v>2046</v>
      </c>
      <c r="AA19" s="211">
        <f t="shared" ref="AA19" si="24">+Z19+1</f>
        <v>2047</v>
      </c>
      <c r="AB19" s="211">
        <f t="shared" ref="AB19" si="25">+AA19+1</f>
        <v>2048</v>
      </c>
      <c r="AC19" s="211">
        <f t="shared" ref="AC19" si="26">+AB19+1</f>
        <v>2049</v>
      </c>
      <c r="AD19" s="211">
        <f t="shared" ref="AD19" si="27">+AC19+1</f>
        <v>2050</v>
      </c>
      <c r="AE19" s="211">
        <f t="shared" ref="AE19" si="28">+AD19+1</f>
        <v>2051</v>
      </c>
      <c r="AF19" s="211">
        <f t="shared" ref="AF19" si="29">+AE19+1</f>
        <v>2052</v>
      </c>
      <c r="AG19" s="211">
        <f t="shared" ref="AG19" si="30">+AF19+1</f>
        <v>2053</v>
      </c>
      <c r="AH19" s="211">
        <f t="shared" ref="AH19" si="31">+AG19+1</f>
        <v>2054</v>
      </c>
      <c r="AI19" s="211">
        <f t="shared" ref="AI19" si="32">+AH19+1</f>
        <v>2055</v>
      </c>
      <c r="AJ19" s="211">
        <f t="shared" ref="AJ19" si="33">+AI19+1</f>
        <v>2056</v>
      </c>
      <c r="AK19" s="211">
        <f t="shared" ref="AK19" si="34">+AJ19+1</f>
        <v>2057</v>
      </c>
      <c r="AL19" s="211">
        <f t="shared" ref="AL19" si="35">+AK19+1</f>
        <v>2058</v>
      </c>
      <c r="AM19" s="211">
        <f t="shared" ref="AM19" si="36">+AL19+1</f>
        <v>2059</v>
      </c>
      <c r="AN19" s="211">
        <f t="shared" ref="AN19" si="37">+AM19+1</f>
        <v>2060</v>
      </c>
      <c r="AO19" s="212" t="s">
        <v>2</v>
      </c>
      <c r="AP19" s="229"/>
    </row>
    <row r="20" spans="1:42" ht="15" x14ac:dyDescent="0.2">
      <c r="B20" s="234" t="s">
        <v>77</v>
      </c>
      <c r="C20" s="216" t="s">
        <v>53</v>
      </c>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8">
        <f>ROUND(SUM(D20:AN20),0)</f>
        <v>0</v>
      </c>
      <c r="AP20" s="229"/>
    </row>
    <row r="21" spans="1:42" ht="15" thickBot="1" x14ac:dyDescent="0.25">
      <c r="B21" s="235"/>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7"/>
      <c r="AP21" s="229"/>
    </row>
    <row r="22" spans="1:42" s="202" customFormat="1" ht="23.45" customHeight="1" x14ac:dyDescent="0.2">
      <c r="B22" s="238" t="s">
        <v>57</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40"/>
      <c r="AP22" s="205"/>
    </row>
    <row r="23" spans="1:42" s="242" customFormat="1" ht="27.75" customHeight="1" x14ac:dyDescent="0.2">
      <c r="B23" s="241" t="s">
        <v>73</v>
      </c>
      <c r="C23" s="211" t="s">
        <v>50</v>
      </c>
      <c r="D23" s="211">
        <v>2024</v>
      </c>
      <c r="E23" s="211">
        <f>+D23+1</f>
        <v>2025</v>
      </c>
      <c r="F23" s="211">
        <f t="shared" ref="F23:AN23" si="38">+E23+1</f>
        <v>2026</v>
      </c>
      <c r="G23" s="211">
        <f t="shared" si="38"/>
        <v>2027</v>
      </c>
      <c r="H23" s="211">
        <f t="shared" si="38"/>
        <v>2028</v>
      </c>
      <c r="I23" s="211">
        <f t="shared" si="38"/>
        <v>2029</v>
      </c>
      <c r="J23" s="211">
        <f t="shared" si="38"/>
        <v>2030</v>
      </c>
      <c r="K23" s="211">
        <f t="shared" si="38"/>
        <v>2031</v>
      </c>
      <c r="L23" s="211">
        <f t="shared" si="38"/>
        <v>2032</v>
      </c>
      <c r="M23" s="211">
        <f t="shared" si="38"/>
        <v>2033</v>
      </c>
      <c r="N23" s="211">
        <f t="shared" si="38"/>
        <v>2034</v>
      </c>
      <c r="O23" s="211">
        <f t="shared" si="38"/>
        <v>2035</v>
      </c>
      <c r="P23" s="211">
        <f t="shared" si="38"/>
        <v>2036</v>
      </c>
      <c r="Q23" s="211">
        <f t="shared" si="38"/>
        <v>2037</v>
      </c>
      <c r="R23" s="211">
        <f t="shared" si="38"/>
        <v>2038</v>
      </c>
      <c r="S23" s="211">
        <f t="shared" si="38"/>
        <v>2039</v>
      </c>
      <c r="T23" s="211">
        <f t="shared" si="38"/>
        <v>2040</v>
      </c>
      <c r="U23" s="211">
        <f t="shared" si="38"/>
        <v>2041</v>
      </c>
      <c r="V23" s="211">
        <f t="shared" si="38"/>
        <v>2042</v>
      </c>
      <c r="W23" s="211">
        <f t="shared" si="38"/>
        <v>2043</v>
      </c>
      <c r="X23" s="211">
        <f t="shared" si="38"/>
        <v>2044</v>
      </c>
      <c r="Y23" s="211">
        <f t="shared" si="38"/>
        <v>2045</v>
      </c>
      <c r="Z23" s="211">
        <f t="shared" si="38"/>
        <v>2046</v>
      </c>
      <c r="AA23" s="211">
        <f t="shared" si="38"/>
        <v>2047</v>
      </c>
      <c r="AB23" s="211">
        <f t="shared" si="38"/>
        <v>2048</v>
      </c>
      <c r="AC23" s="211">
        <f t="shared" si="38"/>
        <v>2049</v>
      </c>
      <c r="AD23" s="211">
        <f t="shared" si="38"/>
        <v>2050</v>
      </c>
      <c r="AE23" s="211">
        <f t="shared" si="38"/>
        <v>2051</v>
      </c>
      <c r="AF23" s="211">
        <f t="shared" si="38"/>
        <v>2052</v>
      </c>
      <c r="AG23" s="211">
        <f t="shared" si="38"/>
        <v>2053</v>
      </c>
      <c r="AH23" s="211">
        <f t="shared" si="38"/>
        <v>2054</v>
      </c>
      <c r="AI23" s="211">
        <f t="shared" si="38"/>
        <v>2055</v>
      </c>
      <c r="AJ23" s="211">
        <f t="shared" si="38"/>
        <v>2056</v>
      </c>
      <c r="AK23" s="211">
        <f t="shared" si="38"/>
        <v>2057</v>
      </c>
      <c r="AL23" s="211">
        <f t="shared" si="38"/>
        <v>2058</v>
      </c>
      <c r="AM23" s="211">
        <f t="shared" si="38"/>
        <v>2059</v>
      </c>
      <c r="AN23" s="211">
        <f t="shared" si="38"/>
        <v>2060</v>
      </c>
      <c r="AO23" s="212" t="s">
        <v>2</v>
      </c>
      <c r="AP23" s="187"/>
    </row>
    <row r="24" spans="1:42" ht="15" x14ac:dyDescent="0.2">
      <c r="B24" s="215" t="s">
        <v>113</v>
      </c>
      <c r="C24" s="216" t="s">
        <v>53</v>
      </c>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18">
        <f>ROUND(SUM(D24:AN24),0)</f>
        <v>0</v>
      </c>
    </row>
    <row r="25" spans="1:42" x14ac:dyDescent="0.2">
      <c r="B25" s="219"/>
      <c r="C25" s="22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45"/>
    </row>
    <row r="26" spans="1:42" ht="15.75" x14ac:dyDescent="0.2">
      <c r="B26" s="223" t="s">
        <v>52</v>
      </c>
      <c r="C26" s="22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45"/>
    </row>
    <row r="27" spans="1:42" x14ac:dyDescent="0.2">
      <c r="B27" s="219" t="s">
        <v>83</v>
      </c>
      <c r="C27" s="220"/>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6">
        <f>SUM(D27:AN27)</f>
        <v>0</v>
      </c>
    </row>
    <row r="28" spans="1:42" x14ac:dyDescent="0.2">
      <c r="B28" s="224" t="s">
        <v>100</v>
      </c>
      <c r="C28" s="220"/>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6">
        <f>SUM(D28:AN28)</f>
        <v>0</v>
      </c>
    </row>
    <row r="29" spans="1:42" ht="15.75" thickBot="1" x14ac:dyDescent="0.25">
      <c r="B29" s="225" t="s">
        <v>130</v>
      </c>
      <c r="C29" s="226" t="s">
        <v>74</v>
      </c>
      <c r="D29" s="227">
        <f>SUM(D27:D28)</f>
        <v>0</v>
      </c>
      <c r="E29" s="227">
        <f t="shared" ref="E29:AN29" si="39">SUM(E27:E28)</f>
        <v>0</v>
      </c>
      <c r="F29" s="227">
        <f t="shared" si="39"/>
        <v>0</v>
      </c>
      <c r="G29" s="227">
        <f t="shared" si="39"/>
        <v>0</v>
      </c>
      <c r="H29" s="227">
        <f t="shared" si="39"/>
        <v>0</v>
      </c>
      <c r="I29" s="227">
        <f t="shared" si="39"/>
        <v>0</v>
      </c>
      <c r="J29" s="227">
        <f t="shared" si="39"/>
        <v>0</v>
      </c>
      <c r="K29" s="227">
        <f t="shared" si="39"/>
        <v>0</v>
      </c>
      <c r="L29" s="227">
        <f t="shared" si="39"/>
        <v>0</v>
      </c>
      <c r="M29" s="227">
        <f t="shared" si="39"/>
        <v>0</v>
      </c>
      <c r="N29" s="227">
        <f t="shared" si="39"/>
        <v>0</v>
      </c>
      <c r="O29" s="227">
        <f t="shared" si="39"/>
        <v>0</v>
      </c>
      <c r="P29" s="227">
        <f t="shared" si="39"/>
        <v>0</v>
      </c>
      <c r="Q29" s="227">
        <f t="shared" si="39"/>
        <v>0</v>
      </c>
      <c r="R29" s="227">
        <f t="shared" si="39"/>
        <v>0</v>
      </c>
      <c r="S29" s="227">
        <f t="shared" si="39"/>
        <v>0</v>
      </c>
      <c r="T29" s="227">
        <f t="shared" si="39"/>
        <v>0</v>
      </c>
      <c r="U29" s="227">
        <f t="shared" si="39"/>
        <v>0</v>
      </c>
      <c r="V29" s="227">
        <f t="shared" si="39"/>
        <v>0</v>
      </c>
      <c r="W29" s="227">
        <f t="shared" si="39"/>
        <v>0</v>
      </c>
      <c r="X29" s="227">
        <f t="shared" si="39"/>
        <v>0</v>
      </c>
      <c r="Y29" s="227">
        <f t="shared" si="39"/>
        <v>0</v>
      </c>
      <c r="Z29" s="227">
        <f t="shared" si="39"/>
        <v>0</v>
      </c>
      <c r="AA29" s="227">
        <f t="shared" si="39"/>
        <v>0</v>
      </c>
      <c r="AB29" s="227">
        <f t="shared" si="39"/>
        <v>0</v>
      </c>
      <c r="AC29" s="227">
        <f t="shared" si="39"/>
        <v>0</v>
      </c>
      <c r="AD29" s="227">
        <f t="shared" si="39"/>
        <v>0</v>
      </c>
      <c r="AE29" s="227">
        <f t="shared" si="39"/>
        <v>0</v>
      </c>
      <c r="AF29" s="227">
        <f t="shared" si="39"/>
        <v>0</v>
      </c>
      <c r="AG29" s="227">
        <f t="shared" si="39"/>
        <v>0</v>
      </c>
      <c r="AH29" s="227">
        <f t="shared" si="39"/>
        <v>0</v>
      </c>
      <c r="AI29" s="227">
        <f t="shared" si="39"/>
        <v>0</v>
      </c>
      <c r="AJ29" s="227">
        <f t="shared" si="39"/>
        <v>0</v>
      </c>
      <c r="AK29" s="227">
        <f t="shared" si="39"/>
        <v>0</v>
      </c>
      <c r="AL29" s="227">
        <f t="shared" si="39"/>
        <v>0</v>
      </c>
      <c r="AM29" s="227">
        <f t="shared" si="39"/>
        <v>0</v>
      </c>
      <c r="AN29" s="227">
        <f t="shared" si="39"/>
        <v>0</v>
      </c>
      <c r="AO29" s="228">
        <f t="shared" ref="AO29" si="40">ROUND(SUM(D29:AN29),0)</f>
        <v>0</v>
      </c>
    </row>
    <row r="30" spans="1:42"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2" x14ac:dyDescent="0.2">
      <c r="B31" s="247"/>
      <c r="C31" s="247"/>
    </row>
    <row r="32" spans="1:42" x14ac:dyDescent="0.2">
      <c r="B32" s="247"/>
      <c r="C32" s="247"/>
    </row>
    <row r="100" spans="52:52" x14ac:dyDescent="0.2">
      <c r="AZ100" s="265" t="s">
        <v>329</v>
      </c>
    </row>
    <row r="666" spans="5:5" x14ac:dyDescent="0.2">
      <c r="E666" s="187" t="s">
        <v>268</v>
      </c>
    </row>
  </sheetData>
  <sheetProtection algorithmName="SHA-512" hashValue="7TzVer/6jUZdwuMnxu1SJQxTpS3YUxpHR6M4fOcqCC8mvCohOTelKdUT/VFxtrDFGCe6XwImOZPNNDk7hbNcLA==" saltValue="gNfIxCtXm55JJtlofcPJGQ==" spinCount="100000" sheet="1" objects="1" scenarios="1"/>
  <protectedRanges>
    <protectedRange algorithmName="SHA-512" hashValue="NbP9e3vOqnTOQ4rWD/AsXcfxGAd83wvD981NbuqhLhEE83e6yH4A8g2FGv0m/koOA70OeLdlLspAtbBhg5THuw==" saltValue="YWA4za8veI1fU8P92TJqqA==" spinCount="100000" sqref="D11:AN11 D14:AN15 D20:AN20 D24:AN24 D27:AN28" name="Rango1"/>
  </protectedRanges>
  <mergeCells count="2">
    <mergeCell ref="B17:AO17"/>
    <mergeCell ref="B2:AO2"/>
  </mergeCells>
  <phoneticPr fontId="13" type="noConversion"/>
  <dataValidations count="1">
    <dataValidation type="decimal" allowBlank="1" showInputMessage="1" showErrorMessage="1" sqref="E18:AN18 D20:AN20 D11:AN16 D24:AN29" xr:uid="{00000000-0002-0000-03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ignoredErrors>
    <ignoredError sqref="D16:AN16 D29:AN2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Z666"/>
  <sheetViews>
    <sheetView showGridLines="0" zoomScale="80" zoomScaleNormal="80" workbookViewId="0"/>
  </sheetViews>
  <sheetFormatPr baseColWidth="10" defaultColWidth="9.140625" defaultRowHeight="14.25" x14ac:dyDescent="0.2"/>
  <cols>
    <col min="1" max="1" width="3.85546875" style="1" customWidth="1"/>
    <col min="2" max="2" width="77.85546875" style="1" customWidth="1"/>
    <col min="3" max="3" width="18" style="1" bestFit="1" customWidth="1"/>
    <col min="4" max="41" width="15.7109375" style="1" customWidth="1"/>
    <col min="42" max="42" width="3" style="1" customWidth="1"/>
    <col min="43" max="16384" width="9.140625" style="1"/>
  </cols>
  <sheetData>
    <row r="1" spans="2:42" ht="15" thickBot="1" x14ac:dyDescent="0.25">
      <c r="AN1" s="52"/>
      <c r="AO1" s="19"/>
    </row>
    <row r="2" spans="2:42" ht="16.5" thickBot="1" x14ac:dyDescent="0.25">
      <c r="B2" s="514" t="s">
        <v>142</v>
      </c>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6"/>
      <c r="AP2" s="53"/>
    </row>
    <row r="3" spans="2:42" ht="15.75" x14ac:dyDescent="0.2">
      <c r="B3" s="126" t="s">
        <v>0</v>
      </c>
      <c r="C3" s="127">
        <f>+'Pronósticos 1P mensual x 2 años'!$C$3</f>
        <v>0</v>
      </c>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130"/>
      <c r="AP3" s="53"/>
    </row>
    <row r="4" spans="2:42" ht="15.75" x14ac:dyDescent="0.2">
      <c r="B4" s="123" t="s">
        <v>7</v>
      </c>
      <c r="C4" s="128">
        <f>+'Pronósticos 1P mensual x 2 años'!$C$4</f>
        <v>0</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31"/>
      <c r="AP4" s="14"/>
    </row>
    <row r="5" spans="2:42" ht="15.75" x14ac:dyDescent="0.2">
      <c r="B5" s="123" t="s">
        <v>8</v>
      </c>
      <c r="C5" s="128">
        <f>+'Pronósticos 1P mensual x 2 años'!$C$5</f>
        <v>0</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31"/>
      <c r="AP5" s="14"/>
    </row>
    <row r="6" spans="2:42" ht="16.5" thickBot="1" x14ac:dyDescent="0.3">
      <c r="B6" s="124" t="s">
        <v>127</v>
      </c>
      <c r="C6" s="129">
        <f>+'Pronósticos 1P mensual x 2 años'!$C$6</f>
        <v>45291</v>
      </c>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31"/>
      <c r="AP6" s="14"/>
    </row>
    <row r="7" spans="2:42" ht="15" x14ac:dyDescent="0.2">
      <c r="B7" s="13"/>
      <c r="C7" s="33"/>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5"/>
      <c r="AP7" s="4"/>
    </row>
    <row r="8" spans="2:42" ht="18.75" thickBot="1" x14ac:dyDescent="0.25">
      <c r="B8" s="47" t="s">
        <v>51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132"/>
      <c r="AP8" s="44"/>
    </row>
    <row r="9" spans="2:42" ht="18.75" thickBot="1" x14ac:dyDescent="0.25">
      <c r="B9" s="94" t="s">
        <v>55</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6"/>
      <c r="AP9" s="44"/>
    </row>
    <row r="10" spans="2:42" s="113" customFormat="1" ht="38.25" customHeight="1" thickBot="1" x14ac:dyDescent="0.25">
      <c r="B10" s="114" t="s">
        <v>49</v>
      </c>
      <c r="C10" s="115" t="s">
        <v>48</v>
      </c>
      <c r="D10" s="116">
        <v>2024</v>
      </c>
      <c r="E10" s="116">
        <f>+D10+1</f>
        <v>2025</v>
      </c>
      <c r="F10" s="116">
        <f t="shared" ref="F10:AN10" si="0">+E10+1</f>
        <v>2026</v>
      </c>
      <c r="G10" s="116">
        <f t="shared" si="0"/>
        <v>2027</v>
      </c>
      <c r="H10" s="116">
        <f t="shared" si="0"/>
        <v>2028</v>
      </c>
      <c r="I10" s="116">
        <f t="shared" si="0"/>
        <v>2029</v>
      </c>
      <c r="J10" s="116">
        <f t="shared" si="0"/>
        <v>2030</v>
      </c>
      <c r="K10" s="116">
        <f t="shared" si="0"/>
        <v>2031</v>
      </c>
      <c r="L10" s="116">
        <f t="shared" si="0"/>
        <v>2032</v>
      </c>
      <c r="M10" s="116">
        <f t="shared" si="0"/>
        <v>2033</v>
      </c>
      <c r="N10" s="116">
        <f t="shared" si="0"/>
        <v>2034</v>
      </c>
      <c r="O10" s="116">
        <f t="shared" si="0"/>
        <v>2035</v>
      </c>
      <c r="P10" s="116">
        <f t="shared" si="0"/>
        <v>2036</v>
      </c>
      <c r="Q10" s="116">
        <f t="shared" si="0"/>
        <v>2037</v>
      </c>
      <c r="R10" s="116">
        <f t="shared" si="0"/>
        <v>2038</v>
      </c>
      <c r="S10" s="116">
        <f t="shared" si="0"/>
        <v>2039</v>
      </c>
      <c r="T10" s="116">
        <f t="shared" si="0"/>
        <v>2040</v>
      </c>
      <c r="U10" s="116">
        <f t="shared" si="0"/>
        <v>2041</v>
      </c>
      <c r="V10" s="116">
        <f t="shared" si="0"/>
        <v>2042</v>
      </c>
      <c r="W10" s="116">
        <f t="shared" si="0"/>
        <v>2043</v>
      </c>
      <c r="X10" s="116">
        <f t="shared" si="0"/>
        <v>2044</v>
      </c>
      <c r="Y10" s="116">
        <f t="shared" si="0"/>
        <v>2045</v>
      </c>
      <c r="Z10" s="116">
        <f t="shared" si="0"/>
        <v>2046</v>
      </c>
      <c r="AA10" s="116">
        <f t="shared" si="0"/>
        <v>2047</v>
      </c>
      <c r="AB10" s="116">
        <f t="shared" si="0"/>
        <v>2048</v>
      </c>
      <c r="AC10" s="116">
        <f t="shared" si="0"/>
        <v>2049</v>
      </c>
      <c r="AD10" s="116">
        <f t="shared" si="0"/>
        <v>2050</v>
      </c>
      <c r="AE10" s="116">
        <f t="shared" si="0"/>
        <v>2051</v>
      </c>
      <c r="AF10" s="116">
        <f t="shared" si="0"/>
        <v>2052</v>
      </c>
      <c r="AG10" s="116">
        <f t="shared" si="0"/>
        <v>2053</v>
      </c>
      <c r="AH10" s="116">
        <f t="shared" si="0"/>
        <v>2054</v>
      </c>
      <c r="AI10" s="116">
        <f t="shared" si="0"/>
        <v>2055</v>
      </c>
      <c r="AJ10" s="116">
        <f t="shared" si="0"/>
        <v>2056</v>
      </c>
      <c r="AK10" s="116">
        <f t="shared" si="0"/>
        <v>2057</v>
      </c>
      <c r="AL10" s="116">
        <f t="shared" si="0"/>
        <v>2058</v>
      </c>
      <c r="AM10" s="116">
        <f t="shared" si="0"/>
        <v>2059</v>
      </c>
      <c r="AN10" s="116">
        <f t="shared" si="0"/>
        <v>2060</v>
      </c>
      <c r="AO10" s="117" t="s">
        <v>2</v>
      </c>
      <c r="AP10" s="112"/>
    </row>
    <row r="11" spans="2:42" ht="15" x14ac:dyDescent="0.2">
      <c r="B11" s="121" t="s">
        <v>114</v>
      </c>
      <c r="C11" s="108" t="s">
        <v>59</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70">
        <f>ROUND(SUM(D11:AN11),0)</f>
        <v>0</v>
      </c>
    </row>
    <row r="12" spans="2:42" x14ac:dyDescent="0.2">
      <c r="B12" s="62"/>
      <c r="C12" s="58"/>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158"/>
    </row>
    <row r="13" spans="2:42" ht="15.75" x14ac:dyDescent="0.2">
      <c r="B13" s="137" t="s">
        <v>52</v>
      </c>
      <c r="C13" s="58"/>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59"/>
    </row>
    <row r="14" spans="2:42" x14ac:dyDescent="0.2">
      <c r="B14" s="9" t="s">
        <v>305</v>
      </c>
      <c r="C14" s="58"/>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70">
        <f>SUM(D14:AN14)</f>
        <v>0</v>
      </c>
    </row>
    <row r="15" spans="2:42" x14ac:dyDescent="0.2">
      <c r="B15" s="62" t="s">
        <v>100</v>
      </c>
      <c r="C15" s="58"/>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70">
        <f>SUM(D15:AN15)</f>
        <v>0</v>
      </c>
    </row>
    <row r="16" spans="2:42" ht="15.75" thickBot="1" x14ac:dyDescent="0.25">
      <c r="B16" s="140" t="s">
        <v>129</v>
      </c>
      <c r="C16" s="141" t="s">
        <v>60</v>
      </c>
      <c r="D16" s="248">
        <f>SUM(D14:D15)</f>
        <v>0</v>
      </c>
      <c r="E16" s="248">
        <f t="shared" ref="E16:AO16" si="1">SUM(E14:E15)</f>
        <v>0</v>
      </c>
      <c r="F16" s="248">
        <f t="shared" si="1"/>
        <v>0</v>
      </c>
      <c r="G16" s="248">
        <f t="shared" si="1"/>
        <v>0</v>
      </c>
      <c r="H16" s="248">
        <f t="shared" si="1"/>
        <v>0</v>
      </c>
      <c r="I16" s="248">
        <f t="shared" si="1"/>
        <v>0</v>
      </c>
      <c r="J16" s="248">
        <f t="shared" si="1"/>
        <v>0</v>
      </c>
      <c r="K16" s="248">
        <f t="shared" si="1"/>
        <v>0</v>
      </c>
      <c r="L16" s="248">
        <f t="shared" si="1"/>
        <v>0</v>
      </c>
      <c r="M16" s="248">
        <f t="shared" si="1"/>
        <v>0</v>
      </c>
      <c r="N16" s="248">
        <f t="shared" si="1"/>
        <v>0</v>
      </c>
      <c r="O16" s="248">
        <f t="shared" si="1"/>
        <v>0</v>
      </c>
      <c r="P16" s="248">
        <f t="shared" si="1"/>
        <v>0</v>
      </c>
      <c r="Q16" s="248">
        <f t="shared" si="1"/>
        <v>0</v>
      </c>
      <c r="R16" s="248">
        <f t="shared" si="1"/>
        <v>0</v>
      </c>
      <c r="S16" s="248">
        <f t="shared" si="1"/>
        <v>0</v>
      </c>
      <c r="T16" s="248">
        <f t="shared" si="1"/>
        <v>0</v>
      </c>
      <c r="U16" s="248">
        <f t="shared" si="1"/>
        <v>0</v>
      </c>
      <c r="V16" s="248">
        <f t="shared" si="1"/>
        <v>0</v>
      </c>
      <c r="W16" s="248">
        <f t="shared" si="1"/>
        <v>0</v>
      </c>
      <c r="X16" s="248">
        <f t="shared" si="1"/>
        <v>0</v>
      </c>
      <c r="Y16" s="248">
        <f t="shared" si="1"/>
        <v>0</v>
      </c>
      <c r="Z16" s="248">
        <f t="shared" si="1"/>
        <v>0</v>
      </c>
      <c r="AA16" s="248">
        <f t="shared" si="1"/>
        <v>0</v>
      </c>
      <c r="AB16" s="248">
        <f t="shared" si="1"/>
        <v>0</v>
      </c>
      <c r="AC16" s="248">
        <f t="shared" si="1"/>
        <v>0</v>
      </c>
      <c r="AD16" s="248">
        <f t="shared" si="1"/>
        <v>0</v>
      </c>
      <c r="AE16" s="248">
        <f t="shared" si="1"/>
        <v>0</v>
      </c>
      <c r="AF16" s="248">
        <f t="shared" si="1"/>
        <v>0</v>
      </c>
      <c r="AG16" s="248">
        <f t="shared" si="1"/>
        <v>0</v>
      </c>
      <c r="AH16" s="248">
        <f t="shared" si="1"/>
        <v>0</v>
      </c>
      <c r="AI16" s="248">
        <f t="shared" si="1"/>
        <v>0</v>
      </c>
      <c r="AJ16" s="248">
        <f t="shared" si="1"/>
        <v>0</v>
      </c>
      <c r="AK16" s="248">
        <f t="shared" si="1"/>
        <v>0</v>
      </c>
      <c r="AL16" s="248">
        <f t="shared" si="1"/>
        <v>0</v>
      </c>
      <c r="AM16" s="248">
        <f t="shared" si="1"/>
        <v>0</v>
      </c>
      <c r="AN16" s="248">
        <f t="shared" si="1"/>
        <v>0</v>
      </c>
      <c r="AO16" s="249">
        <f t="shared" si="1"/>
        <v>0</v>
      </c>
      <c r="AP16" s="28"/>
    </row>
    <row r="17" spans="2:42" ht="15" thickBot="1" x14ac:dyDescent="0.25">
      <c r="B17" s="56"/>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160"/>
      <c r="AP17" s="28"/>
    </row>
    <row r="18" spans="2:42" ht="18" x14ac:dyDescent="0.2">
      <c r="B18" s="77" t="s">
        <v>56</v>
      </c>
      <c r="C18" s="76"/>
      <c r="D18" s="9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3"/>
      <c r="AP18" s="28"/>
    </row>
    <row r="19" spans="2:42" ht="32.25" customHeight="1" x14ac:dyDescent="0.2">
      <c r="B19" s="110" t="s">
        <v>72</v>
      </c>
      <c r="C19" s="111" t="s">
        <v>48</v>
      </c>
      <c r="D19" s="111">
        <v>2024</v>
      </c>
      <c r="E19" s="111">
        <f>+D19+1</f>
        <v>2025</v>
      </c>
      <c r="F19" s="111">
        <f t="shared" ref="F19" si="2">+E19+1</f>
        <v>2026</v>
      </c>
      <c r="G19" s="111">
        <f t="shared" ref="G19" si="3">+F19+1</f>
        <v>2027</v>
      </c>
      <c r="H19" s="111">
        <f t="shared" ref="H19" si="4">+G19+1</f>
        <v>2028</v>
      </c>
      <c r="I19" s="111">
        <f t="shared" ref="I19" si="5">+H19+1</f>
        <v>2029</v>
      </c>
      <c r="J19" s="111">
        <f t="shared" ref="J19" si="6">+I19+1</f>
        <v>2030</v>
      </c>
      <c r="K19" s="111">
        <f t="shared" ref="K19" si="7">+J19+1</f>
        <v>2031</v>
      </c>
      <c r="L19" s="111">
        <f t="shared" ref="L19" si="8">+K19+1</f>
        <v>2032</v>
      </c>
      <c r="M19" s="111">
        <f t="shared" ref="M19" si="9">+L19+1</f>
        <v>2033</v>
      </c>
      <c r="N19" s="111">
        <f t="shared" ref="N19" si="10">+M19+1</f>
        <v>2034</v>
      </c>
      <c r="O19" s="111">
        <f t="shared" ref="O19" si="11">+N19+1</f>
        <v>2035</v>
      </c>
      <c r="P19" s="111">
        <f t="shared" ref="P19" si="12">+O19+1</f>
        <v>2036</v>
      </c>
      <c r="Q19" s="111">
        <f t="shared" ref="Q19" si="13">+P19+1</f>
        <v>2037</v>
      </c>
      <c r="R19" s="111">
        <f t="shared" ref="R19" si="14">+Q19+1</f>
        <v>2038</v>
      </c>
      <c r="S19" s="111">
        <f t="shared" ref="S19" si="15">+R19+1</f>
        <v>2039</v>
      </c>
      <c r="T19" s="111">
        <f t="shared" ref="T19" si="16">+S19+1</f>
        <v>2040</v>
      </c>
      <c r="U19" s="111">
        <f t="shared" ref="U19" si="17">+T19+1</f>
        <v>2041</v>
      </c>
      <c r="V19" s="111">
        <f t="shared" ref="V19" si="18">+U19+1</f>
        <v>2042</v>
      </c>
      <c r="W19" s="111">
        <f t="shared" ref="W19" si="19">+V19+1</f>
        <v>2043</v>
      </c>
      <c r="X19" s="111">
        <f t="shared" ref="X19" si="20">+W19+1</f>
        <v>2044</v>
      </c>
      <c r="Y19" s="111">
        <f t="shared" ref="Y19" si="21">+X19+1</f>
        <v>2045</v>
      </c>
      <c r="Z19" s="111">
        <f t="shared" ref="Z19" si="22">+Y19+1</f>
        <v>2046</v>
      </c>
      <c r="AA19" s="111">
        <f t="shared" ref="AA19" si="23">+Z19+1</f>
        <v>2047</v>
      </c>
      <c r="AB19" s="111">
        <f t="shared" ref="AB19" si="24">+AA19+1</f>
        <v>2048</v>
      </c>
      <c r="AC19" s="111">
        <f t="shared" ref="AC19" si="25">+AB19+1</f>
        <v>2049</v>
      </c>
      <c r="AD19" s="111">
        <f t="shared" ref="AD19" si="26">+AC19+1</f>
        <v>2050</v>
      </c>
      <c r="AE19" s="111">
        <f t="shared" ref="AE19" si="27">+AD19+1</f>
        <v>2051</v>
      </c>
      <c r="AF19" s="111">
        <f t="shared" ref="AF19" si="28">+AE19+1</f>
        <v>2052</v>
      </c>
      <c r="AG19" s="111">
        <f t="shared" ref="AG19" si="29">+AF19+1</f>
        <v>2053</v>
      </c>
      <c r="AH19" s="111">
        <f t="shared" ref="AH19" si="30">+AG19+1</f>
        <v>2054</v>
      </c>
      <c r="AI19" s="111">
        <f t="shared" ref="AI19" si="31">+AH19+1</f>
        <v>2055</v>
      </c>
      <c r="AJ19" s="111">
        <f t="shared" ref="AJ19" si="32">+AI19+1</f>
        <v>2056</v>
      </c>
      <c r="AK19" s="111">
        <f t="shared" ref="AK19" si="33">+AJ19+1</f>
        <v>2057</v>
      </c>
      <c r="AL19" s="111">
        <f t="shared" ref="AL19" si="34">+AK19+1</f>
        <v>2058</v>
      </c>
      <c r="AM19" s="111">
        <f t="shared" ref="AM19" si="35">+AL19+1</f>
        <v>2059</v>
      </c>
      <c r="AN19" s="111">
        <f t="shared" ref="AN19" si="36">+AM19+1</f>
        <v>2060</v>
      </c>
      <c r="AO19" s="118" t="s">
        <v>2</v>
      </c>
      <c r="AP19" s="28"/>
    </row>
    <row r="20" spans="2:42" ht="15" x14ac:dyDescent="0.2">
      <c r="B20" s="138" t="s">
        <v>80</v>
      </c>
      <c r="C20" s="108" t="s">
        <v>59</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70">
        <f>ROUND(SUM(D20:AN20),0)</f>
        <v>0</v>
      </c>
      <c r="AP20" s="28"/>
    </row>
    <row r="21" spans="2:42" ht="15" thickBot="1" x14ac:dyDescent="0.25">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133"/>
      <c r="AP21" s="28"/>
    </row>
    <row r="22" spans="2:42" s="4" customFormat="1" ht="23.45" customHeight="1" x14ac:dyDescent="0.2">
      <c r="B22" s="97" t="s">
        <v>57</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161"/>
      <c r="AP22" s="44"/>
    </row>
    <row r="23" spans="2:42" s="8" customFormat="1" ht="36" customHeight="1" thickBot="1" x14ac:dyDescent="0.25">
      <c r="B23" s="142" t="s">
        <v>73</v>
      </c>
      <c r="C23" s="111" t="s">
        <v>50</v>
      </c>
      <c r="D23" s="116">
        <v>2024</v>
      </c>
      <c r="E23" s="116">
        <f>+D23+1</f>
        <v>2025</v>
      </c>
      <c r="F23" s="116">
        <f t="shared" ref="F23:AN23" si="37">+E23+1</f>
        <v>2026</v>
      </c>
      <c r="G23" s="116">
        <f t="shared" si="37"/>
        <v>2027</v>
      </c>
      <c r="H23" s="116">
        <f t="shared" si="37"/>
        <v>2028</v>
      </c>
      <c r="I23" s="116">
        <f t="shared" si="37"/>
        <v>2029</v>
      </c>
      <c r="J23" s="116">
        <f t="shared" si="37"/>
        <v>2030</v>
      </c>
      <c r="K23" s="116">
        <f t="shared" si="37"/>
        <v>2031</v>
      </c>
      <c r="L23" s="116">
        <f t="shared" si="37"/>
        <v>2032</v>
      </c>
      <c r="M23" s="116">
        <f t="shared" si="37"/>
        <v>2033</v>
      </c>
      <c r="N23" s="116">
        <f t="shared" si="37"/>
        <v>2034</v>
      </c>
      <c r="O23" s="116">
        <f t="shared" si="37"/>
        <v>2035</v>
      </c>
      <c r="P23" s="116">
        <f t="shared" si="37"/>
        <v>2036</v>
      </c>
      <c r="Q23" s="116">
        <f t="shared" si="37"/>
        <v>2037</v>
      </c>
      <c r="R23" s="116">
        <f t="shared" si="37"/>
        <v>2038</v>
      </c>
      <c r="S23" s="116">
        <f t="shared" si="37"/>
        <v>2039</v>
      </c>
      <c r="T23" s="116">
        <f t="shared" si="37"/>
        <v>2040</v>
      </c>
      <c r="U23" s="116">
        <f t="shared" si="37"/>
        <v>2041</v>
      </c>
      <c r="V23" s="116">
        <f t="shared" si="37"/>
        <v>2042</v>
      </c>
      <c r="W23" s="116">
        <f t="shared" si="37"/>
        <v>2043</v>
      </c>
      <c r="X23" s="116">
        <f t="shared" si="37"/>
        <v>2044</v>
      </c>
      <c r="Y23" s="116">
        <f t="shared" si="37"/>
        <v>2045</v>
      </c>
      <c r="Z23" s="116">
        <f t="shared" si="37"/>
        <v>2046</v>
      </c>
      <c r="AA23" s="116">
        <f t="shared" si="37"/>
        <v>2047</v>
      </c>
      <c r="AB23" s="116">
        <f t="shared" si="37"/>
        <v>2048</v>
      </c>
      <c r="AC23" s="116">
        <f t="shared" si="37"/>
        <v>2049</v>
      </c>
      <c r="AD23" s="116">
        <f t="shared" si="37"/>
        <v>2050</v>
      </c>
      <c r="AE23" s="116">
        <f t="shared" si="37"/>
        <v>2051</v>
      </c>
      <c r="AF23" s="116">
        <f t="shared" si="37"/>
        <v>2052</v>
      </c>
      <c r="AG23" s="116">
        <f t="shared" si="37"/>
        <v>2053</v>
      </c>
      <c r="AH23" s="116">
        <f t="shared" si="37"/>
        <v>2054</v>
      </c>
      <c r="AI23" s="116">
        <f t="shared" si="37"/>
        <v>2055</v>
      </c>
      <c r="AJ23" s="116">
        <f t="shared" si="37"/>
        <v>2056</v>
      </c>
      <c r="AK23" s="116">
        <f t="shared" si="37"/>
        <v>2057</v>
      </c>
      <c r="AL23" s="116">
        <f t="shared" si="37"/>
        <v>2058</v>
      </c>
      <c r="AM23" s="116">
        <f t="shared" si="37"/>
        <v>2059</v>
      </c>
      <c r="AN23" s="116">
        <f t="shared" si="37"/>
        <v>2060</v>
      </c>
      <c r="AO23" s="119" t="s">
        <v>2</v>
      </c>
      <c r="AP23" s="1"/>
    </row>
    <row r="24" spans="2:42" ht="15" x14ac:dyDescent="0.2">
      <c r="B24" s="121" t="s">
        <v>114</v>
      </c>
      <c r="C24" s="108" t="s">
        <v>59</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70">
        <f>ROUND(SUM(D24:AN24),0)</f>
        <v>0</v>
      </c>
    </row>
    <row r="25" spans="2:42" x14ac:dyDescent="0.2">
      <c r="B25" s="62"/>
      <c r="C25" s="5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72"/>
    </row>
    <row r="26" spans="2:42" ht="15.75" x14ac:dyDescent="0.2">
      <c r="B26" s="137" t="s">
        <v>52</v>
      </c>
      <c r="C26" s="58"/>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72"/>
    </row>
    <row r="27" spans="2:42" x14ac:dyDescent="0.2">
      <c r="B27" s="9" t="s">
        <v>83</v>
      </c>
      <c r="C27" s="58"/>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70">
        <f>SUM(D27:AN27)</f>
        <v>0</v>
      </c>
    </row>
    <row r="28" spans="2:42" x14ac:dyDescent="0.2">
      <c r="B28" s="62" t="s">
        <v>100</v>
      </c>
      <c r="C28" s="58"/>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70">
        <f>SUM(D28:AN28)</f>
        <v>0</v>
      </c>
    </row>
    <row r="29" spans="2:42" ht="15.75" thickBot="1" x14ac:dyDescent="0.25">
      <c r="B29" s="140" t="s">
        <v>129</v>
      </c>
      <c r="C29" s="141" t="s">
        <v>60</v>
      </c>
      <c r="D29" s="186">
        <f>SUM(D27:D28)</f>
        <v>0</v>
      </c>
      <c r="E29" s="186">
        <f t="shared" ref="E29:AN29" si="38">SUM(E27:E28)</f>
        <v>0</v>
      </c>
      <c r="F29" s="186">
        <f t="shared" si="38"/>
        <v>0</v>
      </c>
      <c r="G29" s="186">
        <f t="shared" si="38"/>
        <v>0</v>
      </c>
      <c r="H29" s="186">
        <f t="shared" si="38"/>
        <v>0</v>
      </c>
      <c r="I29" s="186">
        <f t="shared" si="38"/>
        <v>0</v>
      </c>
      <c r="J29" s="186">
        <f t="shared" si="38"/>
        <v>0</v>
      </c>
      <c r="K29" s="186">
        <f t="shared" si="38"/>
        <v>0</v>
      </c>
      <c r="L29" s="186">
        <f t="shared" si="38"/>
        <v>0</v>
      </c>
      <c r="M29" s="186">
        <f t="shared" si="38"/>
        <v>0</v>
      </c>
      <c r="N29" s="186">
        <f t="shared" si="38"/>
        <v>0</v>
      </c>
      <c r="O29" s="186">
        <f t="shared" si="38"/>
        <v>0</v>
      </c>
      <c r="P29" s="186">
        <f t="shared" si="38"/>
        <v>0</v>
      </c>
      <c r="Q29" s="186">
        <f t="shared" si="38"/>
        <v>0</v>
      </c>
      <c r="R29" s="186">
        <f t="shared" si="38"/>
        <v>0</v>
      </c>
      <c r="S29" s="186">
        <f t="shared" si="38"/>
        <v>0</v>
      </c>
      <c r="T29" s="186">
        <f t="shared" si="38"/>
        <v>0</v>
      </c>
      <c r="U29" s="186">
        <f t="shared" si="38"/>
        <v>0</v>
      </c>
      <c r="V29" s="186">
        <f t="shared" si="38"/>
        <v>0</v>
      </c>
      <c r="W29" s="186">
        <f t="shared" si="38"/>
        <v>0</v>
      </c>
      <c r="X29" s="186">
        <f t="shared" si="38"/>
        <v>0</v>
      </c>
      <c r="Y29" s="186">
        <f t="shared" si="38"/>
        <v>0</v>
      </c>
      <c r="Z29" s="186">
        <f t="shared" si="38"/>
        <v>0</v>
      </c>
      <c r="AA29" s="186">
        <f t="shared" si="38"/>
        <v>0</v>
      </c>
      <c r="AB29" s="186">
        <f t="shared" si="38"/>
        <v>0</v>
      </c>
      <c r="AC29" s="186">
        <f t="shared" si="38"/>
        <v>0</v>
      </c>
      <c r="AD29" s="186">
        <f t="shared" si="38"/>
        <v>0</v>
      </c>
      <c r="AE29" s="186">
        <f t="shared" si="38"/>
        <v>0</v>
      </c>
      <c r="AF29" s="186">
        <f t="shared" si="38"/>
        <v>0</v>
      </c>
      <c r="AG29" s="186">
        <f t="shared" si="38"/>
        <v>0</v>
      </c>
      <c r="AH29" s="186">
        <f t="shared" si="38"/>
        <v>0</v>
      </c>
      <c r="AI29" s="186">
        <f t="shared" si="38"/>
        <v>0</v>
      </c>
      <c r="AJ29" s="186">
        <f t="shared" si="38"/>
        <v>0</v>
      </c>
      <c r="AK29" s="186">
        <f t="shared" si="38"/>
        <v>0</v>
      </c>
      <c r="AL29" s="186">
        <f t="shared" si="38"/>
        <v>0</v>
      </c>
      <c r="AM29" s="186">
        <f t="shared" si="38"/>
        <v>0</v>
      </c>
      <c r="AN29" s="186">
        <f t="shared" si="38"/>
        <v>0</v>
      </c>
      <c r="AO29" s="90">
        <f>ROUND(SUM(D29:AN29),0)</f>
        <v>0</v>
      </c>
    </row>
    <row r="31" spans="2:42" x14ac:dyDescent="0.2">
      <c r="B31"/>
      <c r="C31"/>
    </row>
    <row r="32" spans="2:42" x14ac:dyDescent="0.2">
      <c r="B32"/>
      <c r="C32"/>
    </row>
    <row r="100" spans="52:52" x14ac:dyDescent="0.2">
      <c r="AZ100" s="265" t="s">
        <v>329</v>
      </c>
    </row>
    <row r="666" spans="5:5" x14ac:dyDescent="0.2">
      <c r="E666" s="265" t="s">
        <v>268</v>
      </c>
    </row>
  </sheetData>
  <sheetProtection algorithmName="SHA-512" hashValue="PqCcoKE0z7Lzolwl7hN+kcbkSTOa01amTEBzt46zSiQxIPrj8inXtvFAW9Sd1C6B176guHpMAr3B28eryiOMuw==" saltValue="B17seY8L8cxAED5pEWl4kA==" spinCount="100000" sheet="1" objects="1" scenarios="1"/>
  <protectedRanges>
    <protectedRange algorithmName="SHA-512" hashValue="LA0NCP1M31C6UOMwt1DJurOdg9BJRd6c0P64vYx8K+o6XzX6e6zHV2PkxI+qUnDFja7fbtDuvNGfjSLNissLIg==" saltValue="5sMhmBtbJLBKKAe+KcnMEw==" spinCount="100000" sqref="D11:AN11 D14:AN15 D20:AN20 D24:AN24 D27:AN28" name="Rango1"/>
  </protectedRanges>
  <mergeCells count="1">
    <mergeCell ref="B2:AO2"/>
  </mergeCells>
  <dataValidations count="1">
    <dataValidation type="decimal" allowBlank="1" showInputMessage="1" showErrorMessage="1" sqref="E18:AN18 D20:AN20 D11:AN16 AO16 D24:AN29" xr:uid="{00000000-0002-0000-0400-000000000000}">
      <formula1>0</formula1>
      <formula2>1E+54</formula2>
    </dataValidation>
  </dataValidations>
  <printOptions horizontalCentered="1"/>
  <pageMargins left="0.46" right="0.28999999999999998" top="0.38" bottom="0.56000000000000005" header="0.5" footer="0.5"/>
  <pageSetup scale="16" orientation="landscape" r:id="rId1"/>
  <headerFooter alignWithMargins="0"/>
  <ignoredErrors>
    <ignoredError sqref="D16:AO16 D29:AM29"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Z666"/>
  <sheetViews>
    <sheetView showGridLines="0" zoomScale="90" zoomScaleNormal="90" workbookViewId="0">
      <selection sqref="A1:T1"/>
    </sheetView>
  </sheetViews>
  <sheetFormatPr baseColWidth="10" defaultColWidth="9.140625" defaultRowHeight="12.75" x14ac:dyDescent="0.2"/>
  <cols>
    <col min="1" max="1" width="32" customWidth="1"/>
    <col min="2" max="2" width="49.140625" customWidth="1"/>
    <col min="3" max="4" width="15.140625" customWidth="1"/>
    <col min="5" max="5" width="10" customWidth="1"/>
    <col min="6" max="6" width="11.42578125" customWidth="1"/>
    <col min="7" max="7" width="10.42578125" customWidth="1"/>
    <col min="8" max="8" width="10.85546875" customWidth="1"/>
    <col min="9" max="9" width="11.42578125" customWidth="1"/>
    <col min="10" max="10" width="9" customWidth="1"/>
    <col min="11" max="11" width="8.5703125" customWidth="1"/>
    <col min="12" max="12" width="9.42578125" customWidth="1"/>
    <col min="13" max="13" width="11.42578125" customWidth="1"/>
    <col min="14" max="14" width="9.5703125" customWidth="1"/>
    <col min="15" max="15" width="13.7109375" customWidth="1"/>
    <col min="16" max="16" width="3.85546875" customWidth="1"/>
    <col min="17" max="17" width="15.5703125" customWidth="1"/>
    <col min="18" max="18" width="13.5703125" customWidth="1"/>
    <col min="19" max="19" width="16.42578125" customWidth="1"/>
    <col min="20" max="20" width="25.140625" customWidth="1"/>
    <col min="21" max="21" width="13.28515625" customWidth="1"/>
    <col min="255" max="255" width="11.42578125" customWidth="1"/>
    <col min="256" max="258" width="15.140625" customWidth="1"/>
    <col min="259" max="259" width="10" customWidth="1"/>
    <col min="260" max="260" width="11.42578125" customWidth="1"/>
    <col min="261" max="261" width="10.42578125" customWidth="1"/>
    <col min="262" max="262" width="10.85546875" customWidth="1"/>
    <col min="263" max="263" width="11.42578125" customWidth="1"/>
    <col min="264" max="264" width="9" customWidth="1"/>
    <col min="265" max="265" width="8.5703125" customWidth="1"/>
    <col min="266" max="266" width="9.42578125" customWidth="1"/>
    <col min="267" max="267" width="11.42578125" customWidth="1"/>
    <col min="268" max="268" width="9.5703125" customWidth="1"/>
    <col min="269" max="269" width="12.5703125" customWidth="1"/>
    <col min="270" max="270" width="3.85546875" customWidth="1"/>
    <col min="271" max="272" width="11.42578125" customWidth="1"/>
    <col min="273" max="273" width="13.5703125" customWidth="1"/>
    <col min="274" max="274" width="15.140625" customWidth="1"/>
    <col min="275" max="275" width="11.42578125" customWidth="1"/>
    <col min="276" max="276" width="12.85546875" customWidth="1"/>
    <col min="511" max="511" width="11.42578125" customWidth="1"/>
    <col min="512" max="514" width="15.140625" customWidth="1"/>
    <col min="515" max="515" width="10" customWidth="1"/>
    <col min="516" max="516" width="11.42578125" customWidth="1"/>
    <col min="517" max="517" width="10.42578125" customWidth="1"/>
    <col min="518" max="518" width="10.85546875" customWidth="1"/>
    <col min="519" max="519" width="11.42578125" customWidth="1"/>
    <col min="520" max="520" width="9" customWidth="1"/>
    <col min="521" max="521" width="8.5703125" customWidth="1"/>
    <col min="522" max="522" width="9.42578125" customWidth="1"/>
    <col min="523" max="523" width="11.42578125" customWidth="1"/>
    <col min="524" max="524" width="9.5703125" customWidth="1"/>
    <col min="525" max="525" width="12.5703125" customWidth="1"/>
    <col min="526" max="526" width="3.85546875" customWidth="1"/>
    <col min="527" max="528" width="11.42578125" customWidth="1"/>
    <col min="529" max="529" width="13.5703125" customWidth="1"/>
    <col min="530" max="530" width="15.140625" customWidth="1"/>
    <col min="531" max="531" width="11.42578125" customWidth="1"/>
    <col min="532" max="532" width="12.85546875" customWidth="1"/>
    <col min="767" max="767" width="11.42578125" customWidth="1"/>
    <col min="768" max="770" width="15.140625" customWidth="1"/>
    <col min="771" max="771" width="10" customWidth="1"/>
    <col min="772" max="772" width="11.42578125" customWidth="1"/>
    <col min="773" max="773" width="10.42578125" customWidth="1"/>
    <col min="774" max="774" width="10.85546875" customWidth="1"/>
    <col min="775" max="775" width="11.42578125" customWidth="1"/>
    <col min="776" max="776" width="9" customWidth="1"/>
    <col min="777" max="777" width="8.5703125" customWidth="1"/>
    <col min="778" max="778" width="9.42578125" customWidth="1"/>
    <col min="779" max="779" width="11.42578125" customWidth="1"/>
    <col min="780" max="780" width="9.5703125" customWidth="1"/>
    <col min="781" max="781" width="12.5703125" customWidth="1"/>
    <col min="782" max="782" width="3.85546875" customWidth="1"/>
    <col min="783" max="784" width="11.42578125" customWidth="1"/>
    <col min="785" max="785" width="13.5703125" customWidth="1"/>
    <col min="786" max="786" width="15.140625" customWidth="1"/>
    <col min="787" max="787" width="11.42578125" customWidth="1"/>
    <col min="788" max="788" width="12.85546875" customWidth="1"/>
    <col min="1023" max="1023" width="11.42578125" customWidth="1"/>
    <col min="1024" max="1026" width="15.140625" customWidth="1"/>
    <col min="1027" max="1027" width="10" customWidth="1"/>
    <col min="1028" max="1028" width="11.42578125" customWidth="1"/>
    <col min="1029" max="1029" width="10.42578125" customWidth="1"/>
    <col min="1030" max="1030" width="10.85546875" customWidth="1"/>
    <col min="1031" max="1031" width="11.42578125" customWidth="1"/>
    <col min="1032" max="1032" width="9" customWidth="1"/>
    <col min="1033" max="1033" width="8.5703125" customWidth="1"/>
    <col min="1034" max="1034" width="9.42578125" customWidth="1"/>
    <col min="1035" max="1035" width="11.42578125" customWidth="1"/>
    <col min="1036" max="1036" width="9.5703125" customWidth="1"/>
    <col min="1037" max="1037" width="12.5703125" customWidth="1"/>
    <col min="1038" max="1038" width="3.85546875" customWidth="1"/>
    <col min="1039" max="1040" width="11.42578125" customWidth="1"/>
    <col min="1041" max="1041" width="13.5703125" customWidth="1"/>
    <col min="1042" max="1042" width="15.140625" customWidth="1"/>
    <col min="1043" max="1043" width="11.42578125" customWidth="1"/>
    <col min="1044" max="1044" width="12.85546875" customWidth="1"/>
    <col min="1279" max="1279" width="11.42578125" customWidth="1"/>
    <col min="1280" max="1282" width="15.140625" customWidth="1"/>
    <col min="1283" max="1283" width="10" customWidth="1"/>
    <col min="1284" max="1284" width="11.42578125" customWidth="1"/>
    <col min="1285" max="1285" width="10.42578125" customWidth="1"/>
    <col min="1286" max="1286" width="10.85546875" customWidth="1"/>
    <col min="1287" max="1287" width="11.42578125" customWidth="1"/>
    <col min="1288" max="1288" width="9" customWidth="1"/>
    <col min="1289" max="1289" width="8.5703125" customWidth="1"/>
    <col min="1290" max="1290" width="9.42578125" customWidth="1"/>
    <col min="1291" max="1291" width="11.42578125" customWidth="1"/>
    <col min="1292" max="1292" width="9.5703125" customWidth="1"/>
    <col min="1293" max="1293" width="12.5703125" customWidth="1"/>
    <col min="1294" max="1294" width="3.85546875" customWidth="1"/>
    <col min="1295" max="1296" width="11.42578125" customWidth="1"/>
    <col min="1297" max="1297" width="13.5703125" customWidth="1"/>
    <col min="1298" max="1298" width="15.140625" customWidth="1"/>
    <col min="1299" max="1299" width="11.42578125" customWidth="1"/>
    <col min="1300" max="1300" width="12.85546875" customWidth="1"/>
    <col min="1535" max="1535" width="11.42578125" customWidth="1"/>
    <col min="1536" max="1538" width="15.140625" customWidth="1"/>
    <col min="1539" max="1539" width="10" customWidth="1"/>
    <col min="1540" max="1540" width="11.42578125" customWidth="1"/>
    <col min="1541" max="1541" width="10.42578125" customWidth="1"/>
    <col min="1542" max="1542" width="10.85546875" customWidth="1"/>
    <col min="1543" max="1543" width="11.42578125" customWidth="1"/>
    <col min="1544" max="1544" width="9" customWidth="1"/>
    <col min="1545" max="1545" width="8.5703125" customWidth="1"/>
    <col min="1546" max="1546" width="9.42578125" customWidth="1"/>
    <col min="1547" max="1547" width="11.42578125" customWidth="1"/>
    <col min="1548" max="1548" width="9.5703125" customWidth="1"/>
    <col min="1549" max="1549" width="12.5703125" customWidth="1"/>
    <col min="1550" max="1550" width="3.85546875" customWidth="1"/>
    <col min="1551" max="1552" width="11.42578125" customWidth="1"/>
    <col min="1553" max="1553" width="13.5703125" customWidth="1"/>
    <col min="1554" max="1554" width="15.140625" customWidth="1"/>
    <col min="1555" max="1555" width="11.42578125" customWidth="1"/>
    <col min="1556" max="1556" width="12.85546875" customWidth="1"/>
    <col min="1791" max="1791" width="11.42578125" customWidth="1"/>
    <col min="1792" max="1794" width="15.140625" customWidth="1"/>
    <col min="1795" max="1795" width="10" customWidth="1"/>
    <col min="1796" max="1796" width="11.42578125" customWidth="1"/>
    <col min="1797" max="1797" width="10.42578125" customWidth="1"/>
    <col min="1798" max="1798" width="10.85546875" customWidth="1"/>
    <col min="1799" max="1799" width="11.42578125" customWidth="1"/>
    <col min="1800" max="1800" width="9" customWidth="1"/>
    <col min="1801" max="1801" width="8.5703125" customWidth="1"/>
    <col min="1802" max="1802" width="9.42578125" customWidth="1"/>
    <col min="1803" max="1803" width="11.42578125" customWidth="1"/>
    <col min="1804" max="1804" width="9.5703125" customWidth="1"/>
    <col min="1805" max="1805" width="12.5703125" customWidth="1"/>
    <col min="1806" max="1806" width="3.85546875" customWidth="1"/>
    <col min="1807" max="1808" width="11.42578125" customWidth="1"/>
    <col min="1809" max="1809" width="13.5703125" customWidth="1"/>
    <col min="1810" max="1810" width="15.140625" customWidth="1"/>
    <col min="1811" max="1811" width="11.42578125" customWidth="1"/>
    <col min="1812" max="1812" width="12.85546875" customWidth="1"/>
    <col min="2047" max="2047" width="11.42578125" customWidth="1"/>
    <col min="2048" max="2050" width="15.140625" customWidth="1"/>
    <col min="2051" max="2051" width="10" customWidth="1"/>
    <col min="2052" max="2052" width="11.42578125" customWidth="1"/>
    <col min="2053" max="2053" width="10.42578125" customWidth="1"/>
    <col min="2054" max="2054" width="10.85546875" customWidth="1"/>
    <col min="2055" max="2055" width="11.42578125" customWidth="1"/>
    <col min="2056" max="2056" width="9" customWidth="1"/>
    <col min="2057" max="2057" width="8.5703125" customWidth="1"/>
    <col min="2058" max="2058" width="9.42578125" customWidth="1"/>
    <col min="2059" max="2059" width="11.42578125" customWidth="1"/>
    <col min="2060" max="2060" width="9.5703125" customWidth="1"/>
    <col min="2061" max="2061" width="12.5703125" customWidth="1"/>
    <col min="2062" max="2062" width="3.85546875" customWidth="1"/>
    <col min="2063" max="2064" width="11.42578125" customWidth="1"/>
    <col min="2065" max="2065" width="13.5703125" customWidth="1"/>
    <col min="2066" max="2066" width="15.140625" customWidth="1"/>
    <col min="2067" max="2067" width="11.42578125" customWidth="1"/>
    <col min="2068" max="2068" width="12.85546875" customWidth="1"/>
    <col min="2303" max="2303" width="11.42578125" customWidth="1"/>
    <col min="2304" max="2306" width="15.140625" customWidth="1"/>
    <col min="2307" max="2307" width="10" customWidth="1"/>
    <col min="2308" max="2308" width="11.42578125" customWidth="1"/>
    <col min="2309" max="2309" width="10.42578125" customWidth="1"/>
    <col min="2310" max="2310" width="10.85546875" customWidth="1"/>
    <col min="2311" max="2311" width="11.42578125" customWidth="1"/>
    <col min="2312" max="2312" width="9" customWidth="1"/>
    <col min="2313" max="2313" width="8.5703125" customWidth="1"/>
    <col min="2314" max="2314" width="9.42578125" customWidth="1"/>
    <col min="2315" max="2315" width="11.42578125" customWidth="1"/>
    <col min="2316" max="2316" width="9.5703125" customWidth="1"/>
    <col min="2317" max="2317" width="12.5703125" customWidth="1"/>
    <col min="2318" max="2318" width="3.85546875" customWidth="1"/>
    <col min="2319" max="2320" width="11.42578125" customWidth="1"/>
    <col min="2321" max="2321" width="13.5703125" customWidth="1"/>
    <col min="2322" max="2322" width="15.140625" customWidth="1"/>
    <col min="2323" max="2323" width="11.42578125" customWidth="1"/>
    <col min="2324" max="2324" width="12.85546875" customWidth="1"/>
    <col min="2559" max="2559" width="11.42578125" customWidth="1"/>
    <col min="2560" max="2562" width="15.140625" customWidth="1"/>
    <col min="2563" max="2563" width="10" customWidth="1"/>
    <col min="2564" max="2564" width="11.42578125" customWidth="1"/>
    <col min="2565" max="2565" width="10.42578125" customWidth="1"/>
    <col min="2566" max="2566" width="10.85546875" customWidth="1"/>
    <col min="2567" max="2567" width="11.42578125" customWidth="1"/>
    <col min="2568" max="2568" width="9" customWidth="1"/>
    <col min="2569" max="2569" width="8.5703125" customWidth="1"/>
    <col min="2570" max="2570" width="9.42578125" customWidth="1"/>
    <col min="2571" max="2571" width="11.42578125" customWidth="1"/>
    <col min="2572" max="2572" width="9.5703125" customWidth="1"/>
    <col min="2573" max="2573" width="12.5703125" customWidth="1"/>
    <col min="2574" max="2574" width="3.85546875" customWidth="1"/>
    <col min="2575" max="2576" width="11.42578125" customWidth="1"/>
    <col min="2577" max="2577" width="13.5703125" customWidth="1"/>
    <col min="2578" max="2578" width="15.140625" customWidth="1"/>
    <col min="2579" max="2579" width="11.42578125" customWidth="1"/>
    <col min="2580" max="2580" width="12.85546875" customWidth="1"/>
    <col min="2815" max="2815" width="11.42578125" customWidth="1"/>
    <col min="2816" max="2818" width="15.140625" customWidth="1"/>
    <col min="2819" max="2819" width="10" customWidth="1"/>
    <col min="2820" max="2820" width="11.42578125" customWidth="1"/>
    <col min="2821" max="2821" width="10.42578125" customWidth="1"/>
    <col min="2822" max="2822" width="10.85546875" customWidth="1"/>
    <col min="2823" max="2823" width="11.42578125" customWidth="1"/>
    <col min="2824" max="2824" width="9" customWidth="1"/>
    <col min="2825" max="2825" width="8.5703125" customWidth="1"/>
    <col min="2826" max="2826" width="9.42578125" customWidth="1"/>
    <col min="2827" max="2827" width="11.42578125" customWidth="1"/>
    <col min="2828" max="2828" width="9.5703125" customWidth="1"/>
    <col min="2829" max="2829" width="12.5703125" customWidth="1"/>
    <col min="2830" max="2830" width="3.85546875" customWidth="1"/>
    <col min="2831" max="2832" width="11.42578125" customWidth="1"/>
    <col min="2833" max="2833" width="13.5703125" customWidth="1"/>
    <col min="2834" max="2834" width="15.140625" customWidth="1"/>
    <col min="2835" max="2835" width="11.42578125" customWidth="1"/>
    <col min="2836" max="2836" width="12.85546875" customWidth="1"/>
    <col min="3071" max="3071" width="11.42578125" customWidth="1"/>
    <col min="3072" max="3074" width="15.140625" customWidth="1"/>
    <col min="3075" max="3075" width="10" customWidth="1"/>
    <col min="3076" max="3076" width="11.42578125" customWidth="1"/>
    <col min="3077" max="3077" width="10.42578125" customWidth="1"/>
    <col min="3078" max="3078" width="10.85546875" customWidth="1"/>
    <col min="3079" max="3079" width="11.42578125" customWidth="1"/>
    <col min="3080" max="3080" width="9" customWidth="1"/>
    <col min="3081" max="3081" width="8.5703125" customWidth="1"/>
    <col min="3082" max="3082" width="9.42578125" customWidth="1"/>
    <col min="3083" max="3083" width="11.42578125" customWidth="1"/>
    <col min="3084" max="3084" width="9.5703125" customWidth="1"/>
    <col min="3085" max="3085" width="12.5703125" customWidth="1"/>
    <col min="3086" max="3086" width="3.85546875" customWidth="1"/>
    <col min="3087" max="3088" width="11.42578125" customWidth="1"/>
    <col min="3089" max="3089" width="13.5703125" customWidth="1"/>
    <col min="3090" max="3090" width="15.140625" customWidth="1"/>
    <col min="3091" max="3091" width="11.42578125" customWidth="1"/>
    <col min="3092" max="3092" width="12.85546875" customWidth="1"/>
    <col min="3327" max="3327" width="11.42578125" customWidth="1"/>
    <col min="3328" max="3330" width="15.140625" customWidth="1"/>
    <col min="3331" max="3331" width="10" customWidth="1"/>
    <col min="3332" max="3332" width="11.42578125" customWidth="1"/>
    <col min="3333" max="3333" width="10.42578125" customWidth="1"/>
    <col min="3334" max="3334" width="10.85546875" customWidth="1"/>
    <col min="3335" max="3335" width="11.42578125" customWidth="1"/>
    <col min="3336" max="3336" width="9" customWidth="1"/>
    <col min="3337" max="3337" width="8.5703125" customWidth="1"/>
    <col min="3338" max="3338" width="9.42578125" customWidth="1"/>
    <col min="3339" max="3339" width="11.42578125" customWidth="1"/>
    <col min="3340" max="3340" width="9.5703125" customWidth="1"/>
    <col min="3341" max="3341" width="12.5703125" customWidth="1"/>
    <col min="3342" max="3342" width="3.85546875" customWidth="1"/>
    <col min="3343" max="3344" width="11.42578125" customWidth="1"/>
    <col min="3345" max="3345" width="13.5703125" customWidth="1"/>
    <col min="3346" max="3346" width="15.140625" customWidth="1"/>
    <col min="3347" max="3347" width="11.42578125" customWidth="1"/>
    <col min="3348" max="3348" width="12.85546875" customWidth="1"/>
    <col min="3583" max="3583" width="11.42578125" customWidth="1"/>
    <col min="3584" max="3586" width="15.140625" customWidth="1"/>
    <col min="3587" max="3587" width="10" customWidth="1"/>
    <col min="3588" max="3588" width="11.42578125" customWidth="1"/>
    <col min="3589" max="3589" width="10.42578125" customWidth="1"/>
    <col min="3590" max="3590" width="10.85546875" customWidth="1"/>
    <col min="3591" max="3591" width="11.42578125" customWidth="1"/>
    <col min="3592" max="3592" width="9" customWidth="1"/>
    <col min="3593" max="3593" width="8.5703125" customWidth="1"/>
    <col min="3594" max="3594" width="9.42578125" customWidth="1"/>
    <col min="3595" max="3595" width="11.42578125" customWidth="1"/>
    <col min="3596" max="3596" width="9.5703125" customWidth="1"/>
    <col min="3597" max="3597" width="12.5703125" customWidth="1"/>
    <col min="3598" max="3598" width="3.85546875" customWidth="1"/>
    <col min="3599" max="3600" width="11.42578125" customWidth="1"/>
    <col min="3601" max="3601" width="13.5703125" customWidth="1"/>
    <col min="3602" max="3602" width="15.140625" customWidth="1"/>
    <col min="3603" max="3603" width="11.42578125" customWidth="1"/>
    <col min="3604" max="3604" width="12.85546875" customWidth="1"/>
    <col min="3839" max="3839" width="11.42578125" customWidth="1"/>
    <col min="3840" max="3842" width="15.140625" customWidth="1"/>
    <col min="3843" max="3843" width="10" customWidth="1"/>
    <col min="3844" max="3844" width="11.42578125" customWidth="1"/>
    <col min="3845" max="3845" width="10.42578125" customWidth="1"/>
    <col min="3846" max="3846" width="10.85546875" customWidth="1"/>
    <col min="3847" max="3847" width="11.42578125" customWidth="1"/>
    <col min="3848" max="3848" width="9" customWidth="1"/>
    <col min="3849" max="3849" width="8.5703125" customWidth="1"/>
    <col min="3850" max="3850" width="9.42578125" customWidth="1"/>
    <col min="3851" max="3851" width="11.42578125" customWidth="1"/>
    <col min="3852" max="3852" width="9.5703125" customWidth="1"/>
    <col min="3853" max="3853" width="12.5703125" customWidth="1"/>
    <col min="3854" max="3854" width="3.85546875" customWidth="1"/>
    <col min="3855" max="3856" width="11.42578125" customWidth="1"/>
    <col min="3857" max="3857" width="13.5703125" customWidth="1"/>
    <col min="3858" max="3858" width="15.140625" customWidth="1"/>
    <col min="3859" max="3859" width="11.42578125" customWidth="1"/>
    <col min="3860" max="3860" width="12.85546875" customWidth="1"/>
    <col min="4095" max="4095" width="11.42578125" customWidth="1"/>
    <col min="4096" max="4098" width="15.140625" customWidth="1"/>
    <col min="4099" max="4099" width="10" customWidth="1"/>
    <col min="4100" max="4100" width="11.42578125" customWidth="1"/>
    <col min="4101" max="4101" width="10.42578125" customWidth="1"/>
    <col min="4102" max="4102" width="10.85546875" customWidth="1"/>
    <col min="4103" max="4103" width="11.42578125" customWidth="1"/>
    <col min="4104" max="4104" width="9" customWidth="1"/>
    <col min="4105" max="4105" width="8.5703125" customWidth="1"/>
    <col min="4106" max="4106" width="9.42578125" customWidth="1"/>
    <col min="4107" max="4107" width="11.42578125" customWidth="1"/>
    <col min="4108" max="4108" width="9.5703125" customWidth="1"/>
    <col min="4109" max="4109" width="12.5703125" customWidth="1"/>
    <col min="4110" max="4110" width="3.85546875" customWidth="1"/>
    <col min="4111" max="4112" width="11.42578125" customWidth="1"/>
    <col min="4113" max="4113" width="13.5703125" customWidth="1"/>
    <col min="4114" max="4114" width="15.140625" customWidth="1"/>
    <col min="4115" max="4115" width="11.42578125" customWidth="1"/>
    <col min="4116" max="4116" width="12.85546875" customWidth="1"/>
    <col min="4351" max="4351" width="11.42578125" customWidth="1"/>
    <col min="4352" max="4354" width="15.140625" customWidth="1"/>
    <col min="4355" max="4355" width="10" customWidth="1"/>
    <col min="4356" max="4356" width="11.42578125" customWidth="1"/>
    <col min="4357" max="4357" width="10.42578125" customWidth="1"/>
    <col min="4358" max="4358" width="10.85546875" customWidth="1"/>
    <col min="4359" max="4359" width="11.42578125" customWidth="1"/>
    <col min="4360" max="4360" width="9" customWidth="1"/>
    <col min="4361" max="4361" width="8.5703125" customWidth="1"/>
    <col min="4362" max="4362" width="9.42578125" customWidth="1"/>
    <col min="4363" max="4363" width="11.42578125" customWidth="1"/>
    <col min="4364" max="4364" width="9.5703125" customWidth="1"/>
    <col min="4365" max="4365" width="12.5703125" customWidth="1"/>
    <col min="4366" max="4366" width="3.85546875" customWidth="1"/>
    <col min="4367" max="4368" width="11.42578125" customWidth="1"/>
    <col min="4369" max="4369" width="13.5703125" customWidth="1"/>
    <col min="4370" max="4370" width="15.140625" customWidth="1"/>
    <col min="4371" max="4371" width="11.42578125" customWidth="1"/>
    <col min="4372" max="4372" width="12.85546875" customWidth="1"/>
    <col min="4607" max="4607" width="11.42578125" customWidth="1"/>
    <col min="4608" max="4610" width="15.140625" customWidth="1"/>
    <col min="4611" max="4611" width="10" customWidth="1"/>
    <col min="4612" max="4612" width="11.42578125" customWidth="1"/>
    <col min="4613" max="4613" width="10.42578125" customWidth="1"/>
    <col min="4614" max="4614" width="10.85546875" customWidth="1"/>
    <col min="4615" max="4615" width="11.42578125" customWidth="1"/>
    <col min="4616" max="4616" width="9" customWidth="1"/>
    <col min="4617" max="4617" width="8.5703125" customWidth="1"/>
    <col min="4618" max="4618" width="9.42578125" customWidth="1"/>
    <col min="4619" max="4619" width="11.42578125" customWidth="1"/>
    <col min="4620" max="4620" width="9.5703125" customWidth="1"/>
    <col min="4621" max="4621" width="12.5703125" customWidth="1"/>
    <col min="4622" max="4622" width="3.85546875" customWidth="1"/>
    <col min="4623" max="4624" width="11.42578125" customWidth="1"/>
    <col min="4625" max="4625" width="13.5703125" customWidth="1"/>
    <col min="4626" max="4626" width="15.140625" customWidth="1"/>
    <col min="4627" max="4627" width="11.42578125" customWidth="1"/>
    <col min="4628" max="4628" width="12.85546875" customWidth="1"/>
    <col min="4863" max="4863" width="11.42578125" customWidth="1"/>
    <col min="4864" max="4866" width="15.140625" customWidth="1"/>
    <col min="4867" max="4867" width="10" customWidth="1"/>
    <col min="4868" max="4868" width="11.42578125" customWidth="1"/>
    <col min="4869" max="4869" width="10.42578125" customWidth="1"/>
    <col min="4870" max="4870" width="10.85546875" customWidth="1"/>
    <col min="4871" max="4871" width="11.42578125" customWidth="1"/>
    <col min="4872" max="4872" width="9" customWidth="1"/>
    <col min="4873" max="4873" width="8.5703125" customWidth="1"/>
    <col min="4874" max="4874" width="9.42578125" customWidth="1"/>
    <col min="4875" max="4875" width="11.42578125" customWidth="1"/>
    <col min="4876" max="4876" width="9.5703125" customWidth="1"/>
    <col min="4877" max="4877" width="12.5703125" customWidth="1"/>
    <col min="4878" max="4878" width="3.85546875" customWidth="1"/>
    <col min="4879" max="4880" width="11.42578125" customWidth="1"/>
    <col min="4881" max="4881" width="13.5703125" customWidth="1"/>
    <col min="4882" max="4882" width="15.140625" customWidth="1"/>
    <col min="4883" max="4883" width="11.42578125" customWidth="1"/>
    <col min="4884" max="4884" width="12.85546875" customWidth="1"/>
    <col min="5119" max="5119" width="11.42578125" customWidth="1"/>
    <col min="5120" max="5122" width="15.140625" customWidth="1"/>
    <col min="5123" max="5123" width="10" customWidth="1"/>
    <col min="5124" max="5124" width="11.42578125" customWidth="1"/>
    <col min="5125" max="5125" width="10.42578125" customWidth="1"/>
    <col min="5126" max="5126" width="10.85546875" customWidth="1"/>
    <col min="5127" max="5127" width="11.42578125" customWidth="1"/>
    <col min="5128" max="5128" width="9" customWidth="1"/>
    <col min="5129" max="5129" width="8.5703125" customWidth="1"/>
    <col min="5130" max="5130" width="9.42578125" customWidth="1"/>
    <col min="5131" max="5131" width="11.42578125" customWidth="1"/>
    <col min="5132" max="5132" width="9.5703125" customWidth="1"/>
    <col min="5133" max="5133" width="12.5703125" customWidth="1"/>
    <col min="5134" max="5134" width="3.85546875" customWidth="1"/>
    <col min="5135" max="5136" width="11.42578125" customWidth="1"/>
    <col min="5137" max="5137" width="13.5703125" customWidth="1"/>
    <col min="5138" max="5138" width="15.140625" customWidth="1"/>
    <col min="5139" max="5139" width="11.42578125" customWidth="1"/>
    <col min="5140" max="5140" width="12.85546875" customWidth="1"/>
    <col min="5375" max="5375" width="11.42578125" customWidth="1"/>
    <col min="5376" max="5378" width="15.140625" customWidth="1"/>
    <col min="5379" max="5379" width="10" customWidth="1"/>
    <col min="5380" max="5380" width="11.42578125" customWidth="1"/>
    <col min="5381" max="5381" width="10.42578125" customWidth="1"/>
    <col min="5382" max="5382" width="10.85546875" customWidth="1"/>
    <col min="5383" max="5383" width="11.42578125" customWidth="1"/>
    <col min="5384" max="5384" width="9" customWidth="1"/>
    <col min="5385" max="5385" width="8.5703125" customWidth="1"/>
    <col min="5386" max="5386" width="9.42578125" customWidth="1"/>
    <col min="5387" max="5387" width="11.42578125" customWidth="1"/>
    <col min="5388" max="5388" width="9.5703125" customWidth="1"/>
    <col min="5389" max="5389" width="12.5703125" customWidth="1"/>
    <col min="5390" max="5390" width="3.85546875" customWidth="1"/>
    <col min="5391" max="5392" width="11.42578125" customWidth="1"/>
    <col min="5393" max="5393" width="13.5703125" customWidth="1"/>
    <col min="5394" max="5394" width="15.140625" customWidth="1"/>
    <col min="5395" max="5395" width="11.42578125" customWidth="1"/>
    <col min="5396" max="5396" width="12.85546875" customWidth="1"/>
    <col min="5631" max="5631" width="11.42578125" customWidth="1"/>
    <col min="5632" max="5634" width="15.140625" customWidth="1"/>
    <col min="5635" max="5635" width="10" customWidth="1"/>
    <col min="5636" max="5636" width="11.42578125" customWidth="1"/>
    <col min="5637" max="5637" width="10.42578125" customWidth="1"/>
    <col min="5638" max="5638" width="10.85546875" customWidth="1"/>
    <col min="5639" max="5639" width="11.42578125" customWidth="1"/>
    <col min="5640" max="5640" width="9" customWidth="1"/>
    <col min="5641" max="5641" width="8.5703125" customWidth="1"/>
    <col min="5642" max="5642" width="9.42578125" customWidth="1"/>
    <col min="5643" max="5643" width="11.42578125" customWidth="1"/>
    <col min="5644" max="5644" width="9.5703125" customWidth="1"/>
    <col min="5645" max="5645" width="12.5703125" customWidth="1"/>
    <col min="5646" max="5646" width="3.85546875" customWidth="1"/>
    <col min="5647" max="5648" width="11.42578125" customWidth="1"/>
    <col min="5649" max="5649" width="13.5703125" customWidth="1"/>
    <col min="5650" max="5650" width="15.140625" customWidth="1"/>
    <col min="5651" max="5651" width="11.42578125" customWidth="1"/>
    <col min="5652" max="5652" width="12.85546875" customWidth="1"/>
    <col min="5887" max="5887" width="11.42578125" customWidth="1"/>
    <col min="5888" max="5890" width="15.140625" customWidth="1"/>
    <col min="5891" max="5891" width="10" customWidth="1"/>
    <col min="5892" max="5892" width="11.42578125" customWidth="1"/>
    <col min="5893" max="5893" width="10.42578125" customWidth="1"/>
    <col min="5894" max="5894" width="10.85546875" customWidth="1"/>
    <col min="5895" max="5895" width="11.42578125" customWidth="1"/>
    <col min="5896" max="5896" width="9" customWidth="1"/>
    <col min="5897" max="5897" width="8.5703125" customWidth="1"/>
    <col min="5898" max="5898" width="9.42578125" customWidth="1"/>
    <col min="5899" max="5899" width="11.42578125" customWidth="1"/>
    <col min="5900" max="5900" width="9.5703125" customWidth="1"/>
    <col min="5901" max="5901" width="12.5703125" customWidth="1"/>
    <col min="5902" max="5902" width="3.85546875" customWidth="1"/>
    <col min="5903" max="5904" width="11.42578125" customWidth="1"/>
    <col min="5905" max="5905" width="13.5703125" customWidth="1"/>
    <col min="5906" max="5906" width="15.140625" customWidth="1"/>
    <col min="5907" max="5907" width="11.42578125" customWidth="1"/>
    <col min="5908" max="5908" width="12.85546875" customWidth="1"/>
    <col min="6143" max="6143" width="11.42578125" customWidth="1"/>
    <col min="6144" max="6146" width="15.140625" customWidth="1"/>
    <col min="6147" max="6147" width="10" customWidth="1"/>
    <col min="6148" max="6148" width="11.42578125" customWidth="1"/>
    <col min="6149" max="6149" width="10.42578125" customWidth="1"/>
    <col min="6150" max="6150" width="10.85546875" customWidth="1"/>
    <col min="6151" max="6151" width="11.42578125" customWidth="1"/>
    <col min="6152" max="6152" width="9" customWidth="1"/>
    <col min="6153" max="6153" width="8.5703125" customWidth="1"/>
    <col min="6154" max="6154" width="9.42578125" customWidth="1"/>
    <col min="6155" max="6155" width="11.42578125" customWidth="1"/>
    <col min="6156" max="6156" width="9.5703125" customWidth="1"/>
    <col min="6157" max="6157" width="12.5703125" customWidth="1"/>
    <col min="6158" max="6158" width="3.85546875" customWidth="1"/>
    <col min="6159" max="6160" width="11.42578125" customWidth="1"/>
    <col min="6161" max="6161" width="13.5703125" customWidth="1"/>
    <col min="6162" max="6162" width="15.140625" customWidth="1"/>
    <col min="6163" max="6163" width="11.42578125" customWidth="1"/>
    <col min="6164" max="6164" width="12.85546875" customWidth="1"/>
    <col min="6399" max="6399" width="11.42578125" customWidth="1"/>
    <col min="6400" max="6402" width="15.140625" customWidth="1"/>
    <col min="6403" max="6403" width="10" customWidth="1"/>
    <col min="6404" max="6404" width="11.42578125" customWidth="1"/>
    <col min="6405" max="6405" width="10.42578125" customWidth="1"/>
    <col min="6406" max="6406" width="10.85546875" customWidth="1"/>
    <col min="6407" max="6407" width="11.42578125" customWidth="1"/>
    <col min="6408" max="6408" width="9" customWidth="1"/>
    <col min="6409" max="6409" width="8.5703125" customWidth="1"/>
    <col min="6410" max="6410" width="9.42578125" customWidth="1"/>
    <col min="6411" max="6411" width="11.42578125" customWidth="1"/>
    <col min="6412" max="6412" width="9.5703125" customWidth="1"/>
    <col min="6413" max="6413" width="12.5703125" customWidth="1"/>
    <col min="6414" max="6414" width="3.85546875" customWidth="1"/>
    <col min="6415" max="6416" width="11.42578125" customWidth="1"/>
    <col min="6417" max="6417" width="13.5703125" customWidth="1"/>
    <col min="6418" max="6418" width="15.140625" customWidth="1"/>
    <col min="6419" max="6419" width="11.42578125" customWidth="1"/>
    <col min="6420" max="6420" width="12.85546875" customWidth="1"/>
    <col min="6655" max="6655" width="11.42578125" customWidth="1"/>
    <col min="6656" max="6658" width="15.140625" customWidth="1"/>
    <col min="6659" max="6659" width="10" customWidth="1"/>
    <col min="6660" max="6660" width="11.42578125" customWidth="1"/>
    <col min="6661" max="6661" width="10.42578125" customWidth="1"/>
    <col min="6662" max="6662" width="10.85546875" customWidth="1"/>
    <col min="6663" max="6663" width="11.42578125" customWidth="1"/>
    <col min="6664" max="6664" width="9" customWidth="1"/>
    <col min="6665" max="6665" width="8.5703125" customWidth="1"/>
    <col min="6666" max="6666" width="9.42578125" customWidth="1"/>
    <col min="6667" max="6667" width="11.42578125" customWidth="1"/>
    <col min="6668" max="6668" width="9.5703125" customWidth="1"/>
    <col min="6669" max="6669" width="12.5703125" customWidth="1"/>
    <col min="6670" max="6670" width="3.85546875" customWidth="1"/>
    <col min="6671" max="6672" width="11.42578125" customWidth="1"/>
    <col min="6673" max="6673" width="13.5703125" customWidth="1"/>
    <col min="6674" max="6674" width="15.140625" customWidth="1"/>
    <col min="6675" max="6675" width="11.42578125" customWidth="1"/>
    <col min="6676" max="6676" width="12.85546875" customWidth="1"/>
    <col min="6911" max="6911" width="11.42578125" customWidth="1"/>
    <col min="6912" max="6914" width="15.140625" customWidth="1"/>
    <col min="6915" max="6915" width="10" customWidth="1"/>
    <col min="6916" max="6916" width="11.42578125" customWidth="1"/>
    <col min="6917" max="6917" width="10.42578125" customWidth="1"/>
    <col min="6918" max="6918" width="10.85546875" customWidth="1"/>
    <col min="6919" max="6919" width="11.42578125" customWidth="1"/>
    <col min="6920" max="6920" width="9" customWidth="1"/>
    <col min="6921" max="6921" width="8.5703125" customWidth="1"/>
    <col min="6922" max="6922" width="9.42578125" customWidth="1"/>
    <col min="6923" max="6923" width="11.42578125" customWidth="1"/>
    <col min="6924" max="6924" width="9.5703125" customWidth="1"/>
    <col min="6925" max="6925" width="12.5703125" customWidth="1"/>
    <col min="6926" max="6926" width="3.85546875" customWidth="1"/>
    <col min="6927" max="6928" width="11.42578125" customWidth="1"/>
    <col min="6929" max="6929" width="13.5703125" customWidth="1"/>
    <col min="6930" max="6930" width="15.140625" customWidth="1"/>
    <col min="6931" max="6931" width="11.42578125" customWidth="1"/>
    <col min="6932" max="6932" width="12.85546875" customWidth="1"/>
    <col min="7167" max="7167" width="11.42578125" customWidth="1"/>
    <col min="7168" max="7170" width="15.140625" customWidth="1"/>
    <col min="7171" max="7171" width="10" customWidth="1"/>
    <col min="7172" max="7172" width="11.42578125" customWidth="1"/>
    <col min="7173" max="7173" width="10.42578125" customWidth="1"/>
    <col min="7174" max="7174" width="10.85546875" customWidth="1"/>
    <col min="7175" max="7175" width="11.42578125" customWidth="1"/>
    <col min="7176" max="7176" width="9" customWidth="1"/>
    <col min="7177" max="7177" width="8.5703125" customWidth="1"/>
    <col min="7178" max="7178" width="9.42578125" customWidth="1"/>
    <col min="7179" max="7179" width="11.42578125" customWidth="1"/>
    <col min="7180" max="7180" width="9.5703125" customWidth="1"/>
    <col min="7181" max="7181" width="12.5703125" customWidth="1"/>
    <col min="7182" max="7182" width="3.85546875" customWidth="1"/>
    <col min="7183" max="7184" width="11.42578125" customWidth="1"/>
    <col min="7185" max="7185" width="13.5703125" customWidth="1"/>
    <col min="7186" max="7186" width="15.140625" customWidth="1"/>
    <col min="7187" max="7187" width="11.42578125" customWidth="1"/>
    <col min="7188" max="7188" width="12.85546875" customWidth="1"/>
    <col min="7423" max="7423" width="11.42578125" customWidth="1"/>
    <col min="7424" max="7426" width="15.140625" customWidth="1"/>
    <col min="7427" max="7427" width="10" customWidth="1"/>
    <col min="7428" max="7428" width="11.42578125" customWidth="1"/>
    <col min="7429" max="7429" width="10.42578125" customWidth="1"/>
    <col min="7430" max="7430" width="10.85546875" customWidth="1"/>
    <col min="7431" max="7431" width="11.42578125" customWidth="1"/>
    <col min="7432" max="7432" width="9" customWidth="1"/>
    <col min="7433" max="7433" width="8.5703125" customWidth="1"/>
    <col min="7434" max="7434" width="9.42578125" customWidth="1"/>
    <col min="7435" max="7435" width="11.42578125" customWidth="1"/>
    <col min="7436" max="7436" width="9.5703125" customWidth="1"/>
    <col min="7437" max="7437" width="12.5703125" customWidth="1"/>
    <col min="7438" max="7438" width="3.85546875" customWidth="1"/>
    <col min="7439" max="7440" width="11.42578125" customWidth="1"/>
    <col min="7441" max="7441" width="13.5703125" customWidth="1"/>
    <col min="7442" max="7442" width="15.140625" customWidth="1"/>
    <col min="7443" max="7443" width="11.42578125" customWidth="1"/>
    <col min="7444" max="7444" width="12.85546875" customWidth="1"/>
    <col min="7679" max="7679" width="11.42578125" customWidth="1"/>
    <col min="7680" max="7682" width="15.140625" customWidth="1"/>
    <col min="7683" max="7683" width="10" customWidth="1"/>
    <col min="7684" max="7684" width="11.42578125" customWidth="1"/>
    <col min="7685" max="7685" width="10.42578125" customWidth="1"/>
    <col min="7686" max="7686" width="10.85546875" customWidth="1"/>
    <col min="7687" max="7687" width="11.42578125" customWidth="1"/>
    <col min="7688" max="7688" width="9" customWidth="1"/>
    <col min="7689" max="7689" width="8.5703125" customWidth="1"/>
    <col min="7690" max="7690" width="9.42578125" customWidth="1"/>
    <col min="7691" max="7691" width="11.42578125" customWidth="1"/>
    <col min="7692" max="7692" width="9.5703125" customWidth="1"/>
    <col min="7693" max="7693" width="12.5703125" customWidth="1"/>
    <col min="7694" max="7694" width="3.85546875" customWidth="1"/>
    <col min="7695" max="7696" width="11.42578125" customWidth="1"/>
    <col min="7697" max="7697" width="13.5703125" customWidth="1"/>
    <col min="7698" max="7698" width="15.140625" customWidth="1"/>
    <col min="7699" max="7699" width="11.42578125" customWidth="1"/>
    <col min="7700" max="7700" width="12.85546875" customWidth="1"/>
    <col min="7935" max="7935" width="11.42578125" customWidth="1"/>
    <col min="7936" max="7938" width="15.140625" customWidth="1"/>
    <col min="7939" max="7939" width="10" customWidth="1"/>
    <col min="7940" max="7940" width="11.42578125" customWidth="1"/>
    <col min="7941" max="7941" width="10.42578125" customWidth="1"/>
    <col min="7942" max="7942" width="10.85546875" customWidth="1"/>
    <col min="7943" max="7943" width="11.42578125" customWidth="1"/>
    <col min="7944" max="7944" width="9" customWidth="1"/>
    <col min="7945" max="7945" width="8.5703125" customWidth="1"/>
    <col min="7946" max="7946" width="9.42578125" customWidth="1"/>
    <col min="7947" max="7947" width="11.42578125" customWidth="1"/>
    <col min="7948" max="7948" width="9.5703125" customWidth="1"/>
    <col min="7949" max="7949" width="12.5703125" customWidth="1"/>
    <col min="7950" max="7950" width="3.85546875" customWidth="1"/>
    <col min="7951" max="7952" width="11.42578125" customWidth="1"/>
    <col min="7953" max="7953" width="13.5703125" customWidth="1"/>
    <col min="7954" max="7954" width="15.140625" customWidth="1"/>
    <col min="7955" max="7955" width="11.42578125" customWidth="1"/>
    <col min="7956" max="7956" width="12.85546875" customWidth="1"/>
    <col min="8191" max="8191" width="11.42578125" customWidth="1"/>
    <col min="8192" max="8194" width="15.140625" customWidth="1"/>
    <col min="8195" max="8195" width="10" customWidth="1"/>
    <col min="8196" max="8196" width="11.42578125" customWidth="1"/>
    <col min="8197" max="8197" width="10.42578125" customWidth="1"/>
    <col min="8198" max="8198" width="10.85546875" customWidth="1"/>
    <col min="8199" max="8199" width="11.42578125" customWidth="1"/>
    <col min="8200" max="8200" width="9" customWidth="1"/>
    <col min="8201" max="8201" width="8.5703125" customWidth="1"/>
    <col min="8202" max="8202" width="9.42578125" customWidth="1"/>
    <col min="8203" max="8203" width="11.42578125" customWidth="1"/>
    <col min="8204" max="8204" width="9.5703125" customWidth="1"/>
    <col min="8205" max="8205" width="12.5703125" customWidth="1"/>
    <col min="8206" max="8206" width="3.85546875" customWidth="1"/>
    <col min="8207" max="8208" width="11.42578125" customWidth="1"/>
    <col min="8209" max="8209" width="13.5703125" customWidth="1"/>
    <col min="8210" max="8210" width="15.140625" customWidth="1"/>
    <col min="8211" max="8211" width="11.42578125" customWidth="1"/>
    <col min="8212" max="8212" width="12.85546875" customWidth="1"/>
    <col min="8447" max="8447" width="11.42578125" customWidth="1"/>
    <col min="8448" max="8450" width="15.140625" customWidth="1"/>
    <col min="8451" max="8451" width="10" customWidth="1"/>
    <col min="8452" max="8452" width="11.42578125" customWidth="1"/>
    <col min="8453" max="8453" width="10.42578125" customWidth="1"/>
    <col min="8454" max="8454" width="10.85546875" customWidth="1"/>
    <col min="8455" max="8455" width="11.42578125" customWidth="1"/>
    <col min="8456" max="8456" width="9" customWidth="1"/>
    <col min="8457" max="8457" width="8.5703125" customWidth="1"/>
    <col min="8458" max="8458" width="9.42578125" customWidth="1"/>
    <col min="8459" max="8459" width="11.42578125" customWidth="1"/>
    <col min="8460" max="8460" width="9.5703125" customWidth="1"/>
    <col min="8461" max="8461" width="12.5703125" customWidth="1"/>
    <col min="8462" max="8462" width="3.85546875" customWidth="1"/>
    <col min="8463" max="8464" width="11.42578125" customWidth="1"/>
    <col min="8465" max="8465" width="13.5703125" customWidth="1"/>
    <col min="8466" max="8466" width="15.140625" customWidth="1"/>
    <col min="8467" max="8467" width="11.42578125" customWidth="1"/>
    <col min="8468" max="8468" width="12.85546875" customWidth="1"/>
    <col min="8703" max="8703" width="11.42578125" customWidth="1"/>
    <col min="8704" max="8706" width="15.140625" customWidth="1"/>
    <col min="8707" max="8707" width="10" customWidth="1"/>
    <col min="8708" max="8708" width="11.42578125" customWidth="1"/>
    <col min="8709" max="8709" width="10.42578125" customWidth="1"/>
    <col min="8710" max="8710" width="10.85546875" customWidth="1"/>
    <col min="8711" max="8711" width="11.42578125" customWidth="1"/>
    <col min="8712" max="8712" width="9" customWidth="1"/>
    <col min="8713" max="8713" width="8.5703125" customWidth="1"/>
    <col min="8714" max="8714" width="9.42578125" customWidth="1"/>
    <col min="8715" max="8715" width="11.42578125" customWidth="1"/>
    <col min="8716" max="8716" width="9.5703125" customWidth="1"/>
    <col min="8717" max="8717" width="12.5703125" customWidth="1"/>
    <col min="8718" max="8718" width="3.85546875" customWidth="1"/>
    <col min="8719" max="8720" width="11.42578125" customWidth="1"/>
    <col min="8721" max="8721" width="13.5703125" customWidth="1"/>
    <col min="8722" max="8722" width="15.140625" customWidth="1"/>
    <col min="8723" max="8723" width="11.42578125" customWidth="1"/>
    <col min="8724" max="8724" width="12.85546875" customWidth="1"/>
    <col min="8959" max="8959" width="11.42578125" customWidth="1"/>
    <col min="8960" max="8962" width="15.140625" customWidth="1"/>
    <col min="8963" max="8963" width="10" customWidth="1"/>
    <col min="8964" max="8964" width="11.42578125" customWidth="1"/>
    <col min="8965" max="8965" width="10.42578125" customWidth="1"/>
    <col min="8966" max="8966" width="10.85546875" customWidth="1"/>
    <col min="8967" max="8967" width="11.42578125" customWidth="1"/>
    <col min="8968" max="8968" width="9" customWidth="1"/>
    <col min="8969" max="8969" width="8.5703125" customWidth="1"/>
    <col min="8970" max="8970" width="9.42578125" customWidth="1"/>
    <col min="8971" max="8971" width="11.42578125" customWidth="1"/>
    <col min="8972" max="8972" width="9.5703125" customWidth="1"/>
    <col min="8973" max="8973" width="12.5703125" customWidth="1"/>
    <col min="8974" max="8974" width="3.85546875" customWidth="1"/>
    <col min="8975" max="8976" width="11.42578125" customWidth="1"/>
    <col min="8977" max="8977" width="13.5703125" customWidth="1"/>
    <col min="8978" max="8978" width="15.140625" customWidth="1"/>
    <col min="8979" max="8979" width="11.42578125" customWidth="1"/>
    <col min="8980" max="8980" width="12.85546875" customWidth="1"/>
    <col min="9215" max="9215" width="11.42578125" customWidth="1"/>
    <col min="9216" max="9218" width="15.140625" customWidth="1"/>
    <col min="9219" max="9219" width="10" customWidth="1"/>
    <col min="9220" max="9220" width="11.42578125" customWidth="1"/>
    <col min="9221" max="9221" width="10.42578125" customWidth="1"/>
    <col min="9222" max="9222" width="10.85546875" customWidth="1"/>
    <col min="9223" max="9223" width="11.42578125" customWidth="1"/>
    <col min="9224" max="9224" width="9" customWidth="1"/>
    <col min="9225" max="9225" width="8.5703125" customWidth="1"/>
    <col min="9226" max="9226" width="9.42578125" customWidth="1"/>
    <col min="9227" max="9227" width="11.42578125" customWidth="1"/>
    <col min="9228" max="9228" width="9.5703125" customWidth="1"/>
    <col min="9229" max="9229" width="12.5703125" customWidth="1"/>
    <col min="9230" max="9230" width="3.85546875" customWidth="1"/>
    <col min="9231" max="9232" width="11.42578125" customWidth="1"/>
    <col min="9233" max="9233" width="13.5703125" customWidth="1"/>
    <col min="9234" max="9234" width="15.140625" customWidth="1"/>
    <col min="9235" max="9235" width="11.42578125" customWidth="1"/>
    <col min="9236" max="9236" width="12.85546875" customWidth="1"/>
    <col min="9471" max="9471" width="11.42578125" customWidth="1"/>
    <col min="9472" max="9474" width="15.140625" customWidth="1"/>
    <col min="9475" max="9475" width="10" customWidth="1"/>
    <col min="9476" max="9476" width="11.42578125" customWidth="1"/>
    <col min="9477" max="9477" width="10.42578125" customWidth="1"/>
    <col min="9478" max="9478" width="10.85546875" customWidth="1"/>
    <col min="9479" max="9479" width="11.42578125" customWidth="1"/>
    <col min="9480" max="9480" width="9" customWidth="1"/>
    <col min="9481" max="9481" width="8.5703125" customWidth="1"/>
    <col min="9482" max="9482" width="9.42578125" customWidth="1"/>
    <col min="9483" max="9483" width="11.42578125" customWidth="1"/>
    <col min="9484" max="9484" width="9.5703125" customWidth="1"/>
    <col min="9485" max="9485" width="12.5703125" customWidth="1"/>
    <col min="9486" max="9486" width="3.85546875" customWidth="1"/>
    <col min="9487" max="9488" width="11.42578125" customWidth="1"/>
    <col min="9489" max="9489" width="13.5703125" customWidth="1"/>
    <col min="9490" max="9490" width="15.140625" customWidth="1"/>
    <col min="9491" max="9491" width="11.42578125" customWidth="1"/>
    <col min="9492" max="9492" width="12.85546875" customWidth="1"/>
    <col min="9727" max="9727" width="11.42578125" customWidth="1"/>
    <col min="9728" max="9730" width="15.140625" customWidth="1"/>
    <col min="9731" max="9731" width="10" customWidth="1"/>
    <col min="9732" max="9732" width="11.42578125" customWidth="1"/>
    <col min="9733" max="9733" width="10.42578125" customWidth="1"/>
    <col min="9734" max="9734" width="10.85546875" customWidth="1"/>
    <col min="9735" max="9735" width="11.42578125" customWidth="1"/>
    <col min="9736" max="9736" width="9" customWidth="1"/>
    <col min="9737" max="9737" width="8.5703125" customWidth="1"/>
    <col min="9738" max="9738" width="9.42578125" customWidth="1"/>
    <col min="9739" max="9739" width="11.42578125" customWidth="1"/>
    <col min="9740" max="9740" width="9.5703125" customWidth="1"/>
    <col min="9741" max="9741" width="12.5703125" customWidth="1"/>
    <col min="9742" max="9742" width="3.85546875" customWidth="1"/>
    <col min="9743" max="9744" width="11.42578125" customWidth="1"/>
    <col min="9745" max="9745" width="13.5703125" customWidth="1"/>
    <col min="9746" max="9746" width="15.140625" customWidth="1"/>
    <col min="9747" max="9747" width="11.42578125" customWidth="1"/>
    <col min="9748" max="9748" width="12.85546875" customWidth="1"/>
    <col min="9983" max="9983" width="11.42578125" customWidth="1"/>
    <col min="9984" max="9986" width="15.140625" customWidth="1"/>
    <col min="9987" max="9987" width="10" customWidth="1"/>
    <col min="9988" max="9988" width="11.42578125" customWidth="1"/>
    <col min="9989" max="9989" width="10.42578125" customWidth="1"/>
    <col min="9990" max="9990" width="10.85546875" customWidth="1"/>
    <col min="9991" max="9991" width="11.42578125" customWidth="1"/>
    <col min="9992" max="9992" width="9" customWidth="1"/>
    <col min="9993" max="9993" width="8.5703125" customWidth="1"/>
    <col min="9994" max="9994" width="9.42578125" customWidth="1"/>
    <col min="9995" max="9995" width="11.42578125" customWidth="1"/>
    <col min="9996" max="9996" width="9.5703125" customWidth="1"/>
    <col min="9997" max="9997" width="12.5703125" customWidth="1"/>
    <col min="9998" max="9998" width="3.85546875" customWidth="1"/>
    <col min="9999" max="10000" width="11.42578125" customWidth="1"/>
    <col min="10001" max="10001" width="13.5703125" customWidth="1"/>
    <col min="10002" max="10002" width="15.140625" customWidth="1"/>
    <col min="10003" max="10003" width="11.42578125" customWidth="1"/>
    <col min="10004" max="10004" width="12.85546875" customWidth="1"/>
    <col min="10239" max="10239" width="11.42578125" customWidth="1"/>
    <col min="10240" max="10242" width="15.140625" customWidth="1"/>
    <col min="10243" max="10243" width="10" customWidth="1"/>
    <col min="10244" max="10244" width="11.42578125" customWidth="1"/>
    <col min="10245" max="10245" width="10.42578125" customWidth="1"/>
    <col min="10246" max="10246" width="10.85546875" customWidth="1"/>
    <col min="10247" max="10247" width="11.42578125" customWidth="1"/>
    <col min="10248" max="10248" width="9" customWidth="1"/>
    <col min="10249" max="10249" width="8.5703125" customWidth="1"/>
    <col min="10250" max="10250" width="9.42578125" customWidth="1"/>
    <col min="10251" max="10251" width="11.42578125" customWidth="1"/>
    <col min="10252" max="10252" width="9.5703125" customWidth="1"/>
    <col min="10253" max="10253" width="12.5703125" customWidth="1"/>
    <col min="10254" max="10254" width="3.85546875" customWidth="1"/>
    <col min="10255" max="10256" width="11.42578125" customWidth="1"/>
    <col min="10257" max="10257" width="13.5703125" customWidth="1"/>
    <col min="10258" max="10258" width="15.140625" customWidth="1"/>
    <col min="10259" max="10259" width="11.42578125" customWidth="1"/>
    <col min="10260" max="10260" width="12.85546875" customWidth="1"/>
    <col min="10495" max="10495" width="11.42578125" customWidth="1"/>
    <col min="10496" max="10498" width="15.140625" customWidth="1"/>
    <col min="10499" max="10499" width="10" customWidth="1"/>
    <col min="10500" max="10500" width="11.42578125" customWidth="1"/>
    <col min="10501" max="10501" width="10.42578125" customWidth="1"/>
    <col min="10502" max="10502" width="10.85546875" customWidth="1"/>
    <col min="10503" max="10503" width="11.42578125" customWidth="1"/>
    <col min="10504" max="10504" width="9" customWidth="1"/>
    <col min="10505" max="10505" width="8.5703125" customWidth="1"/>
    <col min="10506" max="10506" width="9.42578125" customWidth="1"/>
    <col min="10507" max="10507" width="11.42578125" customWidth="1"/>
    <col min="10508" max="10508" width="9.5703125" customWidth="1"/>
    <col min="10509" max="10509" width="12.5703125" customWidth="1"/>
    <col min="10510" max="10510" width="3.85546875" customWidth="1"/>
    <col min="10511" max="10512" width="11.42578125" customWidth="1"/>
    <col min="10513" max="10513" width="13.5703125" customWidth="1"/>
    <col min="10514" max="10514" width="15.140625" customWidth="1"/>
    <col min="10515" max="10515" width="11.42578125" customWidth="1"/>
    <col min="10516" max="10516" width="12.85546875" customWidth="1"/>
    <col min="10751" max="10751" width="11.42578125" customWidth="1"/>
    <col min="10752" max="10754" width="15.140625" customWidth="1"/>
    <col min="10755" max="10755" width="10" customWidth="1"/>
    <col min="10756" max="10756" width="11.42578125" customWidth="1"/>
    <col min="10757" max="10757" width="10.42578125" customWidth="1"/>
    <col min="10758" max="10758" width="10.85546875" customWidth="1"/>
    <col min="10759" max="10759" width="11.42578125" customWidth="1"/>
    <col min="10760" max="10760" width="9" customWidth="1"/>
    <col min="10761" max="10761" width="8.5703125" customWidth="1"/>
    <col min="10762" max="10762" width="9.42578125" customWidth="1"/>
    <col min="10763" max="10763" width="11.42578125" customWidth="1"/>
    <col min="10764" max="10764" width="9.5703125" customWidth="1"/>
    <col min="10765" max="10765" width="12.5703125" customWidth="1"/>
    <col min="10766" max="10766" width="3.85546875" customWidth="1"/>
    <col min="10767" max="10768" width="11.42578125" customWidth="1"/>
    <col min="10769" max="10769" width="13.5703125" customWidth="1"/>
    <col min="10770" max="10770" width="15.140625" customWidth="1"/>
    <col min="10771" max="10771" width="11.42578125" customWidth="1"/>
    <col min="10772" max="10772" width="12.85546875" customWidth="1"/>
    <col min="11007" max="11007" width="11.42578125" customWidth="1"/>
    <col min="11008" max="11010" width="15.140625" customWidth="1"/>
    <col min="11011" max="11011" width="10" customWidth="1"/>
    <col min="11012" max="11012" width="11.42578125" customWidth="1"/>
    <col min="11013" max="11013" width="10.42578125" customWidth="1"/>
    <col min="11014" max="11014" width="10.85546875" customWidth="1"/>
    <col min="11015" max="11015" width="11.42578125" customWidth="1"/>
    <col min="11016" max="11016" width="9" customWidth="1"/>
    <col min="11017" max="11017" width="8.5703125" customWidth="1"/>
    <col min="11018" max="11018" width="9.42578125" customWidth="1"/>
    <col min="11019" max="11019" width="11.42578125" customWidth="1"/>
    <col min="11020" max="11020" width="9.5703125" customWidth="1"/>
    <col min="11021" max="11021" width="12.5703125" customWidth="1"/>
    <col min="11022" max="11022" width="3.85546875" customWidth="1"/>
    <col min="11023" max="11024" width="11.42578125" customWidth="1"/>
    <col min="11025" max="11025" width="13.5703125" customWidth="1"/>
    <col min="11026" max="11026" width="15.140625" customWidth="1"/>
    <col min="11027" max="11027" width="11.42578125" customWidth="1"/>
    <col min="11028" max="11028" width="12.85546875" customWidth="1"/>
    <col min="11263" max="11263" width="11.42578125" customWidth="1"/>
    <col min="11264" max="11266" width="15.140625" customWidth="1"/>
    <col min="11267" max="11267" width="10" customWidth="1"/>
    <col min="11268" max="11268" width="11.42578125" customWidth="1"/>
    <col min="11269" max="11269" width="10.42578125" customWidth="1"/>
    <col min="11270" max="11270" width="10.85546875" customWidth="1"/>
    <col min="11271" max="11271" width="11.42578125" customWidth="1"/>
    <col min="11272" max="11272" width="9" customWidth="1"/>
    <col min="11273" max="11273" width="8.5703125" customWidth="1"/>
    <col min="11274" max="11274" width="9.42578125" customWidth="1"/>
    <col min="11275" max="11275" width="11.42578125" customWidth="1"/>
    <col min="11276" max="11276" width="9.5703125" customWidth="1"/>
    <col min="11277" max="11277" width="12.5703125" customWidth="1"/>
    <col min="11278" max="11278" width="3.85546875" customWidth="1"/>
    <col min="11279" max="11280" width="11.42578125" customWidth="1"/>
    <col min="11281" max="11281" width="13.5703125" customWidth="1"/>
    <col min="11282" max="11282" width="15.140625" customWidth="1"/>
    <col min="11283" max="11283" width="11.42578125" customWidth="1"/>
    <col min="11284" max="11284" width="12.85546875" customWidth="1"/>
    <col min="11519" max="11519" width="11.42578125" customWidth="1"/>
    <col min="11520" max="11522" width="15.140625" customWidth="1"/>
    <col min="11523" max="11523" width="10" customWidth="1"/>
    <col min="11524" max="11524" width="11.42578125" customWidth="1"/>
    <col min="11525" max="11525" width="10.42578125" customWidth="1"/>
    <col min="11526" max="11526" width="10.85546875" customWidth="1"/>
    <col min="11527" max="11527" width="11.42578125" customWidth="1"/>
    <col min="11528" max="11528" width="9" customWidth="1"/>
    <col min="11529" max="11529" width="8.5703125" customWidth="1"/>
    <col min="11530" max="11530" width="9.42578125" customWidth="1"/>
    <col min="11531" max="11531" width="11.42578125" customWidth="1"/>
    <col min="11532" max="11532" width="9.5703125" customWidth="1"/>
    <col min="11533" max="11533" width="12.5703125" customWidth="1"/>
    <col min="11534" max="11534" width="3.85546875" customWidth="1"/>
    <col min="11535" max="11536" width="11.42578125" customWidth="1"/>
    <col min="11537" max="11537" width="13.5703125" customWidth="1"/>
    <col min="11538" max="11538" width="15.140625" customWidth="1"/>
    <col min="11539" max="11539" width="11.42578125" customWidth="1"/>
    <col min="11540" max="11540" width="12.85546875" customWidth="1"/>
    <col min="11775" max="11775" width="11.42578125" customWidth="1"/>
    <col min="11776" max="11778" width="15.140625" customWidth="1"/>
    <col min="11779" max="11779" width="10" customWidth="1"/>
    <col min="11780" max="11780" width="11.42578125" customWidth="1"/>
    <col min="11781" max="11781" width="10.42578125" customWidth="1"/>
    <col min="11782" max="11782" width="10.85546875" customWidth="1"/>
    <col min="11783" max="11783" width="11.42578125" customWidth="1"/>
    <col min="11784" max="11784" width="9" customWidth="1"/>
    <col min="11785" max="11785" width="8.5703125" customWidth="1"/>
    <col min="11786" max="11786" width="9.42578125" customWidth="1"/>
    <col min="11787" max="11787" width="11.42578125" customWidth="1"/>
    <col min="11788" max="11788" width="9.5703125" customWidth="1"/>
    <col min="11789" max="11789" width="12.5703125" customWidth="1"/>
    <col min="11790" max="11790" width="3.85546875" customWidth="1"/>
    <col min="11791" max="11792" width="11.42578125" customWidth="1"/>
    <col min="11793" max="11793" width="13.5703125" customWidth="1"/>
    <col min="11794" max="11794" width="15.140625" customWidth="1"/>
    <col min="11795" max="11795" width="11.42578125" customWidth="1"/>
    <col min="11796" max="11796" width="12.85546875" customWidth="1"/>
    <col min="12031" max="12031" width="11.42578125" customWidth="1"/>
    <col min="12032" max="12034" width="15.140625" customWidth="1"/>
    <col min="12035" max="12035" width="10" customWidth="1"/>
    <col min="12036" max="12036" width="11.42578125" customWidth="1"/>
    <col min="12037" max="12037" width="10.42578125" customWidth="1"/>
    <col min="12038" max="12038" width="10.85546875" customWidth="1"/>
    <col min="12039" max="12039" width="11.42578125" customWidth="1"/>
    <col min="12040" max="12040" width="9" customWidth="1"/>
    <col min="12041" max="12041" width="8.5703125" customWidth="1"/>
    <col min="12042" max="12042" width="9.42578125" customWidth="1"/>
    <col min="12043" max="12043" width="11.42578125" customWidth="1"/>
    <col min="12044" max="12044" width="9.5703125" customWidth="1"/>
    <col min="12045" max="12045" width="12.5703125" customWidth="1"/>
    <col min="12046" max="12046" width="3.85546875" customWidth="1"/>
    <col min="12047" max="12048" width="11.42578125" customWidth="1"/>
    <col min="12049" max="12049" width="13.5703125" customWidth="1"/>
    <col min="12050" max="12050" width="15.140625" customWidth="1"/>
    <col min="12051" max="12051" width="11.42578125" customWidth="1"/>
    <col min="12052" max="12052" width="12.85546875" customWidth="1"/>
    <col min="12287" max="12287" width="11.42578125" customWidth="1"/>
    <col min="12288" max="12290" width="15.140625" customWidth="1"/>
    <col min="12291" max="12291" width="10" customWidth="1"/>
    <col min="12292" max="12292" width="11.42578125" customWidth="1"/>
    <col min="12293" max="12293" width="10.42578125" customWidth="1"/>
    <col min="12294" max="12294" width="10.85546875" customWidth="1"/>
    <col min="12295" max="12295" width="11.42578125" customWidth="1"/>
    <col min="12296" max="12296" width="9" customWidth="1"/>
    <col min="12297" max="12297" width="8.5703125" customWidth="1"/>
    <col min="12298" max="12298" width="9.42578125" customWidth="1"/>
    <col min="12299" max="12299" width="11.42578125" customWidth="1"/>
    <col min="12300" max="12300" width="9.5703125" customWidth="1"/>
    <col min="12301" max="12301" width="12.5703125" customWidth="1"/>
    <col min="12302" max="12302" width="3.85546875" customWidth="1"/>
    <col min="12303" max="12304" width="11.42578125" customWidth="1"/>
    <col min="12305" max="12305" width="13.5703125" customWidth="1"/>
    <col min="12306" max="12306" width="15.140625" customWidth="1"/>
    <col min="12307" max="12307" width="11.42578125" customWidth="1"/>
    <col min="12308" max="12308" width="12.85546875" customWidth="1"/>
    <col min="12543" max="12543" width="11.42578125" customWidth="1"/>
    <col min="12544" max="12546" width="15.140625" customWidth="1"/>
    <col min="12547" max="12547" width="10" customWidth="1"/>
    <col min="12548" max="12548" width="11.42578125" customWidth="1"/>
    <col min="12549" max="12549" width="10.42578125" customWidth="1"/>
    <col min="12550" max="12550" width="10.85546875" customWidth="1"/>
    <col min="12551" max="12551" width="11.42578125" customWidth="1"/>
    <col min="12552" max="12552" width="9" customWidth="1"/>
    <col min="12553" max="12553" width="8.5703125" customWidth="1"/>
    <col min="12554" max="12554" width="9.42578125" customWidth="1"/>
    <col min="12555" max="12555" width="11.42578125" customWidth="1"/>
    <col min="12556" max="12556" width="9.5703125" customWidth="1"/>
    <col min="12557" max="12557" width="12.5703125" customWidth="1"/>
    <col min="12558" max="12558" width="3.85546875" customWidth="1"/>
    <col min="12559" max="12560" width="11.42578125" customWidth="1"/>
    <col min="12561" max="12561" width="13.5703125" customWidth="1"/>
    <col min="12562" max="12562" width="15.140625" customWidth="1"/>
    <col min="12563" max="12563" width="11.42578125" customWidth="1"/>
    <col min="12564" max="12564" width="12.85546875" customWidth="1"/>
    <col min="12799" max="12799" width="11.42578125" customWidth="1"/>
    <col min="12800" max="12802" width="15.140625" customWidth="1"/>
    <col min="12803" max="12803" width="10" customWidth="1"/>
    <col min="12804" max="12804" width="11.42578125" customWidth="1"/>
    <col min="12805" max="12805" width="10.42578125" customWidth="1"/>
    <col min="12806" max="12806" width="10.85546875" customWidth="1"/>
    <col min="12807" max="12807" width="11.42578125" customWidth="1"/>
    <col min="12808" max="12808" width="9" customWidth="1"/>
    <col min="12809" max="12809" width="8.5703125" customWidth="1"/>
    <col min="12810" max="12810" width="9.42578125" customWidth="1"/>
    <col min="12811" max="12811" width="11.42578125" customWidth="1"/>
    <col min="12812" max="12812" width="9.5703125" customWidth="1"/>
    <col min="12813" max="12813" width="12.5703125" customWidth="1"/>
    <col min="12814" max="12814" width="3.85546875" customWidth="1"/>
    <col min="12815" max="12816" width="11.42578125" customWidth="1"/>
    <col min="12817" max="12817" width="13.5703125" customWidth="1"/>
    <col min="12818" max="12818" width="15.140625" customWidth="1"/>
    <col min="12819" max="12819" width="11.42578125" customWidth="1"/>
    <col min="12820" max="12820" width="12.85546875" customWidth="1"/>
    <col min="13055" max="13055" width="11.42578125" customWidth="1"/>
    <col min="13056" max="13058" width="15.140625" customWidth="1"/>
    <col min="13059" max="13059" width="10" customWidth="1"/>
    <col min="13060" max="13060" width="11.42578125" customWidth="1"/>
    <col min="13061" max="13061" width="10.42578125" customWidth="1"/>
    <col min="13062" max="13062" width="10.85546875" customWidth="1"/>
    <col min="13063" max="13063" width="11.42578125" customWidth="1"/>
    <col min="13064" max="13064" width="9" customWidth="1"/>
    <col min="13065" max="13065" width="8.5703125" customWidth="1"/>
    <col min="13066" max="13066" width="9.42578125" customWidth="1"/>
    <col min="13067" max="13067" width="11.42578125" customWidth="1"/>
    <col min="13068" max="13068" width="9.5703125" customWidth="1"/>
    <col min="13069" max="13069" width="12.5703125" customWidth="1"/>
    <col min="13070" max="13070" width="3.85546875" customWidth="1"/>
    <col min="13071" max="13072" width="11.42578125" customWidth="1"/>
    <col min="13073" max="13073" width="13.5703125" customWidth="1"/>
    <col min="13074" max="13074" width="15.140625" customWidth="1"/>
    <col min="13075" max="13075" width="11.42578125" customWidth="1"/>
    <col min="13076" max="13076" width="12.85546875" customWidth="1"/>
    <col min="13311" max="13311" width="11.42578125" customWidth="1"/>
    <col min="13312" max="13314" width="15.140625" customWidth="1"/>
    <col min="13315" max="13315" width="10" customWidth="1"/>
    <col min="13316" max="13316" width="11.42578125" customWidth="1"/>
    <col min="13317" max="13317" width="10.42578125" customWidth="1"/>
    <col min="13318" max="13318" width="10.85546875" customWidth="1"/>
    <col min="13319" max="13319" width="11.42578125" customWidth="1"/>
    <col min="13320" max="13320" width="9" customWidth="1"/>
    <col min="13321" max="13321" width="8.5703125" customWidth="1"/>
    <col min="13322" max="13322" width="9.42578125" customWidth="1"/>
    <col min="13323" max="13323" width="11.42578125" customWidth="1"/>
    <col min="13324" max="13324" width="9.5703125" customWidth="1"/>
    <col min="13325" max="13325" width="12.5703125" customWidth="1"/>
    <col min="13326" max="13326" width="3.85546875" customWidth="1"/>
    <col min="13327" max="13328" width="11.42578125" customWidth="1"/>
    <col min="13329" max="13329" width="13.5703125" customWidth="1"/>
    <col min="13330" max="13330" width="15.140625" customWidth="1"/>
    <col min="13331" max="13331" width="11.42578125" customWidth="1"/>
    <col min="13332" max="13332" width="12.85546875" customWidth="1"/>
    <col min="13567" max="13567" width="11.42578125" customWidth="1"/>
    <col min="13568" max="13570" width="15.140625" customWidth="1"/>
    <col min="13571" max="13571" width="10" customWidth="1"/>
    <col min="13572" max="13572" width="11.42578125" customWidth="1"/>
    <col min="13573" max="13573" width="10.42578125" customWidth="1"/>
    <col min="13574" max="13574" width="10.85546875" customWidth="1"/>
    <col min="13575" max="13575" width="11.42578125" customWidth="1"/>
    <col min="13576" max="13576" width="9" customWidth="1"/>
    <col min="13577" max="13577" width="8.5703125" customWidth="1"/>
    <col min="13578" max="13578" width="9.42578125" customWidth="1"/>
    <col min="13579" max="13579" width="11.42578125" customWidth="1"/>
    <col min="13580" max="13580" width="9.5703125" customWidth="1"/>
    <col min="13581" max="13581" width="12.5703125" customWidth="1"/>
    <col min="13582" max="13582" width="3.85546875" customWidth="1"/>
    <col min="13583" max="13584" width="11.42578125" customWidth="1"/>
    <col min="13585" max="13585" width="13.5703125" customWidth="1"/>
    <col min="13586" max="13586" width="15.140625" customWidth="1"/>
    <col min="13587" max="13587" width="11.42578125" customWidth="1"/>
    <col min="13588" max="13588" width="12.85546875" customWidth="1"/>
    <col min="13823" max="13823" width="11.42578125" customWidth="1"/>
    <col min="13824" max="13826" width="15.140625" customWidth="1"/>
    <col min="13827" max="13827" width="10" customWidth="1"/>
    <col min="13828" max="13828" width="11.42578125" customWidth="1"/>
    <col min="13829" max="13829" width="10.42578125" customWidth="1"/>
    <col min="13830" max="13830" width="10.85546875" customWidth="1"/>
    <col min="13831" max="13831" width="11.42578125" customWidth="1"/>
    <col min="13832" max="13832" width="9" customWidth="1"/>
    <col min="13833" max="13833" width="8.5703125" customWidth="1"/>
    <col min="13834" max="13834" width="9.42578125" customWidth="1"/>
    <col min="13835" max="13835" width="11.42578125" customWidth="1"/>
    <col min="13836" max="13836" width="9.5703125" customWidth="1"/>
    <col min="13837" max="13837" width="12.5703125" customWidth="1"/>
    <col min="13838" max="13838" width="3.85546875" customWidth="1"/>
    <col min="13839" max="13840" width="11.42578125" customWidth="1"/>
    <col min="13841" max="13841" width="13.5703125" customWidth="1"/>
    <col min="13842" max="13842" width="15.140625" customWidth="1"/>
    <col min="13843" max="13843" width="11.42578125" customWidth="1"/>
    <col min="13844" max="13844" width="12.85546875" customWidth="1"/>
    <col min="14079" max="14079" width="11.42578125" customWidth="1"/>
    <col min="14080" max="14082" width="15.140625" customWidth="1"/>
    <col min="14083" max="14083" width="10" customWidth="1"/>
    <col min="14084" max="14084" width="11.42578125" customWidth="1"/>
    <col min="14085" max="14085" width="10.42578125" customWidth="1"/>
    <col min="14086" max="14086" width="10.85546875" customWidth="1"/>
    <col min="14087" max="14087" width="11.42578125" customWidth="1"/>
    <col min="14088" max="14088" width="9" customWidth="1"/>
    <col min="14089" max="14089" width="8.5703125" customWidth="1"/>
    <col min="14090" max="14090" width="9.42578125" customWidth="1"/>
    <col min="14091" max="14091" width="11.42578125" customWidth="1"/>
    <col min="14092" max="14092" width="9.5703125" customWidth="1"/>
    <col min="14093" max="14093" width="12.5703125" customWidth="1"/>
    <col min="14094" max="14094" width="3.85546875" customWidth="1"/>
    <col min="14095" max="14096" width="11.42578125" customWidth="1"/>
    <col min="14097" max="14097" width="13.5703125" customWidth="1"/>
    <col min="14098" max="14098" width="15.140625" customWidth="1"/>
    <col min="14099" max="14099" width="11.42578125" customWidth="1"/>
    <col min="14100" max="14100" width="12.85546875" customWidth="1"/>
    <col min="14335" max="14335" width="11.42578125" customWidth="1"/>
    <col min="14336" max="14338" width="15.140625" customWidth="1"/>
    <col min="14339" max="14339" width="10" customWidth="1"/>
    <col min="14340" max="14340" width="11.42578125" customWidth="1"/>
    <col min="14341" max="14341" width="10.42578125" customWidth="1"/>
    <col min="14342" max="14342" width="10.85546875" customWidth="1"/>
    <col min="14343" max="14343" width="11.42578125" customWidth="1"/>
    <col min="14344" max="14344" width="9" customWidth="1"/>
    <col min="14345" max="14345" width="8.5703125" customWidth="1"/>
    <col min="14346" max="14346" width="9.42578125" customWidth="1"/>
    <col min="14347" max="14347" width="11.42578125" customWidth="1"/>
    <col min="14348" max="14348" width="9.5703125" customWidth="1"/>
    <col min="14349" max="14349" width="12.5703125" customWidth="1"/>
    <col min="14350" max="14350" width="3.85546875" customWidth="1"/>
    <col min="14351" max="14352" width="11.42578125" customWidth="1"/>
    <col min="14353" max="14353" width="13.5703125" customWidth="1"/>
    <col min="14354" max="14354" width="15.140625" customWidth="1"/>
    <col min="14355" max="14355" width="11.42578125" customWidth="1"/>
    <col min="14356" max="14356" width="12.85546875" customWidth="1"/>
    <col min="14591" max="14591" width="11.42578125" customWidth="1"/>
    <col min="14592" max="14594" width="15.140625" customWidth="1"/>
    <col min="14595" max="14595" width="10" customWidth="1"/>
    <col min="14596" max="14596" width="11.42578125" customWidth="1"/>
    <col min="14597" max="14597" width="10.42578125" customWidth="1"/>
    <col min="14598" max="14598" width="10.85546875" customWidth="1"/>
    <col min="14599" max="14599" width="11.42578125" customWidth="1"/>
    <col min="14600" max="14600" width="9" customWidth="1"/>
    <col min="14601" max="14601" width="8.5703125" customWidth="1"/>
    <col min="14602" max="14602" width="9.42578125" customWidth="1"/>
    <col min="14603" max="14603" width="11.42578125" customWidth="1"/>
    <col min="14604" max="14604" width="9.5703125" customWidth="1"/>
    <col min="14605" max="14605" width="12.5703125" customWidth="1"/>
    <col min="14606" max="14606" width="3.85546875" customWidth="1"/>
    <col min="14607" max="14608" width="11.42578125" customWidth="1"/>
    <col min="14609" max="14609" width="13.5703125" customWidth="1"/>
    <col min="14610" max="14610" width="15.140625" customWidth="1"/>
    <col min="14611" max="14611" width="11.42578125" customWidth="1"/>
    <col min="14612" max="14612" width="12.85546875" customWidth="1"/>
    <col min="14847" max="14847" width="11.42578125" customWidth="1"/>
    <col min="14848" max="14850" width="15.140625" customWidth="1"/>
    <col min="14851" max="14851" width="10" customWidth="1"/>
    <col min="14852" max="14852" width="11.42578125" customWidth="1"/>
    <col min="14853" max="14853" width="10.42578125" customWidth="1"/>
    <col min="14854" max="14854" width="10.85546875" customWidth="1"/>
    <col min="14855" max="14855" width="11.42578125" customWidth="1"/>
    <col min="14856" max="14856" width="9" customWidth="1"/>
    <col min="14857" max="14857" width="8.5703125" customWidth="1"/>
    <col min="14858" max="14858" width="9.42578125" customWidth="1"/>
    <col min="14859" max="14859" width="11.42578125" customWidth="1"/>
    <col min="14860" max="14860" width="9.5703125" customWidth="1"/>
    <col min="14861" max="14861" width="12.5703125" customWidth="1"/>
    <col min="14862" max="14862" width="3.85546875" customWidth="1"/>
    <col min="14863" max="14864" width="11.42578125" customWidth="1"/>
    <col min="14865" max="14865" width="13.5703125" customWidth="1"/>
    <col min="14866" max="14866" width="15.140625" customWidth="1"/>
    <col min="14867" max="14867" width="11.42578125" customWidth="1"/>
    <col min="14868" max="14868" width="12.85546875" customWidth="1"/>
    <col min="15103" max="15103" width="11.42578125" customWidth="1"/>
    <col min="15104" max="15106" width="15.140625" customWidth="1"/>
    <col min="15107" max="15107" width="10" customWidth="1"/>
    <col min="15108" max="15108" width="11.42578125" customWidth="1"/>
    <col min="15109" max="15109" width="10.42578125" customWidth="1"/>
    <col min="15110" max="15110" width="10.85546875" customWidth="1"/>
    <col min="15111" max="15111" width="11.42578125" customWidth="1"/>
    <col min="15112" max="15112" width="9" customWidth="1"/>
    <col min="15113" max="15113" width="8.5703125" customWidth="1"/>
    <col min="15114" max="15114" width="9.42578125" customWidth="1"/>
    <col min="15115" max="15115" width="11.42578125" customWidth="1"/>
    <col min="15116" max="15116" width="9.5703125" customWidth="1"/>
    <col min="15117" max="15117" width="12.5703125" customWidth="1"/>
    <col min="15118" max="15118" width="3.85546875" customWidth="1"/>
    <col min="15119" max="15120" width="11.42578125" customWidth="1"/>
    <col min="15121" max="15121" width="13.5703125" customWidth="1"/>
    <col min="15122" max="15122" width="15.140625" customWidth="1"/>
    <col min="15123" max="15123" width="11.42578125" customWidth="1"/>
    <col min="15124" max="15124" width="12.85546875" customWidth="1"/>
    <col min="15359" max="15359" width="11.42578125" customWidth="1"/>
    <col min="15360" max="15362" width="15.140625" customWidth="1"/>
    <col min="15363" max="15363" width="10" customWidth="1"/>
    <col min="15364" max="15364" width="11.42578125" customWidth="1"/>
    <col min="15365" max="15365" width="10.42578125" customWidth="1"/>
    <col min="15366" max="15366" width="10.85546875" customWidth="1"/>
    <col min="15367" max="15367" width="11.42578125" customWidth="1"/>
    <col min="15368" max="15368" width="9" customWidth="1"/>
    <col min="15369" max="15369" width="8.5703125" customWidth="1"/>
    <col min="15370" max="15370" width="9.42578125" customWidth="1"/>
    <col min="15371" max="15371" width="11.42578125" customWidth="1"/>
    <col min="15372" max="15372" width="9.5703125" customWidth="1"/>
    <col min="15373" max="15373" width="12.5703125" customWidth="1"/>
    <col min="15374" max="15374" width="3.85546875" customWidth="1"/>
    <col min="15375" max="15376" width="11.42578125" customWidth="1"/>
    <col min="15377" max="15377" width="13.5703125" customWidth="1"/>
    <col min="15378" max="15378" width="15.140625" customWidth="1"/>
    <col min="15379" max="15379" width="11.42578125" customWidth="1"/>
    <col min="15380" max="15380" width="12.85546875" customWidth="1"/>
    <col min="15615" max="15615" width="11.42578125" customWidth="1"/>
    <col min="15616" max="15618" width="15.140625" customWidth="1"/>
    <col min="15619" max="15619" width="10" customWidth="1"/>
    <col min="15620" max="15620" width="11.42578125" customWidth="1"/>
    <col min="15621" max="15621" width="10.42578125" customWidth="1"/>
    <col min="15622" max="15622" width="10.85546875" customWidth="1"/>
    <col min="15623" max="15623" width="11.42578125" customWidth="1"/>
    <col min="15624" max="15624" width="9" customWidth="1"/>
    <col min="15625" max="15625" width="8.5703125" customWidth="1"/>
    <col min="15626" max="15626" width="9.42578125" customWidth="1"/>
    <col min="15627" max="15627" width="11.42578125" customWidth="1"/>
    <col min="15628" max="15628" width="9.5703125" customWidth="1"/>
    <col min="15629" max="15629" width="12.5703125" customWidth="1"/>
    <col min="15630" max="15630" width="3.85546875" customWidth="1"/>
    <col min="15631" max="15632" width="11.42578125" customWidth="1"/>
    <col min="15633" max="15633" width="13.5703125" customWidth="1"/>
    <col min="15634" max="15634" width="15.140625" customWidth="1"/>
    <col min="15635" max="15635" width="11.42578125" customWidth="1"/>
    <col min="15636" max="15636" width="12.85546875" customWidth="1"/>
    <col min="15871" max="15871" width="11.42578125" customWidth="1"/>
    <col min="15872" max="15874" width="15.140625" customWidth="1"/>
    <col min="15875" max="15875" width="10" customWidth="1"/>
    <col min="15876" max="15876" width="11.42578125" customWidth="1"/>
    <col min="15877" max="15877" width="10.42578125" customWidth="1"/>
    <col min="15878" max="15878" width="10.85546875" customWidth="1"/>
    <col min="15879" max="15879" width="11.42578125" customWidth="1"/>
    <col min="15880" max="15880" width="9" customWidth="1"/>
    <col min="15881" max="15881" width="8.5703125" customWidth="1"/>
    <col min="15882" max="15882" width="9.42578125" customWidth="1"/>
    <col min="15883" max="15883" width="11.42578125" customWidth="1"/>
    <col min="15884" max="15884" width="9.5703125" customWidth="1"/>
    <col min="15885" max="15885" width="12.5703125" customWidth="1"/>
    <col min="15886" max="15886" width="3.85546875" customWidth="1"/>
    <col min="15887" max="15888" width="11.42578125" customWidth="1"/>
    <col min="15889" max="15889" width="13.5703125" customWidth="1"/>
    <col min="15890" max="15890" width="15.140625" customWidth="1"/>
    <col min="15891" max="15891" width="11.42578125" customWidth="1"/>
    <col min="15892" max="15892" width="12.85546875" customWidth="1"/>
    <col min="16127" max="16127" width="11.42578125" customWidth="1"/>
    <col min="16128" max="16130" width="15.140625" customWidth="1"/>
    <col min="16131" max="16131" width="10" customWidth="1"/>
    <col min="16132" max="16132" width="11.42578125" customWidth="1"/>
    <col min="16133" max="16133" width="10.42578125" customWidth="1"/>
    <col min="16134" max="16134" width="10.85546875" customWidth="1"/>
    <col min="16135" max="16135" width="11.42578125" customWidth="1"/>
    <col min="16136" max="16136" width="9" customWidth="1"/>
    <col min="16137" max="16137" width="8.5703125" customWidth="1"/>
    <col min="16138" max="16138" width="9.42578125" customWidth="1"/>
    <col min="16139" max="16139" width="11.42578125" customWidth="1"/>
    <col min="16140" max="16140" width="9.5703125" customWidth="1"/>
    <col min="16141" max="16141" width="12.5703125" customWidth="1"/>
    <col min="16142" max="16142" width="3.85546875" customWidth="1"/>
    <col min="16143" max="16144" width="11.42578125" customWidth="1"/>
    <col min="16145" max="16145" width="13.5703125" customWidth="1"/>
    <col min="16146" max="16146" width="15.140625" customWidth="1"/>
    <col min="16147" max="16147" width="11.42578125" customWidth="1"/>
    <col min="16148" max="16148" width="12.85546875" customWidth="1"/>
  </cols>
  <sheetData>
    <row r="1" spans="1:40" ht="16.5" thickBot="1" x14ac:dyDescent="0.3">
      <c r="A1" s="527" t="s">
        <v>128</v>
      </c>
      <c r="B1" s="527"/>
      <c r="C1" s="527"/>
      <c r="D1" s="527"/>
      <c r="E1" s="527"/>
      <c r="F1" s="527"/>
      <c r="G1" s="527"/>
      <c r="H1" s="527"/>
      <c r="I1" s="527"/>
      <c r="J1" s="527"/>
      <c r="K1" s="527"/>
      <c r="L1" s="527"/>
      <c r="M1" s="527"/>
      <c r="N1" s="527"/>
      <c r="O1" s="527"/>
      <c r="P1" s="527"/>
      <c r="Q1" s="527"/>
      <c r="R1" s="527"/>
      <c r="S1" s="527"/>
      <c r="T1" s="527"/>
    </row>
    <row r="2" spans="1:40" ht="15" customHeight="1" x14ac:dyDescent="0.25">
      <c r="A2" s="126" t="s">
        <v>0</v>
      </c>
      <c r="B2" s="127">
        <f>+'Pronósticos 1P mensual x 2 años'!$C$3</f>
        <v>0</v>
      </c>
      <c r="C2" s="32"/>
      <c r="D2" s="421"/>
      <c r="E2" s="422"/>
      <c r="F2" s="423"/>
      <c r="L2" s="424"/>
      <c r="T2" s="421"/>
    </row>
    <row r="3" spans="1:40" ht="15" customHeight="1" x14ac:dyDescent="0.2">
      <c r="A3" s="123" t="s">
        <v>7</v>
      </c>
      <c r="B3" s="128">
        <f>+'Pronósticos 1P mensual x 2 años'!$C$4</f>
        <v>0</v>
      </c>
      <c r="C3" s="32"/>
      <c r="D3" s="421"/>
      <c r="E3" s="422"/>
      <c r="F3" s="421"/>
      <c r="J3" s="421"/>
      <c r="K3" s="421"/>
      <c r="L3" s="421"/>
    </row>
    <row r="4" spans="1:40" ht="15" customHeight="1" x14ac:dyDescent="0.2">
      <c r="A4" s="123" t="s">
        <v>8</v>
      </c>
      <c r="B4" s="128">
        <f>+'Pronósticos 1P mensual x 2 años'!$C$5</f>
        <v>0</v>
      </c>
      <c r="C4" s="32"/>
      <c r="D4" s="421"/>
      <c r="E4" s="422"/>
      <c r="F4" s="421"/>
      <c r="J4" s="421"/>
      <c r="K4" s="421"/>
      <c r="L4" s="421"/>
    </row>
    <row r="5" spans="1:40" ht="15" customHeight="1" thickBot="1" x14ac:dyDescent="0.3">
      <c r="A5" s="459" t="s">
        <v>127</v>
      </c>
      <c r="B5" s="460">
        <f>+'Pronósticos 1P mensual x 2 años'!$C$6</f>
        <v>45291</v>
      </c>
      <c r="C5" s="32"/>
      <c r="D5" s="421"/>
      <c r="E5" s="422"/>
      <c r="F5" s="421"/>
      <c r="J5" s="421"/>
      <c r="K5" s="421"/>
      <c r="L5" s="421"/>
    </row>
    <row r="6" spans="1:40" ht="18.75" thickBot="1" x14ac:dyDescent="0.3">
      <c r="A6" s="528" t="s">
        <v>44</v>
      </c>
      <c r="B6" s="529"/>
      <c r="C6" s="529"/>
      <c r="D6" s="529"/>
      <c r="E6" s="529"/>
      <c r="F6" s="529"/>
      <c r="G6" s="529"/>
      <c r="H6" s="529"/>
      <c r="I6" s="529"/>
      <c r="J6" s="529"/>
      <c r="K6" s="529"/>
      <c r="L6" s="529"/>
      <c r="M6" s="529"/>
      <c r="N6" s="529"/>
      <c r="O6" s="529"/>
      <c r="P6" s="529"/>
      <c r="Q6" s="529"/>
      <c r="R6" s="529"/>
      <c r="S6" s="529"/>
      <c r="T6" s="529"/>
      <c r="U6" s="530"/>
    </row>
    <row r="7" spans="1:40" ht="8.25" customHeight="1" thickBot="1" x14ac:dyDescent="0.25">
      <c r="A7" s="425"/>
      <c r="B7" s="426"/>
      <c r="C7" s="425"/>
      <c r="D7" s="425"/>
      <c r="E7" s="425"/>
      <c r="F7" s="425"/>
      <c r="G7" s="425"/>
      <c r="H7" s="425"/>
      <c r="I7" s="425"/>
      <c r="J7" s="425"/>
      <c r="K7" s="425"/>
      <c r="L7" s="425"/>
      <c r="N7" s="425"/>
      <c r="O7" s="425"/>
      <c r="P7" s="425"/>
      <c r="Q7" s="426"/>
      <c r="R7" s="426"/>
      <c r="S7" s="426"/>
      <c r="T7" s="426"/>
    </row>
    <row r="8" spans="1:40" s="418" customFormat="1" ht="62.25" customHeight="1" thickBot="1" x14ac:dyDescent="0.25">
      <c r="A8" s="493"/>
      <c r="B8" s="491" t="s">
        <v>303</v>
      </c>
      <c r="C8" s="491" t="s">
        <v>12</v>
      </c>
      <c r="D8" s="491" t="s">
        <v>13</v>
      </c>
      <c r="E8" s="491" t="s">
        <v>14</v>
      </c>
      <c r="F8" s="491" t="s">
        <v>15</v>
      </c>
      <c r="G8" s="491" t="s">
        <v>16</v>
      </c>
      <c r="H8" s="491" t="s">
        <v>17</v>
      </c>
      <c r="I8" s="491" t="s">
        <v>18</v>
      </c>
      <c r="J8" s="491" t="s">
        <v>19</v>
      </c>
      <c r="K8" s="491" t="s">
        <v>20</v>
      </c>
      <c r="L8" s="491" t="s">
        <v>21</v>
      </c>
      <c r="M8" s="491" t="s">
        <v>22</v>
      </c>
      <c r="N8" s="492" t="s">
        <v>23</v>
      </c>
      <c r="O8" s="418" t="s">
        <v>9</v>
      </c>
      <c r="P8" s="418" t="s">
        <v>9</v>
      </c>
      <c r="Q8" s="464" t="s">
        <v>24</v>
      </c>
      <c r="R8" s="462" t="s">
        <v>225</v>
      </c>
      <c r="S8" s="462" t="s">
        <v>307</v>
      </c>
      <c r="T8" s="462" t="s">
        <v>245</v>
      </c>
      <c r="U8" s="463" t="s">
        <v>244</v>
      </c>
    </row>
    <row r="9" spans="1:40" ht="13.5" thickBot="1" x14ac:dyDescent="0.25">
      <c r="A9" s="497" t="s">
        <v>8</v>
      </c>
      <c r="B9" s="523"/>
      <c r="C9" s="524"/>
      <c r="D9" s="524"/>
      <c r="E9" s="524"/>
      <c r="F9" s="524"/>
      <c r="G9" s="524"/>
      <c r="H9" s="524"/>
      <c r="I9" s="524"/>
      <c r="J9" s="524"/>
      <c r="K9" s="524"/>
      <c r="L9" s="524"/>
      <c r="M9" s="524"/>
      <c r="N9" s="525"/>
      <c r="O9" s="395"/>
      <c r="Q9" s="465">
        <f>SUM(Q12:Q40)</f>
        <v>0</v>
      </c>
      <c r="R9" s="466" t="str">
        <f>IFERROR(T9/Q9,"")</f>
        <v/>
      </c>
      <c r="S9" s="467"/>
      <c r="T9" s="468"/>
      <c r="U9" s="469" t="str">
        <f>IFERROR(S9/Q9,"")</f>
        <v/>
      </c>
    </row>
    <row r="10" spans="1:40" ht="13.5" thickBot="1" x14ac:dyDescent="0.25">
      <c r="R10" s="420" t="str">
        <f t="shared" ref="R10:R11" si="0">IFERROR(T10/Q10,"")</f>
        <v/>
      </c>
      <c r="U10" t="str">
        <f t="shared" ref="U10:U11" si="1">IFERROR(S10/Q10,"")</f>
        <v/>
      </c>
    </row>
    <row r="11" spans="1:40" ht="13.5" thickBot="1" x14ac:dyDescent="0.25">
      <c r="A11" s="499" t="s">
        <v>42</v>
      </c>
      <c r="B11" s="500" t="s">
        <v>327</v>
      </c>
      <c r="R11" s="420" t="str">
        <f t="shared" si="0"/>
        <v/>
      </c>
      <c r="U11" t="str">
        <f t="shared" si="1"/>
        <v/>
      </c>
    </row>
    <row r="12" spans="1:40" x14ac:dyDescent="0.2">
      <c r="A12" s="470"/>
      <c r="B12" s="471"/>
      <c r="C12" s="471"/>
      <c r="D12" s="471"/>
      <c r="E12" s="471"/>
      <c r="F12" s="471"/>
      <c r="G12" s="471"/>
      <c r="H12" s="471"/>
      <c r="I12" s="471"/>
      <c r="J12" s="471"/>
      <c r="K12" s="471"/>
      <c r="L12" s="471"/>
      <c r="M12" s="471"/>
      <c r="N12" s="472"/>
      <c r="Q12" s="470"/>
      <c r="R12" s="480" t="str">
        <f>IFERROR(T12/Q12,"")</f>
        <v/>
      </c>
      <c r="S12" s="471"/>
      <c r="T12" s="471"/>
      <c r="U12" s="481" t="str">
        <f>IFERROR(S12/Q12,"")</f>
        <v/>
      </c>
    </row>
    <row r="13" spans="1:40" x14ac:dyDescent="0.2">
      <c r="A13" s="473"/>
      <c r="B13" s="283"/>
      <c r="C13" s="283"/>
      <c r="D13" s="283"/>
      <c r="E13" s="283"/>
      <c r="F13" s="283"/>
      <c r="G13" s="285"/>
      <c r="H13" s="285"/>
      <c r="I13" s="283"/>
      <c r="J13" s="283"/>
      <c r="K13" s="283"/>
      <c r="L13" s="283"/>
      <c r="M13" s="283"/>
      <c r="N13" s="474"/>
      <c r="Q13" s="475"/>
      <c r="R13" s="429" t="str">
        <f t="shared" ref="R13:R40" si="2">IFERROR(T13/Q13,"")</f>
        <v/>
      </c>
      <c r="S13" s="283"/>
      <c r="T13" s="283"/>
      <c r="U13" s="482" t="str">
        <f t="shared" ref="U13:U40" si="3">IFERROR(S13/Q13,"")</f>
        <v/>
      </c>
    </row>
    <row r="14" spans="1:40" x14ac:dyDescent="0.2">
      <c r="A14" s="475"/>
      <c r="B14" s="283"/>
      <c r="C14" s="283"/>
      <c r="D14" s="283"/>
      <c r="E14" s="283"/>
      <c r="F14" s="283"/>
      <c r="G14" s="283"/>
      <c r="H14" s="283"/>
      <c r="I14" s="283"/>
      <c r="J14" s="283"/>
      <c r="K14" s="283"/>
      <c r="L14" s="283"/>
      <c r="M14" s="283"/>
      <c r="N14" s="474"/>
      <c r="Q14" s="475"/>
      <c r="R14" s="429" t="str">
        <f t="shared" si="2"/>
        <v/>
      </c>
      <c r="S14" s="283"/>
      <c r="T14" s="283"/>
      <c r="U14" s="482" t="str">
        <f t="shared" si="3"/>
        <v/>
      </c>
      <c r="AI14" s="318" t="s">
        <v>288</v>
      </c>
      <c r="AJ14" s="318"/>
      <c r="AK14" s="318"/>
      <c r="AL14" s="318"/>
      <c r="AM14" s="318"/>
      <c r="AN14" s="318"/>
    </row>
    <row r="15" spans="1:40" x14ac:dyDescent="0.2">
      <c r="A15" s="473"/>
      <c r="B15" s="283"/>
      <c r="C15" s="283"/>
      <c r="D15" s="283"/>
      <c r="E15" s="283"/>
      <c r="F15" s="283"/>
      <c r="G15" s="285"/>
      <c r="H15" s="285"/>
      <c r="I15" s="283"/>
      <c r="J15" s="283"/>
      <c r="K15" s="283"/>
      <c r="L15" s="283"/>
      <c r="M15" s="283"/>
      <c r="N15" s="474"/>
      <c r="Q15" s="475"/>
      <c r="R15" s="429" t="str">
        <f t="shared" si="2"/>
        <v/>
      </c>
      <c r="S15" s="283"/>
      <c r="T15" s="283"/>
      <c r="U15" s="482" t="str">
        <f t="shared" si="3"/>
        <v/>
      </c>
      <c r="AI15" s="318" t="s">
        <v>290</v>
      </c>
      <c r="AJ15" s="318"/>
      <c r="AK15" s="318"/>
      <c r="AL15" s="318"/>
      <c r="AM15" s="318"/>
      <c r="AN15" s="318"/>
    </row>
    <row r="16" spans="1:40" x14ac:dyDescent="0.2">
      <c r="A16" s="475"/>
      <c r="B16" s="283"/>
      <c r="C16" s="283"/>
      <c r="D16" s="283"/>
      <c r="E16" s="283"/>
      <c r="F16" s="283"/>
      <c r="G16" s="283"/>
      <c r="H16" s="283"/>
      <c r="I16" s="283"/>
      <c r="J16" s="283"/>
      <c r="K16" s="283"/>
      <c r="L16" s="283"/>
      <c r="M16" s="283"/>
      <c r="N16" s="474"/>
      <c r="Q16" s="475"/>
      <c r="R16" s="429" t="str">
        <f t="shared" si="2"/>
        <v/>
      </c>
      <c r="S16" s="283"/>
      <c r="T16" s="283"/>
      <c r="U16" s="482" t="str">
        <f t="shared" si="3"/>
        <v/>
      </c>
      <c r="AI16" s="318" t="s">
        <v>289</v>
      </c>
      <c r="AJ16" s="318"/>
      <c r="AK16" s="318"/>
      <c r="AL16" s="318"/>
      <c r="AM16" s="318"/>
      <c r="AN16" s="318"/>
    </row>
    <row r="17" spans="1:40" x14ac:dyDescent="0.2">
      <c r="A17" s="473"/>
      <c r="B17" s="283"/>
      <c r="C17" s="283"/>
      <c r="D17" s="283"/>
      <c r="E17" s="283"/>
      <c r="F17" s="283"/>
      <c r="G17" s="285"/>
      <c r="H17" s="285"/>
      <c r="I17" s="283"/>
      <c r="J17" s="283"/>
      <c r="K17" s="283"/>
      <c r="L17" s="283"/>
      <c r="M17" s="283"/>
      <c r="N17" s="474"/>
      <c r="Q17" s="475"/>
      <c r="R17" s="429" t="str">
        <f t="shared" si="2"/>
        <v/>
      </c>
      <c r="S17" s="283"/>
      <c r="T17" s="283"/>
      <c r="U17" s="482" t="str">
        <f t="shared" si="3"/>
        <v/>
      </c>
      <c r="AI17" s="318" t="s">
        <v>291</v>
      </c>
      <c r="AJ17" s="318"/>
      <c r="AK17" s="318"/>
      <c r="AL17" s="318"/>
      <c r="AM17" s="318"/>
      <c r="AN17" s="318"/>
    </row>
    <row r="18" spans="1:40" x14ac:dyDescent="0.2">
      <c r="A18" s="475"/>
      <c r="B18" s="283"/>
      <c r="C18" s="283"/>
      <c r="D18" s="283"/>
      <c r="E18" s="283"/>
      <c r="F18" s="283"/>
      <c r="G18" s="283"/>
      <c r="H18" s="283"/>
      <c r="I18" s="283"/>
      <c r="J18" s="283"/>
      <c r="K18" s="283"/>
      <c r="L18" s="283"/>
      <c r="M18" s="283"/>
      <c r="N18" s="474"/>
      <c r="Q18" s="475"/>
      <c r="R18" s="429" t="str">
        <f t="shared" si="2"/>
        <v/>
      </c>
      <c r="S18" s="283"/>
      <c r="T18" s="283"/>
      <c r="U18" s="482" t="str">
        <f t="shared" si="3"/>
        <v/>
      </c>
      <c r="AI18" s="318" t="s">
        <v>292</v>
      </c>
      <c r="AJ18" s="318"/>
      <c r="AK18" s="318"/>
      <c r="AL18" s="318"/>
      <c r="AM18" s="318"/>
      <c r="AN18" s="318"/>
    </row>
    <row r="19" spans="1:40" x14ac:dyDescent="0.2">
      <c r="A19" s="473"/>
      <c r="B19" s="283"/>
      <c r="C19" s="283"/>
      <c r="D19" s="283"/>
      <c r="E19" s="283"/>
      <c r="F19" s="283"/>
      <c r="G19" s="285"/>
      <c r="H19" s="285"/>
      <c r="I19" s="283"/>
      <c r="J19" s="283"/>
      <c r="K19" s="283"/>
      <c r="L19" s="283"/>
      <c r="M19" s="283"/>
      <c r="N19" s="474"/>
      <c r="Q19" s="475"/>
      <c r="R19" s="429" t="str">
        <f t="shared" si="2"/>
        <v/>
      </c>
      <c r="S19" s="283"/>
      <c r="T19" s="283"/>
      <c r="U19" s="482" t="str">
        <f t="shared" si="3"/>
        <v/>
      </c>
      <c r="AI19" s="318" t="s">
        <v>293</v>
      </c>
      <c r="AJ19" s="318"/>
      <c r="AK19" s="318"/>
      <c r="AL19" s="318"/>
      <c r="AM19" s="318"/>
      <c r="AN19" s="318"/>
    </row>
    <row r="20" spans="1:40" x14ac:dyDescent="0.2">
      <c r="A20" s="475"/>
      <c r="B20" s="283"/>
      <c r="C20" s="283"/>
      <c r="D20" s="283"/>
      <c r="E20" s="283"/>
      <c r="F20" s="283"/>
      <c r="G20" s="283"/>
      <c r="H20" s="283"/>
      <c r="I20" s="283"/>
      <c r="J20" s="283"/>
      <c r="K20" s="283"/>
      <c r="L20" s="283"/>
      <c r="M20" s="283"/>
      <c r="N20" s="474"/>
      <c r="Q20" s="475"/>
      <c r="R20" s="429" t="str">
        <f t="shared" si="2"/>
        <v/>
      </c>
      <c r="S20" s="283"/>
      <c r="T20" s="283"/>
      <c r="U20" s="482" t="str">
        <f t="shared" si="3"/>
        <v/>
      </c>
      <c r="AI20" s="318" t="s">
        <v>294</v>
      </c>
      <c r="AJ20" s="318"/>
      <c r="AK20" s="318"/>
      <c r="AL20" s="318"/>
      <c r="AM20" s="318"/>
      <c r="AN20" s="318"/>
    </row>
    <row r="21" spans="1:40" x14ac:dyDescent="0.2">
      <c r="A21" s="473"/>
      <c r="B21" s="283"/>
      <c r="C21" s="283"/>
      <c r="D21" s="283"/>
      <c r="E21" s="283"/>
      <c r="F21" s="283"/>
      <c r="G21" s="285"/>
      <c r="H21" s="285"/>
      <c r="I21" s="283"/>
      <c r="J21" s="283"/>
      <c r="K21" s="283"/>
      <c r="L21" s="283"/>
      <c r="M21" s="283"/>
      <c r="N21" s="474"/>
      <c r="Q21" s="475"/>
      <c r="R21" s="429" t="str">
        <f t="shared" si="2"/>
        <v/>
      </c>
      <c r="S21" s="283"/>
      <c r="T21" s="283"/>
      <c r="U21" s="482" t="str">
        <f t="shared" si="3"/>
        <v/>
      </c>
      <c r="AI21" s="318" t="s">
        <v>295</v>
      </c>
      <c r="AJ21" s="318"/>
      <c r="AK21" s="318"/>
      <c r="AL21" s="318"/>
      <c r="AM21" s="318"/>
      <c r="AN21" s="318"/>
    </row>
    <row r="22" spans="1:40" x14ac:dyDescent="0.2">
      <c r="A22" s="475"/>
      <c r="B22" s="283"/>
      <c r="C22" s="283"/>
      <c r="D22" s="283"/>
      <c r="E22" s="283"/>
      <c r="F22" s="283"/>
      <c r="G22" s="283"/>
      <c r="H22" s="283"/>
      <c r="I22" s="283"/>
      <c r="J22" s="283"/>
      <c r="K22" s="283"/>
      <c r="L22" s="283"/>
      <c r="M22" s="283"/>
      <c r="N22" s="474"/>
      <c r="Q22" s="475"/>
      <c r="R22" s="429" t="str">
        <f t="shared" si="2"/>
        <v/>
      </c>
      <c r="S22" s="283"/>
      <c r="T22" s="283"/>
      <c r="U22" s="482" t="str">
        <f t="shared" si="3"/>
        <v/>
      </c>
      <c r="AI22" s="318" t="s">
        <v>296</v>
      </c>
      <c r="AJ22" s="318"/>
      <c r="AK22" s="318"/>
      <c r="AL22" s="318"/>
      <c r="AM22" s="318"/>
      <c r="AN22" s="318"/>
    </row>
    <row r="23" spans="1:40" x14ac:dyDescent="0.2">
      <c r="A23" s="473"/>
      <c r="B23" s="283"/>
      <c r="C23" s="283"/>
      <c r="D23" s="283"/>
      <c r="E23" s="283"/>
      <c r="F23" s="283"/>
      <c r="G23" s="285"/>
      <c r="H23" s="285"/>
      <c r="I23" s="283"/>
      <c r="J23" s="283"/>
      <c r="K23" s="283"/>
      <c r="L23" s="283"/>
      <c r="M23" s="283"/>
      <c r="N23" s="474"/>
      <c r="Q23" s="475"/>
      <c r="R23" s="429" t="str">
        <f t="shared" si="2"/>
        <v/>
      </c>
      <c r="S23" s="283"/>
      <c r="T23" s="283"/>
      <c r="U23" s="482" t="str">
        <f t="shared" si="3"/>
        <v/>
      </c>
      <c r="AI23" s="318"/>
      <c r="AJ23" s="318"/>
      <c r="AK23" s="318"/>
      <c r="AL23" s="318"/>
      <c r="AM23" s="318"/>
      <c r="AN23" s="318"/>
    </row>
    <row r="24" spans="1:40" x14ac:dyDescent="0.2">
      <c r="A24" s="475"/>
      <c r="B24" s="283"/>
      <c r="C24" s="283"/>
      <c r="D24" s="283"/>
      <c r="E24" s="283"/>
      <c r="F24" s="283"/>
      <c r="G24" s="283"/>
      <c r="H24" s="283"/>
      <c r="I24" s="283"/>
      <c r="J24" s="283"/>
      <c r="K24" s="283"/>
      <c r="L24" s="283"/>
      <c r="M24" s="283"/>
      <c r="N24" s="474"/>
      <c r="Q24" s="475"/>
      <c r="R24" s="429" t="str">
        <f t="shared" si="2"/>
        <v/>
      </c>
      <c r="S24" s="283"/>
      <c r="T24" s="283"/>
      <c r="U24" s="482" t="str">
        <f t="shared" si="3"/>
        <v/>
      </c>
      <c r="AI24" s="318"/>
      <c r="AJ24" s="318"/>
      <c r="AK24" s="318"/>
      <c r="AL24" s="318"/>
      <c r="AM24" s="318"/>
      <c r="AN24" s="318"/>
    </row>
    <row r="25" spans="1:40" x14ac:dyDescent="0.2">
      <c r="A25" s="473"/>
      <c r="B25" s="283"/>
      <c r="C25" s="283"/>
      <c r="D25" s="283"/>
      <c r="E25" s="283"/>
      <c r="F25" s="283"/>
      <c r="G25" s="285"/>
      <c r="H25" s="285"/>
      <c r="I25" s="283"/>
      <c r="J25" s="283"/>
      <c r="K25" s="283"/>
      <c r="L25" s="283"/>
      <c r="M25" s="283"/>
      <c r="N25" s="474"/>
      <c r="Q25" s="475"/>
      <c r="R25" s="429" t="str">
        <f t="shared" si="2"/>
        <v/>
      </c>
      <c r="S25" s="283"/>
      <c r="T25" s="283"/>
      <c r="U25" s="482" t="str">
        <f t="shared" si="3"/>
        <v/>
      </c>
    </row>
    <row r="26" spans="1:40" x14ac:dyDescent="0.2">
      <c r="A26" s="475"/>
      <c r="B26" s="283"/>
      <c r="C26" s="283"/>
      <c r="D26" s="283"/>
      <c r="E26" s="283"/>
      <c r="F26" s="283"/>
      <c r="G26" s="283"/>
      <c r="H26" s="283"/>
      <c r="I26" s="283"/>
      <c r="J26" s="283"/>
      <c r="K26" s="283"/>
      <c r="L26" s="283"/>
      <c r="M26" s="283"/>
      <c r="N26" s="474"/>
      <c r="Q26" s="475"/>
      <c r="R26" s="429" t="str">
        <f t="shared" si="2"/>
        <v/>
      </c>
      <c r="S26" s="283"/>
      <c r="T26" s="283"/>
      <c r="U26" s="482" t="str">
        <f t="shared" si="3"/>
        <v/>
      </c>
    </row>
    <row r="27" spans="1:40" x14ac:dyDescent="0.2">
      <c r="A27" s="473"/>
      <c r="B27" s="283"/>
      <c r="C27" s="283"/>
      <c r="D27" s="283"/>
      <c r="E27" s="283"/>
      <c r="F27" s="283"/>
      <c r="G27" s="285"/>
      <c r="H27" s="285"/>
      <c r="I27" s="283"/>
      <c r="J27" s="283"/>
      <c r="K27" s="283"/>
      <c r="L27" s="283"/>
      <c r="M27" s="283"/>
      <c r="N27" s="474"/>
      <c r="Q27" s="475"/>
      <c r="R27" s="429" t="str">
        <f t="shared" si="2"/>
        <v/>
      </c>
      <c r="S27" s="283"/>
      <c r="T27" s="283"/>
      <c r="U27" s="482" t="str">
        <f t="shared" si="3"/>
        <v/>
      </c>
    </row>
    <row r="28" spans="1:40" x14ac:dyDescent="0.2">
      <c r="A28" s="475"/>
      <c r="B28" s="283"/>
      <c r="C28" s="283"/>
      <c r="D28" s="283"/>
      <c r="E28" s="283"/>
      <c r="F28" s="283"/>
      <c r="G28" s="283"/>
      <c r="H28" s="283"/>
      <c r="I28" s="283"/>
      <c r="J28" s="283"/>
      <c r="K28" s="283"/>
      <c r="L28" s="283"/>
      <c r="M28" s="283"/>
      <c r="N28" s="474"/>
      <c r="Q28" s="475"/>
      <c r="R28" s="429" t="str">
        <f t="shared" si="2"/>
        <v/>
      </c>
      <c r="S28" s="283"/>
      <c r="T28" s="283"/>
      <c r="U28" s="482" t="str">
        <f t="shared" si="3"/>
        <v/>
      </c>
    </row>
    <row r="29" spans="1:40" x14ac:dyDescent="0.2">
      <c r="A29" s="473"/>
      <c r="B29" s="283"/>
      <c r="C29" s="283"/>
      <c r="D29" s="283"/>
      <c r="E29" s="283"/>
      <c r="F29" s="283"/>
      <c r="G29" s="285"/>
      <c r="H29" s="285"/>
      <c r="I29" s="283"/>
      <c r="J29" s="283"/>
      <c r="K29" s="283"/>
      <c r="L29" s="283"/>
      <c r="M29" s="283"/>
      <c r="N29" s="474"/>
      <c r="Q29" s="475"/>
      <c r="R29" s="429" t="str">
        <f t="shared" si="2"/>
        <v/>
      </c>
      <c r="S29" s="283"/>
      <c r="T29" s="283"/>
      <c r="U29" s="482" t="str">
        <f t="shared" si="3"/>
        <v/>
      </c>
    </row>
    <row r="30" spans="1:40" x14ac:dyDescent="0.2">
      <c r="A30" s="475"/>
      <c r="B30" s="283"/>
      <c r="C30" s="283"/>
      <c r="D30" s="283"/>
      <c r="E30" s="283"/>
      <c r="F30" s="283"/>
      <c r="G30" s="283"/>
      <c r="H30" s="283"/>
      <c r="I30" s="283"/>
      <c r="J30" s="283"/>
      <c r="K30" s="283"/>
      <c r="L30" s="283"/>
      <c r="M30" s="283"/>
      <c r="N30" s="474"/>
      <c r="Q30" s="475"/>
      <c r="R30" s="429" t="str">
        <f t="shared" si="2"/>
        <v/>
      </c>
      <c r="S30" s="283"/>
      <c r="T30" s="283"/>
      <c r="U30" s="482" t="str">
        <f t="shared" si="3"/>
        <v/>
      </c>
    </row>
    <row r="31" spans="1:40" x14ac:dyDescent="0.2">
      <c r="A31" s="473"/>
      <c r="B31" s="283"/>
      <c r="C31" s="283"/>
      <c r="D31" s="283"/>
      <c r="E31" s="283"/>
      <c r="F31" s="283"/>
      <c r="G31" s="285"/>
      <c r="H31" s="285"/>
      <c r="I31" s="283"/>
      <c r="J31" s="283"/>
      <c r="K31" s="283"/>
      <c r="L31" s="283"/>
      <c r="M31" s="283"/>
      <c r="N31" s="474"/>
      <c r="Q31" s="475"/>
      <c r="R31" s="429" t="str">
        <f t="shared" si="2"/>
        <v/>
      </c>
      <c r="S31" s="283"/>
      <c r="T31" s="283"/>
      <c r="U31" s="482" t="str">
        <f t="shared" si="3"/>
        <v/>
      </c>
    </row>
    <row r="32" spans="1:40" x14ac:dyDescent="0.2">
      <c r="A32" s="473"/>
      <c r="B32" s="283"/>
      <c r="C32" s="283"/>
      <c r="D32" s="283"/>
      <c r="E32" s="283"/>
      <c r="F32" s="283"/>
      <c r="G32" s="285"/>
      <c r="H32" s="285"/>
      <c r="I32" s="283"/>
      <c r="J32" s="283"/>
      <c r="K32" s="283"/>
      <c r="L32" s="283"/>
      <c r="M32" s="283"/>
      <c r="N32" s="474"/>
      <c r="Q32" s="475"/>
      <c r="R32" s="429" t="str">
        <f t="shared" si="2"/>
        <v/>
      </c>
      <c r="S32" s="283"/>
      <c r="T32" s="283"/>
      <c r="U32" s="482" t="str">
        <f t="shared" si="3"/>
        <v/>
      </c>
    </row>
    <row r="33" spans="1:21" x14ac:dyDescent="0.2">
      <c r="A33" s="473"/>
      <c r="B33" s="283"/>
      <c r="C33" s="283"/>
      <c r="D33" s="283"/>
      <c r="E33" s="283"/>
      <c r="F33" s="283"/>
      <c r="G33" s="285"/>
      <c r="H33" s="285"/>
      <c r="I33" s="283"/>
      <c r="J33" s="283"/>
      <c r="K33" s="283"/>
      <c r="L33" s="283"/>
      <c r="M33" s="283"/>
      <c r="N33" s="474"/>
      <c r="Q33" s="475"/>
      <c r="R33" s="429" t="str">
        <f t="shared" si="2"/>
        <v/>
      </c>
      <c r="S33" s="283"/>
      <c r="T33" s="283"/>
      <c r="U33" s="482" t="str">
        <f t="shared" si="3"/>
        <v/>
      </c>
    </row>
    <row r="34" spans="1:21" x14ac:dyDescent="0.2">
      <c r="A34" s="473"/>
      <c r="B34" s="283"/>
      <c r="C34" s="283"/>
      <c r="D34" s="283"/>
      <c r="E34" s="283"/>
      <c r="F34" s="283"/>
      <c r="G34" s="285"/>
      <c r="H34" s="285"/>
      <c r="I34" s="283"/>
      <c r="J34" s="283"/>
      <c r="K34" s="283"/>
      <c r="L34" s="283"/>
      <c r="M34" s="283"/>
      <c r="N34" s="474"/>
      <c r="Q34" s="475"/>
      <c r="R34" s="429" t="str">
        <f t="shared" si="2"/>
        <v/>
      </c>
      <c r="S34" s="283"/>
      <c r="T34" s="283"/>
      <c r="U34" s="482" t="str">
        <f t="shared" si="3"/>
        <v/>
      </c>
    </row>
    <row r="35" spans="1:21" x14ac:dyDescent="0.2">
      <c r="A35" s="473"/>
      <c r="B35" s="283"/>
      <c r="C35" s="283"/>
      <c r="D35" s="283"/>
      <c r="E35" s="283"/>
      <c r="F35" s="283"/>
      <c r="G35" s="285"/>
      <c r="H35" s="285"/>
      <c r="I35" s="283"/>
      <c r="J35" s="283"/>
      <c r="K35" s="283"/>
      <c r="L35" s="283"/>
      <c r="M35" s="283"/>
      <c r="N35" s="474"/>
      <c r="Q35" s="475"/>
      <c r="R35" s="429" t="str">
        <f t="shared" si="2"/>
        <v/>
      </c>
      <c r="S35" s="283"/>
      <c r="T35" s="283"/>
      <c r="U35" s="482" t="str">
        <f t="shared" si="3"/>
        <v/>
      </c>
    </row>
    <row r="36" spans="1:21" x14ac:dyDescent="0.2">
      <c r="A36" s="473"/>
      <c r="B36" s="283"/>
      <c r="C36" s="283"/>
      <c r="D36" s="283"/>
      <c r="E36" s="283"/>
      <c r="F36" s="283"/>
      <c r="G36" s="285"/>
      <c r="H36" s="285"/>
      <c r="I36" s="283"/>
      <c r="J36" s="283"/>
      <c r="K36" s="283"/>
      <c r="L36" s="283"/>
      <c r="M36" s="283"/>
      <c r="N36" s="474"/>
      <c r="Q36" s="475"/>
      <c r="R36" s="429" t="str">
        <f t="shared" si="2"/>
        <v/>
      </c>
      <c r="S36" s="283"/>
      <c r="T36" s="283"/>
      <c r="U36" s="482" t="str">
        <f t="shared" si="3"/>
        <v/>
      </c>
    </row>
    <row r="37" spans="1:21" x14ac:dyDescent="0.2">
      <c r="A37" s="473"/>
      <c r="B37" s="283"/>
      <c r="C37" s="283"/>
      <c r="D37" s="283"/>
      <c r="E37" s="283"/>
      <c r="F37" s="283"/>
      <c r="G37" s="285"/>
      <c r="H37" s="285"/>
      <c r="I37" s="283"/>
      <c r="J37" s="283"/>
      <c r="K37" s="283"/>
      <c r="L37" s="283"/>
      <c r="M37" s="283"/>
      <c r="N37" s="474"/>
      <c r="Q37" s="475"/>
      <c r="R37" s="429" t="str">
        <f t="shared" si="2"/>
        <v/>
      </c>
      <c r="S37" s="283"/>
      <c r="T37" s="283"/>
      <c r="U37" s="482" t="str">
        <f t="shared" si="3"/>
        <v/>
      </c>
    </row>
    <row r="38" spans="1:21" x14ac:dyDescent="0.2">
      <c r="A38" s="473"/>
      <c r="B38" s="283"/>
      <c r="C38" s="283"/>
      <c r="D38" s="283"/>
      <c r="E38" s="283"/>
      <c r="F38" s="283"/>
      <c r="G38" s="285"/>
      <c r="H38" s="285"/>
      <c r="I38" s="283"/>
      <c r="J38" s="283"/>
      <c r="K38" s="283"/>
      <c r="L38" s="283"/>
      <c r="M38" s="283"/>
      <c r="N38" s="474"/>
      <c r="Q38" s="475"/>
      <c r="R38" s="429" t="str">
        <f t="shared" si="2"/>
        <v/>
      </c>
      <c r="S38" s="283"/>
      <c r="T38" s="283"/>
      <c r="U38" s="482" t="str">
        <f t="shared" si="3"/>
        <v/>
      </c>
    </row>
    <row r="39" spans="1:21" x14ac:dyDescent="0.2">
      <c r="A39" s="473"/>
      <c r="B39" s="283"/>
      <c r="C39" s="283"/>
      <c r="D39" s="283"/>
      <c r="E39" s="283"/>
      <c r="F39" s="283"/>
      <c r="G39" s="285"/>
      <c r="H39" s="285"/>
      <c r="I39" s="283"/>
      <c r="J39" s="283"/>
      <c r="K39" s="283"/>
      <c r="L39" s="283"/>
      <c r="M39" s="283"/>
      <c r="N39" s="474"/>
      <c r="Q39" s="475"/>
      <c r="R39" s="429" t="str">
        <f t="shared" si="2"/>
        <v/>
      </c>
      <c r="S39" s="283"/>
      <c r="T39" s="283"/>
      <c r="U39" s="482" t="str">
        <f t="shared" si="3"/>
        <v/>
      </c>
    </row>
    <row r="40" spans="1:21" ht="13.5" thickBot="1" x14ac:dyDescent="0.25">
      <c r="A40" s="476"/>
      <c r="B40" s="477"/>
      <c r="C40" s="478"/>
      <c r="D40" s="478"/>
      <c r="E40" s="478"/>
      <c r="F40" s="478"/>
      <c r="G40" s="478"/>
      <c r="H40" s="478"/>
      <c r="I40" s="477"/>
      <c r="J40" s="477"/>
      <c r="K40" s="477"/>
      <c r="L40" s="477"/>
      <c r="M40" s="477"/>
      <c r="N40" s="479"/>
      <c r="Q40" s="483"/>
      <c r="R40" s="484" t="str">
        <f t="shared" si="2"/>
        <v/>
      </c>
      <c r="S40" s="477"/>
      <c r="T40" s="477"/>
      <c r="U40" s="485" t="str">
        <f t="shared" si="3"/>
        <v/>
      </c>
    </row>
    <row r="41" spans="1:21" ht="18.75" thickBot="1" x14ac:dyDescent="0.3">
      <c r="A41" s="526"/>
      <c r="B41" s="526"/>
      <c r="C41" s="526"/>
      <c r="D41" s="526"/>
      <c r="E41" s="526"/>
      <c r="F41" s="526"/>
      <c r="G41" s="526"/>
      <c r="H41" s="526"/>
      <c r="I41" s="526"/>
      <c r="J41" s="526"/>
      <c r="K41" s="526"/>
      <c r="L41" s="526"/>
      <c r="M41" s="526"/>
      <c r="N41" s="526"/>
      <c r="O41" s="526"/>
      <c r="P41" s="526"/>
      <c r="Q41" s="526"/>
      <c r="R41" s="526"/>
      <c r="S41" s="526"/>
      <c r="T41" s="526"/>
    </row>
    <row r="42" spans="1:21" ht="18.75" thickBot="1" x14ac:dyDescent="0.3">
      <c r="A42" s="531" t="s">
        <v>43</v>
      </c>
      <c r="B42" s="532"/>
      <c r="C42" s="532"/>
      <c r="D42" s="532"/>
      <c r="E42" s="532"/>
      <c r="F42" s="532"/>
      <c r="G42" s="532"/>
      <c r="H42" s="532"/>
      <c r="I42" s="532"/>
      <c r="J42" s="532"/>
      <c r="K42" s="532"/>
      <c r="L42" s="532"/>
      <c r="M42" s="532"/>
      <c r="N42" s="532"/>
      <c r="O42" s="532"/>
      <c r="P42" s="532"/>
      <c r="Q42" s="532"/>
      <c r="R42" s="532"/>
      <c r="S42" s="532"/>
      <c r="T42" s="532"/>
      <c r="U42" s="533"/>
    </row>
    <row r="43" spans="1:21" s="419" customFormat="1" ht="66.75" customHeight="1" thickBot="1" x14ac:dyDescent="0.25">
      <c r="A43" s="496"/>
      <c r="B43" s="494" t="s">
        <v>11</v>
      </c>
      <c r="C43" s="494" t="s">
        <v>12</v>
      </c>
      <c r="D43" s="494" t="s">
        <v>13</v>
      </c>
      <c r="E43" s="494" t="s">
        <v>14</v>
      </c>
      <c r="F43" s="494" t="s">
        <v>15</v>
      </c>
      <c r="G43" s="494" t="s">
        <v>16</v>
      </c>
      <c r="H43" s="494" t="s">
        <v>17</v>
      </c>
      <c r="I43" s="494" t="s">
        <v>18</v>
      </c>
      <c r="J43" s="494" t="s">
        <v>19</v>
      </c>
      <c r="K43" s="494" t="s">
        <v>21</v>
      </c>
      <c r="L43" s="494" t="s">
        <v>25</v>
      </c>
      <c r="M43" s="494" t="s">
        <v>26</v>
      </c>
      <c r="N43" s="494" t="s">
        <v>27</v>
      </c>
      <c r="O43" s="495" t="s">
        <v>28</v>
      </c>
      <c r="P43" s="418" t="s">
        <v>9</v>
      </c>
      <c r="Q43" s="461" t="s">
        <v>247</v>
      </c>
      <c r="R43" s="462" t="s">
        <v>225</v>
      </c>
      <c r="S43" s="462" t="s">
        <v>308</v>
      </c>
      <c r="T43" s="462" t="s">
        <v>246</v>
      </c>
      <c r="U43" s="463" t="s">
        <v>244</v>
      </c>
    </row>
    <row r="44" spans="1:21" ht="13.5" thickBot="1" x14ac:dyDescent="0.25">
      <c r="A44" s="497" t="s">
        <v>8</v>
      </c>
      <c r="B44" s="523"/>
      <c r="C44" s="524"/>
      <c r="D44" s="524"/>
      <c r="E44" s="524"/>
      <c r="F44" s="524"/>
      <c r="G44" s="524"/>
      <c r="H44" s="524"/>
      <c r="I44" s="524"/>
      <c r="J44" s="524"/>
      <c r="K44" s="524"/>
      <c r="L44" s="524"/>
      <c r="M44" s="524"/>
      <c r="N44" s="524"/>
      <c r="O44" s="525"/>
      <c r="Q44" s="465">
        <f>SUM(Q47:Q75)</f>
        <v>0</v>
      </c>
      <c r="R44" s="466" t="str">
        <f>IFERROR(T44/Q44,"")</f>
        <v/>
      </c>
      <c r="S44" s="467"/>
      <c r="T44" s="468"/>
      <c r="U44" s="469" t="str">
        <f>IFERROR(S44/Q44,"")</f>
        <v/>
      </c>
    </row>
    <row r="45" spans="1:21" ht="13.5" thickBot="1" x14ac:dyDescent="0.25"/>
    <row r="46" spans="1:21" ht="13.5" thickBot="1" x14ac:dyDescent="0.25">
      <c r="A46" s="498" t="s">
        <v>42</v>
      </c>
      <c r="B46" s="500" t="s">
        <v>327</v>
      </c>
    </row>
    <row r="47" spans="1:21" x14ac:dyDescent="0.2">
      <c r="A47" s="470"/>
      <c r="B47" s="471"/>
      <c r="C47" s="471"/>
      <c r="D47" s="471"/>
      <c r="E47" s="471"/>
      <c r="F47" s="471"/>
      <c r="G47" s="471"/>
      <c r="H47" s="471"/>
      <c r="I47" s="471"/>
      <c r="J47" s="471"/>
      <c r="K47" s="471"/>
      <c r="L47" s="471"/>
      <c r="M47" s="471"/>
      <c r="N47" s="471"/>
      <c r="O47" s="472"/>
      <c r="Q47" s="470"/>
      <c r="R47" s="486" t="str">
        <f>IFERROR(T47/Q47,"")</f>
        <v/>
      </c>
      <c r="S47" s="471"/>
      <c r="T47" s="471"/>
      <c r="U47" s="487" t="str">
        <f>IFERROR(S47/Q47,"")</f>
        <v/>
      </c>
    </row>
    <row r="48" spans="1:21" x14ac:dyDescent="0.2">
      <c r="A48" s="473"/>
      <c r="B48" s="283"/>
      <c r="C48" s="283"/>
      <c r="D48" s="283"/>
      <c r="E48" s="283"/>
      <c r="F48" s="283"/>
      <c r="G48" s="285"/>
      <c r="H48" s="285"/>
      <c r="I48" s="283"/>
      <c r="J48" s="283"/>
      <c r="K48" s="283"/>
      <c r="L48" s="283"/>
      <c r="M48" s="283"/>
      <c r="N48" s="283"/>
      <c r="O48" s="474"/>
      <c r="Q48" s="475"/>
      <c r="R48" s="430" t="str">
        <f t="shared" ref="R48:R75" si="4">IFERROR(T48/Q48,"")</f>
        <v/>
      </c>
      <c r="S48" s="284"/>
      <c r="T48" s="283"/>
      <c r="U48" s="488" t="str">
        <f t="shared" ref="U48:U75" si="5">IFERROR(S48/Q48,"")</f>
        <v/>
      </c>
    </row>
    <row r="49" spans="1:21" x14ac:dyDescent="0.2">
      <c r="A49" s="475"/>
      <c r="B49" s="283"/>
      <c r="C49" s="283"/>
      <c r="D49" s="283"/>
      <c r="E49" s="283"/>
      <c r="F49" s="283"/>
      <c r="G49" s="283"/>
      <c r="H49" s="283"/>
      <c r="I49" s="283"/>
      <c r="J49" s="283"/>
      <c r="K49" s="283"/>
      <c r="L49" s="283"/>
      <c r="M49" s="283"/>
      <c r="N49" s="283"/>
      <c r="O49" s="474"/>
      <c r="Q49" s="475"/>
      <c r="R49" s="430" t="str">
        <f t="shared" si="4"/>
        <v/>
      </c>
      <c r="S49" s="283"/>
      <c r="T49" s="283"/>
      <c r="U49" s="488" t="str">
        <f t="shared" si="5"/>
        <v/>
      </c>
    </row>
    <row r="50" spans="1:21" x14ac:dyDescent="0.2">
      <c r="A50" s="473"/>
      <c r="B50" s="283"/>
      <c r="C50" s="283"/>
      <c r="D50" s="283"/>
      <c r="E50" s="283"/>
      <c r="F50" s="283"/>
      <c r="G50" s="285"/>
      <c r="H50" s="285"/>
      <c r="I50" s="283"/>
      <c r="J50" s="283"/>
      <c r="K50" s="283"/>
      <c r="L50" s="283"/>
      <c r="M50" s="283"/>
      <c r="N50" s="283"/>
      <c r="O50" s="474"/>
      <c r="Q50" s="475"/>
      <c r="R50" s="430" t="str">
        <f t="shared" si="4"/>
        <v/>
      </c>
      <c r="S50" s="283"/>
      <c r="T50" s="283"/>
      <c r="U50" s="488" t="str">
        <f t="shared" si="5"/>
        <v/>
      </c>
    </row>
    <row r="51" spans="1:21" x14ac:dyDescent="0.2">
      <c r="A51" s="475"/>
      <c r="B51" s="283"/>
      <c r="C51" s="283"/>
      <c r="D51" s="283"/>
      <c r="E51" s="283"/>
      <c r="F51" s="283"/>
      <c r="G51" s="283"/>
      <c r="H51" s="283"/>
      <c r="I51" s="283"/>
      <c r="J51" s="283"/>
      <c r="K51" s="283"/>
      <c r="L51" s="283"/>
      <c r="M51" s="283"/>
      <c r="N51" s="283"/>
      <c r="O51" s="474"/>
      <c r="Q51" s="475"/>
      <c r="R51" s="430" t="str">
        <f t="shared" si="4"/>
        <v/>
      </c>
      <c r="S51" s="283"/>
      <c r="T51" s="283"/>
      <c r="U51" s="488" t="str">
        <f t="shared" si="5"/>
        <v/>
      </c>
    </row>
    <row r="52" spans="1:21" x14ac:dyDescent="0.2">
      <c r="A52" s="473"/>
      <c r="B52" s="283"/>
      <c r="C52" s="283"/>
      <c r="D52" s="283"/>
      <c r="E52" s="283"/>
      <c r="F52" s="283"/>
      <c r="G52" s="285"/>
      <c r="H52" s="285"/>
      <c r="I52" s="283"/>
      <c r="J52" s="283"/>
      <c r="K52" s="283"/>
      <c r="L52" s="283"/>
      <c r="M52" s="283"/>
      <c r="N52" s="283"/>
      <c r="O52" s="474"/>
      <c r="Q52" s="475"/>
      <c r="R52" s="430" t="str">
        <f t="shared" si="4"/>
        <v/>
      </c>
      <c r="S52" s="283"/>
      <c r="T52" s="283"/>
      <c r="U52" s="488" t="str">
        <f t="shared" si="5"/>
        <v/>
      </c>
    </row>
    <row r="53" spans="1:21" x14ac:dyDescent="0.2">
      <c r="A53" s="475"/>
      <c r="B53" s="283"/>
      <c r="C53" s="283"/>
      <c r="D53" s="283"/>
      <c r="E53" s="283"/>
      <c r="F53" s="283"/>
      <c r="G53" s="283"/>
      <c r="H53" s="283"/>
      <c r="I53" s="283"/>
      <c r="J53" s="283"/>
      <c r="K53" s="283"/>
      <c r="L53" s="283"/>
      <c r="M53" s="283"/>
      <c r="N53" s="283"/>
      <c r="O53" s="474"/>
      <c r="Q53" s="475"/>
      <c r="R53" s="430" t="str">
        <f t="shared" si="4"/>
        <v/>
      </c>
      <c r="S53" s="283"/>
      <c r="T53" s="283"/>
      <c r="U53" s="488" t="str">
        <f t="shared" si="5"/>
        <v/>
      </c>
    </row>
    <row r="54" spans="1:21" x14ac:dyDescent="0.2">
      <c r="A54" s="473"/>
      <c r="B54" s="283"/>
      <c r="C54" s="283"/>
      <c r="D54" s="283"/>
      <c r="E54" s="283"/>
      <c r="F54" s="283"/>
      <c r="G54" s="285"/>
      <c r="H54" s="285"/>
      <c r="I54" s="283"/>
      <c r="J54" s="283"/>
      <c r="K54" s="283"/>
      <c r="L54" s="283"/>
      <c r="M54" s="283"/>
      <c r="N54" s="283"/>
      <c r="O54" s="474"/>
      <c r="Q54" s="475"/>
      <c r="R54" s="430" t="str">
        <f t="shared" si="4"/>
        <v/>
      </c>
      <c r="S54" s="283"/>
      <c r="T54" s="283"/>
      <c r="U54" s="488" t="str">
        <f t="shared" si="5"/>
        <v/>
      </c>
    </row>
    <row r="55" spans="1:21" x14ac:dyDescent="0.2">
      <c r="A55" s="475"/>
      <c r="B55" s="283"/>
      <c r="C55" s="283"/>
      <c r="D55" s="283"/>
      <c r="E55" s="283"/>
      <c r="F55" s="283"/>
      <c r="G55" s="283"/>
      <c r="H55" s="283"/>
      <c r="I55" s="283"/>
      <c r="J55" s="283"/>
      <c r="K55" s="283"/>
      <c r="L55" s="283"/>
      <c r="M55" s="283"/>
      <c r="N55" s="283"/>
      <c r="O55" s="474"/>
      <c r="Q55" s="475"/>
      <c r="R55" s="430" t="str">
        <f t="shared" si="4"/>
        <v/>
      </c>
      <c r="S55" s="283"/>
      <c r="T55" s="283"/>
      <c r="U55" s="488" t="str">
        <f t="shared" si="5"/>
        <v/>
      </c>
    </row>
    <row r="56" spans="1:21" x14ac:dyDescent="0.2">
      <c r="A56" s="473"/>
      <c r="B56" s="283"/>
      <c r="C56" s="283"/>
      <c r="D56" s="283"/>
      <c r="E56" s="283"/>
      <c r="F56" s="283"/>
      <c r="G56" s="285"/>
      <c r="H56" s="285"/>
      <c r="I56" s="283"/>
      <c r="J56" s="283"/>
      <c r="K56" s="283"/>
      <c r="L56" s="283"/>
      <c r="M56" s="283"/>
      <c r="N56" s="283"/>
      <c r="O56" s="474"/>
      <c r="Q56" s="475"/>
      <c r="R56" s="430" t="str">
        <f t="shared" si="4"/>
        <v/>
      </c>
      <c r="S56" s="283"/>
      <c r="T56" s="283"/>
      <c r="U56" s="488" t="str">
        <f t="shared" si="5"/>
        <v/>
      </c>
    </row>
    <row r="57" spans="1:21" x14ac:dyDescent="0.2">
      <c r="A57" s="475"/>
      <c r="B57" s="283"/>
      <c r="C57" s="283"/>
      <c r="D57" s="283"/>
      <c r="E57" s="283"/>
      <c r="F57" s="283"/>
      <c r="G57" s="283"/>
      <c r="H57" s="283"/>
      <c r="I57" s="283"/>
      <c r="J57" s="283"/>
      <c r="K57" s="283"/>
      <c r="L57" s="283"/>
      <c r="M57" s="283"/>
      <c r="N57" s="283"/>
      <c r="O57" s="474"/>
      <c r="Q57" s="475"/>
      <c r="R57" s="430" t="str">
        <f t="shared" si="4"/>
        <v/>
      </c>
      <c r="S57" s="283"/>
      <c r="T57" s="283"/>
      <c r="U57" s="488" t="str">
        <f t="shared" si="5"/>
        <v/>
      </c>
    </row>
    <row r="58" spans="1:21" x14ac:dyDescent="0.2">
      <c r="A58" s="473"/>
      <c r="B58" s="283"/>
      <c r="C58" s="283"/>
      <c r="D58" s="283"/>
      <c r="E58" s="283"/>
      <c r="F58" s="283"/>
      <c r="G58" s="285"/>
      <c r="H58" s="285"/>
      <c r="I58" s="283"/>
      <c r="J58" s="283"/>
      <c r="K58" s="283"/>
      <c r="L58" s="283"/>
      <c r="M58" s="283"/>
      <c r="N58" s="283"/>
      <c r="O58" s="474"/>
      <c r="Q58" s="475"/>
      <c r="R58" s="430" t="str">
        <f t="shared" si="4"/>
        <v/>
      </c>
      <c r="S58" s="283"/>
      <c r="T58" s="283"/>
      <c r="U58" s="488" t="str">
        <f t="shared" si="5"/>
        <v/>
      </c>
    </row>
    <row r="59" spans="1:21" x14ac:dyDescent="0.2">
      <c r="A59" s="475"/>
      <c r="B59" s="283"/>
      <c r="C59" s="283"/>
      <c r="D59" s="283"/>
      <c r="E59" s="283"/>
      <c r="F59" s="283"/>
      <c r="G59" s="283"/>
      <c r="H59" s="283"/>
      <c r="I59" s="283"/>
      <c r="J59" s="283"/>
      <c r="K59" s="283"/>
      <c r="L59" s="283"/>
      <c r="M59" s="283"/>
      <c r="N59" s="283"/>
      <c r="O59" s="474"/>
      <c r="Q59" s="475"/>
      <c r="R59" s="430" t="str">
        <f t="shared" si="4"/>
        <v/>
      </c>
      <c r="S59" s="283"/>
      <c r="T59" s="283"/>
      <c r="U59" s="488" t="str">
        <f t="shared" si="5"/>
        <v/>
      </c>
    </row>
    <row r="60" spans="1:21" x14ac:dyDescent="0.2">
      <c r="A60" s="473"/>
      <c r="B60" s="283"/>
      <c r="C60" s="283"/>
      <c r="D60" s="283"/>
      <c r="E60" s="283"/>
      <c r="F60" s="283"/>
      <c r="G60" s="285"/>
      <c r="H60" s="285"/>
      <c r="I60" s="283"/>
      <c r="J60" s="283"/>
      <c r="K60" s="283"/>
      <c r="L60" s="283"/>
      <c r="M60" s="283"/>
      <c r="N60" s="283"/>
      <c r="O60" s="474"/>
      <c r="Q60" s="475"/>
      <c r="R60" s="430" t="str">
        <f t="shared" si="4"/>
        <v/>
      </c>
      <c r="S60" s="283"/>
      <c r="T60" s="283"/>
      <c r="U60" s="488" t="str">
        <f t="shared" si="5"/>
        <v/>
      </c>
    </row>
    <row r="61" spans="1:21" x14ac:dyDescent="0.2">
      <c r="A61" s="475"/>
      <c r="B61" s="283"/>
      <c r="C61" s="283"/>
      <c r="D61" s="283"/>
      <c r="E61" s="283"/>
      <c r="F61" s="283"/>
      <c r="G61" s="283"/>
      <c r="H61" s="283"/>
      <c r="I61" s="283"/>
      <c r="J61" s="283"/>
      <c r="K61" s="283"/>
      <c r="L61" s="283"/>
      <c r="M61" s="283"/>
      <c r="N61" s="283"/>
      <c r="O61" s="474"/>
      <c r="Q61" s="475"/>
      <c r="R61" s="430" t="str">
        <f t="shared" si="4"/>
        <v/>
      </c>
      <c r="S61" s="283"/>
      <c r="T61" s="283"/>
      <c r="U61" s="488" t="str">
        <f t="shared" si="5"/>
        <v/>
      </c>
    </row>
    <row r="62" spans="1:21" x14ac:dyDescent="0.2">
      <c r="A62" s="473"/>
      <c r="B62" s="283"/>
      <c r="C62" s="283"/>
      <c r="D62" s="283"/>
      <c r="E62" s="283"/>
      <c r="F62" s="283"/>
      <c r="G62" s="285"/>
      <c r="H62" s="285"/>
      <c r="I62" s="283"/>
      <c r="J62" s="283"/>
      <c r="K62" s="283"/>
      <c r="L62" s="283"/>
      <c r="M62" s="283"/>
      <c r="N62" s="283"/>
      <c r="O62" s="474"/>
      <c r="Q62" s="475"/>
      <c r="R62" s="430" t="str">
        <f t="shared" si="4"/>
        <v/>
      </c>
      <c r="S62" s="283"/>
      <c r="T62" s="283"/>
      <c r="U62" s="488" t="str">
        <f t="shared" si="5"/>
        <v/>
      </c>
    </row>
    <row r="63" spans="1:21" x14ac:dyDescent="0.2">
      <c r="A63" s="475"/>
      <c r="B63" s="283"/>
      <c r="C63" s="283"/>
      <c r="D63" s="283"/>
      <c r="E63" s="283"/>
      <c r="F63" s="283"/>
      <c r="G63" s="283"/>
      <c r="H63" s="283"/>
      <c r="I63" s="283"/>
      <c r="J63" s="283"/>
      <c r="K63" s="283"/>
      <c r="L63" s="283"/>
      <c r="M63" s="283"/>
      <c r="N63" s="283"/>
      <c r="O63" s="474"/>
      <c r="Q63" s="475"/>
      <c r="R63" s="430" t="str">
        <f t="shared" si="4"/>
        <v/>
      </c>
      <c r="S63" s="283"/>
      <c r="T63" s="283"/>
      <c r="U63" s="488" t="str">
        <f t="shared" si="5"/>
        <v/>
      </c>
    </row>
    <row r="64" spans="1:21" x14ac:dyDescent="0.2">
      <c r="A64" s="473"/>
      <c r="B64" s="283"/>
      <c r="C64" s="283"/>
      <c r="D64" s="283"/>
      <c r="E64" s="283"/>
      <c r="F64" s="283"/>
      <c r="G64" s="285"/>
      <c r="H64" s="285"/>
      <c r="I64" s="283"/>
      <c r="J64" s="283"/>
      <c r="K64" s="283"/>
      <c r="L64" s="283"/>
      <c r="M64" s="283"/>
      <c r="N64" s="283"/>
      <c r="O64" s="474"/>
      <c r="Q64" s="475"/>
      <c r="R64" s="430" t="str">
        <f t="shared" si="4"/>
        <v/>
      </c>
      <c r="S64" s="283"/>
      <c r="T64" s="283"/>
      <c r="U64" s="488" t="str">
        <f t="shared" si="5"/>
        <v/>
      </c>
    </row>
    <row r="65" spans="1:21" x14ac:dyDescent="0.2">
      <c r="A65" s="475"/>
      <c r="B65" s="283"/>
      <c r="C65" s="283"/>
      <c r="D65" s="283"/>
      <c r="E65" s="283"/>
      <c r="F65" s="283"/>
      <c r="G65" s="283"/>
      <c r="H65" s="283"/>
      <c r="I65" s="283"/>
      <c r="J65" s="283"/>
      <c r="K65" s="283"/>
      <c r="L65" s="283"/>
      <c r="M65" s="283"/>
      <c r="N65" s="283"/>
      <c r="O65" s="474"/>
      <c r="Q65" s="475"/>
      <c r="R65" s="430" t="str">
        <f t="shared" si="4"/>
        <v/>
      </c>
      <c r="S65" s="283"/>
      <c r="T65" s="283"/>
      <c r="U65" s="488" t="str">
        <f t="shared" si="5"/>
        <v/>
      </c>
    </row>
    <row r="66" spans="1:21" x14ac:dyDescent="0.2">
      <c r="A66" s="473"/>
      <c r="B66" s="283"/>
      <c r="C66" s="283"/>
      <c r="D66" s="283"/>
      <c r="E66" s="283"/>
      <c r="F66" s="283"/>
      <c r="G66" s="285"/>
      <c r="H66" s="285"/>
      <c r="I66" s="283"/>
      <c r="J66" s="283"/>
      <c r="K66" s="283"/>
      <c r="L66" s="283"/>
      <c r="M66" s="283"/>
      <c r="N66" s="283"/>
      <c r="O66" s="474"/>
      <c r="Q66" s="475"/>
      <c r="R66" s="430" t="str">
        <f t="shared" si="4"/>
        <v/>
      </c>
      <c r="S66" s="283"/>
      <c r="T66" s="283"/>
      <c r="U66" s="488" t="str">
        <f t="shared" si="5"/>
        <v/>
      </c>
    </row>
    <row r="67" spans="1:21" x14ac:dyDescent="0.2">
      <c r="A67" s="473"/>
      <c r="B67" s="283"/>
      <c r="C67" s="283"/>
      <c r="D67" s="283"/>
      <c r="E67" s="283"/>
      <c r="F67" s="283"/>
      <c r="G67" s="285"/>
      <c r="H67" s="285"/>
      <c r="I67" s="283"/>
      <c r="J67" s="283"/>
      <c r="K67" s="283"/>
      <c r="L67" s="283"/>
      <c r="M67" s="283"/>
      <c r="N67" s="283"/>
      <c r="O67" s="474"/>
      <c r="Q67" s="475"/>
      <c r="R67" s="430" t="str">
        <f t="shared" si="4"/>
        <v/>
      </c>
      <c r="S67" s="283"/>
      <c r="T67" s="283"/>
      <c r="U67" s="488" t="str">
        <f t="shared" si="5"/>
        <v/>
      </c>
    </row>
    <row r="68" spans="1:21" x14ac:dyDescent="0.2">
      <c r="A68" s="473"/>
      <c r="B68" s="283"/>
      <c r="C68" s="283"/>
      <c r="D68" s="283"/>
      <c r="E68" s="283"/>
      <c r="F68" s="283"/>
      <c r="G68" s="285"/>
      <c r="H68" s="285"/>
      <c r="I68" s="283"/>
      <c r="J68" s="283"/>
      <c r="K68" s="283"/>
      <c r="L68" s="283"/>
      <c r="M68" s="283"/>
      <c r="N68" s="283"/>
      <c r="O68" s="474"/>
      <c r="Q68" s="475"/>
      <c r="R68" s="430" t="str">
        <f t="shared" si="4"/>
        <v/>
      </c>
      <c r="S68" s="283"/>
      <c r="T68" s="283"/>
      <c r="U68" s="488" t="str">
        <f t="shared" si="5"/>
        <v/>
      </c>
    </row>
    <row r="69" spans="1:21" x14ac:dyDescent="0.2">
      <c r="A69" s="473"/>
      <c r="B69" s="283"/>
      <c r="C69" s="283"/>
      <c r="D69" s="283"/>
      <c r="E69" s="283"/>
      <c r="F69" s="283"/>
      <c r="G69" s="285"/>
      <c r="H69" s="285"/>
      <c r="I69" s="283"/>
      <c r="J69" s="283"/>
      <c r="K69" s="283"/>
      <c r="L69" s="283"/>
      <c r="M69" s="283"/>
      <c r="N69" s="283"/>
      <c r="O69" s="474"/>
      <c r="Q69" s="475"/>
      <c r="R69" s="430" t="str">
        <f t="shared" si="4"/>
        <v/>
      </c>
      <c r="S69" s="283"/>
      <c r="T69" s="283"/>
      <c r="U69" s="488" t="str">
        <f t="shared" si="5"/>
        <v/>
      </c>
    </row>
    <row r="70" spans="1:21" x14ac:dyDescent="0.2">
      <c r="A70" s="473"/>
      <c r="B70" s="283"/>
      <c r="C70" s="283"/>
      <c r="D70" s="283"/>
      <c r="E70" s="283"/>
      <c r="F70" s="283"/>
      <c r="G70" s="285"/>
      <c r="H70" s="285"/>
      <c r="I70" s="283"/>
      <c r="J70" s="283"/>
      <c r="K70" s="283"/>
      <c r="L70" s="283"/>
      <c r="M70" s="283"/>
      <c r="N70" s="283"/>
      <c r="O70" s="474"/>
      <c r="Q70" s="475"/>
      <c r="R70" s="430" t="str">
        <f t="shared" si="4"/>
        <v/>
      </c>
      <c r="S70" s="283"/>
      <c r="T70" s="283"/>
      <c r="U70" s="488" t="str">
        <f t="shared" si="5"/>
        <v/>
      </c>
    </row>
    <row r="71" spans="1:21" x14ac:dyDescent="0.2">
      <c r="A71" s="473"/>
      <c r="B71" s="283"/>
      <c r="C71" s="283"/>
      <c r="D71" s="283"/>
      <c r="E71" s="283"/>
      <c r="F71" s="283"/>
      <c r="G71" s="285"/>
      <c r="H71" s="285"/>
      <c r="I71" s="283"/>
      <c r="J71" s="283"/>
      <c r="K71" s="283"/>
      <c r="L71" s="283"/>
      <c r="M71" s="283"/>
      <c r="N71" s="283"/>
      <c r="O71" s="474"/>
      <c r="Q71" s="475"/>
      <c r="R71" s="430" t="str">
        <f t="shared" si="4"/>
        <v/>
      </c>
      <c r="S71" s="283"/>
      <c r="T71" s="283"/>
      <c r="U71" s="488" t="str">
        <f t="shared" si="5"/>
        <v/>
      </c>
    </row>
    <row r="72" spans="1:21" x14ac:dyDescent="0.2">
      <c r="A72" s="473"/>
      <c r="B72" s="283"/>
      <c r="C72" s="283"/>
      <c r="D72" s="283"/>
      <c r="E72" s="283"/>
      <c r="F72" s="283"/>
      <c r="G72" s="285"/>
      <c r="H72" s="285"/>
      <c r="I72" s="283"/>
      <c r="J72" s="283"/>
      <c r="K72" s="283"/>
      <c r="L72" s="283"/>
      <c r="M72" s="283"/>
      <c r="N72" s="283"/>
      <c r="O72" s="474"/>
      <c r="Q72" s="475"/>
      <c r="R72" s="430" t="str">
        <f t="shared" si="4"/>
        <v/>
      </c>
      <c r="S72" s="283"/>
      <c r="T72" s="283"/>
      <c r="U72" s="488" t="str">
        <f t="shared" si="5"/>
        <v/>
      </c>
    </row>
    <row r="73" spans="1:21" x14ac:dyDescent="0.2">
      <c r="A73" s="473"/>
      <c r="B73" s="283"/>
      <c r="C73" s="283"/>
      <c r="D73" s="283"/>
      <c r="E73" s="283"/>
      <c r="F73" s="283"/>
      <c r="G73" s="285"/>
      <c r="H73" s="285"/>
      <c r="I73" s="283"/>
      <c r="J73" s="283"/>
      <c r="K73" s="283"/>
      <c r="L73" s="283"/>
      <c r="M73" s="283"/>
      <c r="N73" s="283"/>
      <c r="O73" s="474"/>
      <c r="Q73" s="475"/>
      <c r="R73" s="430" t="str">
        <f t="shared" si="4"/>
        <v/>
      </c>
      <c r="S73" s="283"/>
      <c r="T73" s="283"/>
      <c r="U73" s="488" t="str">
        <f t="shared" si="5"/>
        <v/>
      </c>
    </row>
    <row r="74" spans="1:21" x14ac:dyDescent="0.2">
      <c r="A74" s="473"/>
      <c r="B74" s="283"/>
      <c r="C74" s="283"/>
      <c r="D74" s="283"/>
      <c r="E74" s="283"/>
      <c r="F74" s="283"/>
      <c r="G74" s="285"/>
      <c r="H74" s="285"/>
      <c r="I74" s="283"/>
      <c r="J74" s="283"/>
      <c r="K74" s="283"/>
      <c r="L74" s="283"/>
      <c r="M74" s="283"/>
      <c r="N74" s="283"/>
      <c r="O74" s="474"/>
      <c r="Q74" s="475"/>
      <c r="R74" s="430" t="str">
        <f t="shared" si="4"/>
        <v/>
      </c>
      <c r="S74" s="283"/>
      <c r="T74" s="283"/>
      <c r="U74" s="488" t="str">
        <f t="shared" si="5"/>
        <v/>
      </c>
    </row>
    <row r="75" spans="1:21" ht="13.5" thickBot="1" x14ac:dyDescent="0.25">
      <c r="A75" s="476"/>
      <c r="B75" s="477"/>
      <c r="C75" s="478"/>
      <c r="D75" s="478"/>
      <c r="E75" s="478"/>
      <c r="F75" s="478"/>
      <c r="G75" s="478"/>
      <c r="H75" s="478"/>
      <c r="I75" s="477"/>
      <c r="J75" s="477"/>
      <c r="K75" s="477"/>
      <c r="L75" s="477"/>
      <c r="M75" s="477"/>
      <c r="N75" s="477"/>
      <c r="O75" s="479"/>
      <c r="Q75" s="483"/>
      <c r="R75" s="489" t="str">
        <f t="shared" si="4"/>
        <v/>
      </c>
      <c r="S75" s="477"/>
      <c r="T75" s="477"/>
      <c r="U75" s="490" t="str">
        <f t="shared" si="5"/>
        <v/>
      </c>
    </row>
    <row r="100" spans="52:52" ht="14.25" x14ac:dyDescent="0.2">
      <c r="AZ100" s="265" t="s">
        <v>329</v>
      </c>
    </row>
    <row r="666" spans="5:5" x14ac:dyDescent="0.2">
      <c r="E666" t="s">
        <v>268</v>
      </c>
    </row>
  </sheetData>
  <sheetProtection algorithmName="SHA-512" hashValue="dge+98sx+8j2xLWtei2Q4VD8RUANd61uvoUV/5LJq+MqGgnGEn8z5wupDnt6Dn5Co3IOc6ZsqVUZLKEMY41h8Q==" saltValue="Kf/09LIFw7xZmWmAJulPtw==" spinCount="100000" sheet="1" objects="1" scenarios="1"/>
  <protectedRanges>
    <protectedRange algorithmName="SHA-512" hashValue="qJMHTMtpK+yTPkYt83AJ5/D+d0UlX1vQA9eYFzYBpXD2QgZWPCuKLuLobC5cGNasgvMYYmZKNs5OCEgvYfJHBQ==" saltValue="8yIvHjpPeJ7pIOiRO0vOSA==" spinCount="100000" sqref="A12:A40 C12:N40 Q12:Q40 S12:T40 Q47:Q75 S47:T75 C47:O75 A47:A75" name="Rango3"/>
    <protectedRange algorithmName="SHA-512" hashValue="fYz623OwgnLmh9YAq2MYPkRMW9NmAbTJBk3JKeH0/NKkX1Owq8Oz5Z6XxBM2CPxZ/HJGg71RONo+qTgQ4BYIPw==" saltValue="v3N3IYQ9WMS1drwMcpNEPQ==" spinCount="100000" sqref="T12:T40 T47:T74" name="Rango2"/>
    <protectedRange algorithmName="SHA-512" hashValue="Cioqp4ylw0+osUzJ+glfo218jbXmk4q9EyP6SXQWZbto3BOPcQ1RWcnDXl6ZcPPwTBamP+jJy87rwM3BeFguyw==" saltValue="V7PgHvLFrWp/Pn7y4iV6Ww==" spinCount="100000" sqref="A12:A40 C12:N40 Q12:Q40 S12:S40 A47:A75 C47:O75 Q47:Q75 S47:S75" name="Rango1"/>
  </protectedRanges>
  <mergeCells count="6">
    <mergeCell ref="B44:O44"/>
    <mergeCell ref="A41:T41"/>
    <mergeCell ref="A1:T1"/>
    <mergeCell ref="A6:U6"/>
    <mergeCell ref="A42:U42"/>
    <mergeCell ref="B9:N9"/>
  </mergeCells>
  <dataValidations count="2">
    <dataValidation type="custom" allowBlank="1" showInputMessage="1" showErrorMessage="1" sqref="Q10" xr:uid="{00000000-0002-0000-0500-000000000000}">
      <formula1>D11&gt;0</formula1>
    </dataValidation>
    <dataValidation type="list" allowBlank="1" showInputMessage="1" showErrorMessage="1" sqref="B12:B40 B47:B75" xr:uid="{D5FF948C-8F02-4243-B51B-2734636A5F42}">
      <formula1>$AI$14:$AI$22</formula1>
    </dataValidation>
  </dataValidations>
  <pageMargins left="0.7" right="0.7" top="0.75" bottom="0.75" header="0.3" footer="0.3"/>
  <pageSetup orientation="portrait" r:id="rId1"/>
  <ignoredErrors>
    <ignoredError sqref="R9 R10:R11"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452F-CCB6-4694-9C71-D554D2CD4401}">
  <sheetPr>
    <pageSetUpPr fitToPage="1"/>
  </sheetPr>
  <dimension ref="B1:AZ666"/>
  <sheetViews>
    <sheetView showGridLines="0" zoomScale="80" zoomScaleNormal="80" workbookViewId="0"/>
  </sheetViews>
  <sheetFormatPr baseColWidth="10" defaultColWidth="9.140625" defaultRowHeight="14.25" x14ac:dyDescent="0.2"/>
  <cols>
    <col min="1" max="1" width="3.85546875" style="1" customWidth="1"/>
    <col min="2" max="2" width="77.85546875" style="1" customWidth="1"/>
    <col min="3" max="3" width="18" style="1" bestFit="1" customWidth="1"/>
    <col min="4" max="40" width="15.7109375" style="1" customWidth="1"/>
    <col min="41" max="41" width="3" style="1" customWidth="1"/>
    <col min="42" max="16384" width="9.140625" style="1"/>
  </cols>
  <sheetData>
    <row r="1" spans="2:41" ht="15" thickBot="1" x14ac:dyDescent="0.25">
      <c r="AN1" s="17"/>
    </row>
    <row r="2" spans="2:41" ht="15.75" x14ac:dyDescent="0.2">
      <c r="B2" s="126" t="s">
        <v>0</v>
      </c>
      <c r="C2" s="320">
        <f>+'Pronósticos 1P mensual x 2 años'!$C$3</f>
        <v>0</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row>
    <row r="3" spans="2:41" ht="15.75" x14ac:dyDescent="0.2">
      <c r="B3" s="123" t="s">
        <v>7</v>
      </c>
      <c r="C3" s="321">
        <f>+'Pronósticos 1P mensual x 2 años'!$C$4</f>
        <v>0</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2:41" ht="15.75" x14ac:dyDescent="0.2">
      <c r="B4" s="123" t="s">
        <v>8</v>
      </c>
      <c r="C4" s="321">
        <f>+'Pronósticos 1P mensual x 2 años'!$C$5</f>
        <v>0</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2:41" ht="16.5" thickBot="1" x14ac:dyDescent="0.3">
      <c r="B5" s="124" t="s">
        <v>127</v>
      </c>
      <c r="C5" s="322">
        <f>Capex!C5</f>
        <v>45291</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2:41" ht="15.75" thickBot="1" x14ac:dyDescent="0.25">
      <c r="B6" s="13"/>
      <c r="C6" s="32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18" x14ac:dyDescent="0.2">
      <c r="B7" s="73" t="s">
        <v>272</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81"/>
      <c r="AO7" s="44"/>
    </row>
    <row r="8" spans="2:41" s="113" customFormat="1" ht="38.25" customHeight="1" x14ac:dyDescent="0.2">
      <c r="B8" s="110"/>
      <c r="C8" s="111"/>
      <c r="D8" s="111">
        <v>2024</v>
      </c>
      <c r="E8" s="111">
        <f>+D8+1</f>
        <v>2025</v>
      </c>
      <c r="F8" s="111">
        <f t="shared" ref="F8:AN8" si="0">+E8+1</f>
        <v>2026</v>
      </c>
      <c r="G8" s="111">
        <f t="shared" si="0"/>
        <v>2027</v>
      </c>
      <c r="H8" s="111">
        <f t="shared" si="0"/>
        <v>2028</v>
      </c>
      <c r="I8" s="111">
        <f t="shared" si="0"/>
        <v>2029</v>
      </c>
      <c r="J8" s="111">
        <f t="shared" si="0"/>
        <v>2030</v>
      </c>
      <c r="K8" s="111">
        <f t="shared" si="0"/>
        <v>2031</v>
      </c>
      <c r="L8" s="111">
        <f t="shared" si="0"/>
        <v>2032</v>
      </c>
      <c r="M8" s="111">
        <f t="shared" si="0"/>
        <v>2033</v>
      </c>
      <c r="N8" s="111">
        <f t="shared" si="0"/>
        <v>2034</v>
      </c>
      <c r="O8" s="111">
        <f t="shared" si="0"/>
        <v>2035</v>
      </c>
      <c r="P8" s="111">
        <f t="shared" si="0"/>
        <v>2036</v>
      </c>
      <c r="Q8" s="111">
        <f t="shared" si="0"/>
        <v>2037</v>
      </c>
      <c r="R8" s="111">
        <f t="shared" si="0"/>
        <v>2038</v>
      </c>
      <c r="S8" s="111">
        <f t="shared" si="0"/>
        <v>2039</v>
      </c>
      <c r="T8" s="111">
        <f t="shared" si="0"/>
        <v>2040</v>
      </c>
      <c r="U8" s="111">
        <f t="shared" si="0"/>
        <v>2041</v>
      </c>
      <c r="V8" s="111">
        <f t="shared" si="0"/>
        <v>2042</v>
      </c>
      <c r="W8" s="111">
        <f t="shared" si="0"/>
        <v>2043</v>
      </c>
      <c r="X8" s="111">
        <f t="shared" si="0"/>
        <v>2044</v>
      </c>
      <c r="Y8" s="111">
        <f t="shared" si="0"/>
        <v>2045</v>
      </c>
      <c r="Z8" s="111">
        <f t="shared" si="0"/>
        <v>2046</v>
      </c>
      <c r="AA8" s="111">
        <f t="shared" si="0"/>
        <v>2047</v>
      </c>
      <c r="AB8" s="111">
        <f t="shared" si="0"/>
        <v>2048</v>
      </c>
      <c r="AC8" s="111">
        <f t="shared" si="0"/>
        <v>2049</v>
      </c>
      <c r="AD8" s="111">
        <f t="shared" si="0"/>
        <v>2050</v>
      </c>
      <c r="AE8" s="111">
        <f t="shared" si="0"/>
        <v>2051</v>
      </c>
      <c r="AF8" s="111">
        <f t="shared" si="0"/>
        <v>2052</v>
      </c>
      <c r="AG8" s="111">
        <f t="shared" si="0"/>
        <v>2053</v>
      </c>
      <c r="AH8" s="111">
        <f t="shared" si="0"/>
        <v>2054</v>
      </c>
      <c r="AI8" s="111">
        <f t="shared" si="0"/>
        <v>2055</v>
      </c>
      <c r="AJ8" s="111">
        <f t="shared" si="0"/>
        <v>2056</v>
      </c>
      <c r="AK8" s="111">
        <f t="shared" si="0"/>
        <v>2057</v>
      </c>
      <c r="AL8" s="111">
        <f t="shared" si="0"/>
        <v>2058</v>
      </c>
      <c r="AM8" s="111">
        <f t="shared" si="0"/>
        <v>2059</v>
      </c>
      <c r="AN8" s="119">
        <f t="shared" si="0"/>
        <v>2060</v>
      </c>
      <c r="AO8" s="112"/>
    </row>
    <row r="9" spans="2:41" s="8" customFormat="1" ht="14.25" customHeight="1" x14ac:dyDescent="0.2">
      <c r="B9" s="324" t="s">
        <v>101</v>
      </c>
      <c r="C9" s="31" t="s">
        <v>273</v>
      </c>
      <c r="D9" s="331">
        <f>'Probadas '!D11</f>
        <v>0</v>
      </c>
      <c r="E9" s="331">
        <f>'Probadas '!E11</f>
        <v>0</v>
      </c>
      <c r="F9" s="331">
        <f>'Probadas '!F11</f>
        <v>0</v>
      </c>
      <c r="G9" s="331">
        <f>'Probadas '!G11</f>
        <v>0</v>
      </c>
      <c r="H9" s="331">
        <f>'Probadas '!H11</f>
        <v>0</v>
      </c>
      <c r="I9" s="331">
        <f>'Probadas '!I11</f>
        <v>0</v>
      </c>
      <c r="J9" s="331">
        <f>'Probadas '!J11</f>
        <v>0</v>
      </c>
      <c r="K9" s="331">
        <f>'Probadas '!K11</f>
        <v>0</v>
      </c>
      <c r="L9" s="331">
        <f>'Probadas '!L11</f>
        <v>0</v>
      </c>
      <c r="M9" s="331">
        <f>'Probadas '!M11</f>
        <v>0</v>
      </c>
      <c r="N9" s="331">
        <f>'Probadas '!N11</f>
        <v>0</v>
      </c>
      <c r="O9" s="331">
        <f>'Probadas '!O11</f>
        <v>0</v>
      </c>
      <c r="P9" s="331">
        <f>'Probadas '!P11</f>
        <v>0</v>
      </c>
      <c r="Q9" s="331">
        <f>'Probadas '!Q11</f>
        <v>0</v>
      </c>
      <c r="R9" s="331">
        <f>'Probadas '!R11</f>
        <v>0</v>
      </c>
      <c r="S9" s="331">
        <f>'Probadas '!S11</f>
        <v>0</v>
      </c>
      <c r="T9" s="331">
        <f>'Probadas '!T11</f>
        <v>0</v>
      </c>
      <c r="U9" s="331">
        <f>'Probadas '!U11</f>
        <v>0</v>
      </c>
      <c r="V9" s="331">
        <f>'Probadas '!V11</f>
        <v>0</v>
      </c>
      <c r="W9" s="331">
        <f>'Probadas '!W11</f>
        <v>0</v>
      </c>
      <c r="X9" s="331">
        <f>'Probadas '!X11</f>
        <v>0</v>
      </c>
      <c r="Y9" s="331">
        <f>'Probadas '!Y11</f>
        <v>0</v>
      </c>
      <c r="Z9" s="331">
        <f>'Probadas '!Z11</f>
        <v>0</v>
      </c>
      <c r="AA9" s="331">
        <f>'Probadas '!AA11</f>
        <v>0</v>
      </c>
      <c r="AB9" s="331">
        <f>'Probadas '!AB11</f>
        <v>0</v>
      </c>
      <c r="AC9" s="331">
        <f>'Probadas '!AC11</f>
        <v>0</v>
      </c>
      <c r="AD9" s="331">
        <f>'Probadas '!AD11</f>
        <v>0</v>
      </c>
      <c r="AE9" s="331">
        <f>'Probadas '!AE11</f>
        <v>0</v>
      </c>
      <c r="AF9" s="331">
        <f>'Probadas '!AF11</f>
        <v>0</v>
      </c>
      <c r="AG9" s="331">
        <f>'Probadas '!AG11</f>
        <v>0</v>
      </c>
      <c r="AH9" s="331">
        <f>'Probadas '!AH11</f>
        <v>0</v>
      </c>
      <c r="AI9" s="331">
        <f>'Probadas '!AI11</f>
        <v>0</v>
      </c>
      <c r="AJ9" s="331">
        <f>'Probadas '!AJ11</f>
        <v>0</v>
      </c>
      <c r="AK9" s="331">
        <f>'Probadas '!AK11</f>
        <v>0</v>
      </c>
      <c r="AL9" s="331">
        <f>'Probadas '!AL11</f>
        <v>0</v>
      </c>
      <c r="AM9" s="331">
        <f>'Probadas '!AM11</f>
        <v>0</v>
      </c>
      <c r="AN9" s="451">
        <f>'Probadas '!AN11</f>
        <v>0</v>
      </c>
      <c r="AO9" s="1"/>
    </row>
    <row r="10" spans="2:41" x14ac:dyDescent="0.2">
      <c r="B10" s="54" t="s">
        <v>274</v>
      </c>
      <c r="C10" s="325" t="s">
        <v>275</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452"/>
    </row>
    <row r="11" spans="2:41" x14ac:dyDescent="0.2">
      <c r="B11" s="54" t="s">
        <v>276</v>
      </c>
      <c r="C11" s="325" t="s">
        <v>275</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452"/>
    </row>
    <row r="12" spans="2:41" x14ac:dyDescent="0.2">
      <c r="B12" s="54"/>
      <c r="C12" s="29"/>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453"/>
    </row>
    <row r="13" spans="2:41" x14ac:dyDescent="0.2">
      <c r="B13" s="326" t="s">
        <v>102</v>
      </c>
      <c r="C13" s="31" t="s">
        <v>273</v>
      </c>
      <c r="D13" s="331">
        <f>'Probadas '!D12</f>
        <v>0</v>
      </c>
      <c r="E13" s="331">
        <f>'Probadas '!E12</f>
        <v>0</v>
      </c>
      <c r="F13" s="331">
        <f>'Probadas '!F12</f>
        <v>0</v>
      </c>
      <c r="G13" s="331">
        <f>'Probadas '!G12</f>
        <v>0</v>
      </c>
      <c r="H13" s="331">
        <f>'Probadas '!H12</f>
        <v>0</v>
      </c>
      <c r="I13" s="331">
        <f>'Probadas '!I12</f>
        <v>0</v>
      </c>
      <c r="J13" s="331">
        <f>'Probadas '!J12</f>
        <v>0</v>
      </c>
      <c r="K13" s="331">
        <f>'Probadas '!K12</f>
        <v>0</v>
      </c>
      <c r="L13" s="331">
        <f>'Probadas '!L12</f>
        <v>0</v>
      </c>
      <c r="M13" s="331">
        <f>'Probadas '!M12</f>
        <v>0</v>
      </c>
      <c r="N13" s="331">
        <f>'Probadas '!N12</f>
        <v>0</v>
      </c>
      <c r="O13" s="331">
        <f>'Probadas '!O12</f>
        <v>0</v>
      </c>
      <c r="P13" s="331">
        <f>'Probadas '!P12</f>
        <v>0</v>
      </c>
      <c r="Q13" s="331">
        <f>'Probadas '!Q12</f>
        <v>0</v>
      </c>
      <c r="R13" s="331">
        <f>'Probadas '!R12</f>
        <v>0</v>
      </c>
      <c r="S13" s="331">
        <f>'Probadas '!S12</f>
        <v>0</v>
      </c>
      <c r="T13" s="331">
        <f>'Probadas '!T12</f>
        <v>0</v>
      </c>
      <c r="U13" s="331">
        <f>'Probadas '!U12</f>
        <v>0</v>
      </c>
      <c r="V13" s="331">
        <f>'Probadas '!V12</f>
        <v>0</v>
      </c>
      <c r="W13" s="331">
        <f>'Probadas '!W12</f>
        <v>0</v>
      </c>
      <c r="X13" s="331">
        <f>'Probadas '!X12</f>
        <v>0</v>
      </c>
      <c r="Y13" s="331">
        <f>'Probadas '!Y12</f>
        <v>0</v>
      </c>
      <c r="Z13" s="331">
        <f>'Probadas '!Z12</f>
        <v>0</v>
      </c>
      <c r="AA13" s="331">
        <f>'Probadas '!AA12</f>
        <v>0</v>
      </c>
      <c r="AB13" s="331">
        <f>'Probadas '!AB12</f>
        <v>0</v>
      </c>
      <c r="AC13" s="331">
        <f>'Probadas '!AC12</f>
        <v>0</v>
      </c>
      <c r="AD13" s="331">
        <f>'Probadas '!AD12</f>
        <v>0</v>
      </c>
      <c r="AE13" s="331">
        <f>'Probadas '!AE12</f>
        <v>0</v>
      </c>
      <c r="AF13" s="331">
        <f>'Probadas '!AF12</f>
        <v>0</v>
      </c>
      <c r="AG13" s="331">
        <f>'Probadas '!AG12</f>
        <v>0</v>
      </c>
      <c r="AH13" s="331">
        <f>'Probadas '!AH12</f>
        <v>0</v>
      </c>
      <c r="AI13" s="331">
        <f>'Probadas '!AI12</f>
        <v>0</v>
      </c>
      <c r="AJ13" s="331">
        <f>'Probadas '!AJ12</f>
        <v>0</v>
      </c>
      <c r="AK13" s="331">
        <f>'Probadas '!AK12</f>
        <v>0</v>
      </c>
      <c r="AL13" s="331">
        <f>'Probadas '!AL12</f>
        <v>0</v>
      </c>
      <c r="AM13" s="331">
        <f>'Probadas '!AM12</f>
        <v>0</v>
      </c>
      <c r="AN13" s="451">
        <f>'Probadas '!AN12</f>
        <v>0</v>
      </c>
    </row>
    <row r="14" spans="2:41" x14ac:dyDescent="0.2">
      <c r="B14" s="54" t="s">
        <v>277</v>
      </c>
      <c r="C14" s="325" t="s">
        <v>275</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452"/>
    </row>
    <row r="15" spans="2:41" x14ac:dyDescent="0.2">
      <c r="B15" s="54" t="s">
        <v>278</v>
      </c>
      <c r="C15" s="325" t="s">
        <v>275</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452"/>
    </row>
    <row r="16" spans="2:41" x14ac:dyDescent="0.2">
      <c r="B16" s="54"/>
      <c r="C16" s="1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454"/>
    </row>
    <row r="17" spans="2:40" x14ac:dyDescent="0.2">
      <c r="B17" s="326" t="s">
        <v>103</v>
      </c>
      <c r="C17" s="31" t="s">
        <v>273</v>
      </c>
      <c r="D17" s="331">
        <f>'Probadas '!D13</f>
        <v>0</v>
      </c>
      <c r="E17" s="331">
        <f>'Probadas '!E13</f>
        <v>0</v>
      </c>
      <c r="F17" s="331">
        <f>'Probadas '!F13</f>
        <v>0</v>
      </c>
      <c r="G17" s="331">
        <f>'Probadas '!G13</f>
        <v>0</v>
      </c>
      <c r="H17" s="331">
        <f>'Probadas '!H13</f>
        <v>0</v>
      </c>
      <c r="I17" s="331">
        <f>'Probadas '!I13</f>
        <v>0</v>
      </c>
      <c r="J17" s="331">
        <f>'Probadas '!J13</f>
        <v>0</v>
      </c>
      <c r="K17" s="331">
        <f>'Probadas '!K13</f>
        <v>0</v>
      </c>
      <c r="L17" s="331">
        <f>'Probadas '!L13</f>
        <v>0</v>
      </c>
      <c r="M17" s="331">
        <f>'Probadas '!M13</f>
        <v>0</v>
      </c>
      <c r="N17" s="331">
        <f>'Probadas '!N13</f>
        <v>0</v>
      </c>
      <c r="O17" s="331">
        <f>'Probadas '!O13</f>
        <v>0</v>
      </c>
      <c r="P17" s="331">
        <f>'Probadas '!P13</f>
        <v>0</v>
      </c>
      <c r="Q17" s="331">
        <f>'Probadas '!Q13</f>
        <v>0</v>
      </c>
      <c r="R17" s="331">
        <f>'Probadas '!R13</f>
        <v>0</v>
      </c>
      <c r="S17" s="331">
        <f>'Probadas '!S13</f>
        <v>0</v>
      </c>
      <c r="T17" s="331">
        <f>'Probadas '!T13</f>
        <v>0</v>
      </c>
      <c r="U17" s="331">
        <f>'Probadas '!U13</f>
        <v>0</v>
      </c>
      <c r="V17" s="331">
        <f>'Probadas '!V13</f>
        <v>0</v>
      </c>
      <c r="W17" s="331">
        <f>'Probadas '!W13</f>
        <v>0</v>
      </c>
      <c r="X17" s="331">
        <f>'Probadas '!X13</f>
        <v>0</v>
      </c>
      <c r="Y17" s="331">
        <f>'Probadas '!Y13</f>
        <v>0</v>
      </c>
      <c r="Z17" s="331">
        <f>'Probadas '!Z13</f>
        <v>0</v>
      </c>
      <c r="AA17" s="331">
        <f>'Probadas '!AA13</f>
        <v>0</v>
      </c>
      <c r="AB17" s="331">
        <f>'Probadas '!AB13</f>
        <v>0</v>
      </c>
      <c r="AC17" s="331">
        <f>'Probadas '!AC13</f>
        <v>0</v>
      </c>
      <c r="AD17" s="331">
        <f>'Probadas '!AD13</f>
        <v>0</v>
      </c>
      <c r="AE17" s="331">
        <f>'Probadas '!AE13</f>
        <v>0</v>
      </c>
      <c r="AF17" s="331">
        <f>'Probadas '!AF13</f>
        <v>0</v>
      </c>
      <c r="AG17" s="331">
        <f>'Probadas '!AG13</f>
        <v>0</v>
      </c>
      <c r="AH17" s="331">
        <f>'Probadas '!AH13</f>
        <v>0</v>
      </c>
      <c r="AI17" s="331">
        <f>'Probadas '!AI13</f>
        <v>0</v>
      </c>
      <c r="AJ17" s="331">
        <f>'Probadas '!AJ13</f>
        <v>0</v>
      </c>
      <c r="AK17" s="331">
        <f>'Probadas '!AK13</f>
        <v>0</v>
      </c>
      <c r="AL17" s="331">
        <f>'Probadas '!AL13</f>
        <v>0</v>
      </c>
      <c r="AM17" s="331">
        <f>'Probadas '!AM13</f>
        <v>0</v>
      </c>
      <c r="AN17" s="451">
        <f>'Probadas '!AN13</f>
        <v>0</v>
      </c>
    </row>
    <row r="18" spans="2:40" x14ac:dyDescent="0.2">
      <c r="B18" s="54" t="s">
        <v>279</v>
      </c>
      <c r="C18" s="325" t="s">
        <v>275</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455"/>
    </row>
    <row r="19" spans="2:40" x14ac:dyDescent="0.2">
      <c r="B19" s="54" t="s">
        <v>280</v>
      </c>
      <c r="C19" s="325" t="s">
        <v>275</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455"/>
    </row>
    <row r="20" spans="2:40" ht="15" thickBot="1" x14ac:dyDescent="0.25">
      <c r="B20" s="55"/>
      <c r="C20" s="456"/>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8"/>
    </row>
    <row r="21" spans="2:40" ht="15" thickBot="1" x14ac:dyDescent="0.25">
      <c r="B21"/>
      <c r="C21" s="327"/>
    </row>
    <row r="22" spans="2:40" ht="18" x14ac:dyDescent="0.2">
      <c r="B22" s="78" t="s">
        <v>281</v>
      </c>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84"/>
    </row>
    <row r="23" spans="2:40" s="112" customFormat="1" ht="30" customHeight="1" x14ac:dyDescent="0.2">
      <c r="B23" s="110"/>
      <c r="C23" s="111"/>
      <c r="D23" s="111">
        <v>2024</v>
      </c>
      <c r="E23" s="111">
        <f>+D23+1</f>
        <v>2025</v>
      </c>
      <c r="F23" s="111">
        <f t="shared" ref="F23:AN23" si="1">+E23+1</f>
        <v>2026</v>
      </c>
      <c r="G23" s="111">
        <f t="shared" si="1"/>
        <v>2027</v>
      </c>
      <c r="H23" s="111">
        <f t="shared" si="1"/>
        <v>2028</v>
      </c>
      <c r="I23" s="111">
        <f t="shared" si="1"/>
        <v>2029</v>
      </c>
      <c r="J23" s="111">
        <f t="shared" si="1"/>
        <v>2030</v>
      </c>
      <c r="K23" s="111">
        <f t="shared" si="1"/>
        <v>2031</v>
      </c>
      <c r="L23" s="111">
        <f t="shared" si="1"/>
        <v>2032</v>
      </c>
      <c r="M23" s="111">
        <f t="shared" si="1"/>
        <v>2033</v>
      </c>
      <c r="N23" s="111">
        <f t="shared" si="1"/>
        <v>2034</v>
      </c>
      <c r="O23" s="111">
        <f t="shared" si="1"/>
        <v>2035</v>
      </c>
      <c r="P23" s="111">
        <f t="shared" si="1"/>
        <v>2036</v>
      </c>
      <c r="Q23" s="111">
        <f t="shared" si="1"/>
        <v>2037</v>
      </c>
      <c r="R23" s="111">
        <f t="shared" si="1"/>
        <v>2038</v>
      </c>
      <c r="S23" s="111">
        <f t="shared" si="1"/>
        <v>2039</v>
      </c>
      <c r="T23" s="111">
        <f t="shared" si="1"/>
        <v>2040</v>
      </c>
      <c r="U23" s="111">
        <f t="shared" si="1"/>
        <v>2041</v>
      </c>
      <c r="V23" s="111">
        <f t="shared" si="1"/>
        <v>2042</v>
      </c>
      <c r="W23" s="111">
        <f t="shared" si="1"/>
        <v>2043</v>
      </c>
      <c r="X23" s="111">
        <f t="shared" si="1"/>
        <v>2044</v>
      </c>
      <c r="Y23" s="111">
        <f t="shared" si="1"/>
        <v>2045</v>
      </c>
      <c r="Z23" s="111">
        <f t="shared" si="1"/>
        <v>2046</v>
      </c>
      <c r="AA23" s="111">
        <f t="shared" si="1"/>
        <v>2047</v>
      </c>
      <c r="AB23" s="111">
        <f t="shared" si="1"/>
        <v>2048</v>
      </c>
      <c r="AC23" s="111">
        <f t="shared" si="1"/>
        <v>2049</v>
      </c>
      <c r="AD23" s="111">
        <f t="shared" si="1"/>
        <v>2050</v>
      </c>
      <c r="AE23" s="111">
        <f t="shared" si="1"/>
        <v>2051</v>
      </c>
      <c r="AF23" s="111">
        <f t="shared" si="1"/>
        <v>2052</v>
      </c>
      <c r="AG23" s="111">
        <f t="shared" si="1"/>
        <v>2053</v>
      </c>
      <c r="AH23" s="111">
        <f t="shared" si="1"/>
        <v>2054</v>
      </c>
      <c r="AI23" s="111">
        <f t="shared" si="1"/>
        <v>2055</v>
      </c>
      <c r="AJ23" s="111">
        <f t="shared" si="1"/>
        <v>2056</v>
      </c>
      <c r="AK23" s="111">
        <f t="shared" si="1"/>
        <v>2057</v>
      </c>
      <c r="AL23" s="111">
        <f t="shared" si="1"/>
        <v>2058</v>
      </c>
      <c r="AM23" s="111">
        <f t="shared" si="1"/>
        <v>2059</v>
      </c>
      <c r="AN23" s="119">
        <f t="shared" si="1"/>
        <v>2060</v>
      </c>
    </row>
    <row r="24" spans="2:40" x14ac:dyDescent="0.2">
      <c r="B24" s="324" t="s">
        <v>101</v>
      </c>
      <c r="C24" s="31" t="s">
        <v>282</v>
      </c>
      <c r="D24" s="331">
        <f>'Probadas '!D38</f>
        <v>0</v>
      </c>
      <c r="E24" s="331">
        <f>'Probadas '!E38</f>
        <v>0</v>
      </c>
      <c r="F24" s="331">
        <f>'Probadas '!F38</f>
        <v>0</v>
      </c>
      <c r="G24" s="331">
        <f>'Probadas '!G38</f>
        <v>0</v>
      </c>
      <c r="H24" s="331">
        <f>'Probadas '!H38</f>
        <v>0</v>
      </c>
      <c r="I24" s="331">
        <f>'Probadas '!I38</f>
        <v>0</v>
      </c>
      <c r="J24" s="331">
        <f>'Probadas '!J38</f>
        <v>0</v>
      </c>
      <c r="K24" s="331">
        <f>'Probadas '!K38</f>
        <v>0</v>
      </c>
      <c r="L24" s="331">
        <f>'Probadas '!L38</f>
        <v>0</v>
      </c>
      <c r="M24" s="331">
        <f>'Probadas '!M38</f>
        <v>0</v>
      </c>
      <c r="N24" s="331">
        <f>'Probadas '!N38</f>
        <v>0</v>
      </c>
      <c r="O24" s="331">
        <f>'Probadas '!O38</f>
        <v>0</v>
      </c>
      <c r="P24" s="331">
        <f>'Probadas '!P38</f>
        <v>0</v>
      </c>
      <c r="Q24" s="331">
        <f>'Probadas '!Q38</f>
        <v>0</v>
      </c>
      <c r="R24" s="331">
        <f>'Probadas '!R38</f>
        <v>0</v>
      </c>
      <c r="S24" s="331">
        <f>'Probadas '!S38</f>
        <v>0</v>
      </c>
      <c r="T24" s="331">
        <f>'Probadas '!T38</f>
        <v>0</v>
      </c>
      <c r="U24" s="331">
        <f>'Probadas '!U38</f>
        <v>0</v>
      </c>
      <c r="V24" s="331">
        <f>'Probadas '!V38</f>
        <v>0</v>
      </c>
      <c r="W24" s="331">
        <f>'Probadas '!W38</f>
        <v>0</v>
      </c>
      <c r="X24" s="331">
        <f>'Probadas '!X38</f>
        <v>0</v>
      </c>
      <c r="Y24" s="331">
        <f>'Probadas '!Y38</f>
        <v>0</v>
      </c>
      <c r="Z24" s="331">
        <f>'Probadas '!Z38</f>
        <v>0</v>
      </c>
      <c r="AA24" s="331">
        <f>'Probadas '!AA38</f>
        <v>0</v>
      </c>
      <c r="AB24" s="331">
        <f>'Probadas '!AB38</f>
        <v>0</v>
      </c>
      <c r="AC24" s="331">
        <f>'Probadas '!AC38</f>
        <v>0</v>
      </c>
      <c r="AD24" s="331">
        <f>'Probadas '!AD38</f>
        <v>0</v>
      </c>
      <c r="AE24" s="331">
        <f>'Probadas '!AE38</f>
        <v>0</v>
      </c>
      <c r="AF24" s="331">
        <f>'Probadas '!AF38</f>
        <v>0</v>
      </c>
      <c r="AG24" s="331">
        <f>'Probadas '!AG38</f>
        <v>0</v>
      </c>
      <c r="AH24" s="331">
        <f>'Probadas '!AH38</f>
        <v>0</v>
      </c>
      <c r="AI24" s="331">
        <f>'Probadas '!AI38</f>
        <v>0</v>
      </c>
      <c r="AJ24" s="331">
        <f>'Probadas '!AJ38</f>
        <v>0</v>
      </c>
      <c r="AK24" s="331">
        <f>'Probadas '!AK38</f>
        <v>0</v>
      </c>
      <c r="AL24" s="331">
        <f>'Probadas '!AL38</f>
        <v>0</v>
      </c>
      <c r="AM24" s="331">
        <f>'Probadas '!AM38</f>
        <v>0</v>
      </c>
      <c r="AN24" s="451">
        <f>'Probadas '!AN38</f>
        <v>0</v>
      </c>
    </row>
    <row r="25" spans="2:40" x14ac:dyDescent="0.2">
      <c r="B25" s="54" t="s">
        <v>274</v>
      </c>
      <c r="C25" s="325" t="s">
        <v>275</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455"/>
    </row>
    <row r="26" spans="2:40" x14ac:dyDescent="0.2">
      <c r="B26" s="54" t="s">
        <v>276</v>
      </c>
      <c r="C26" s="325" t="s">
        <v>275</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455"/>
    </row>
    <row r="27" spans="2:40" x14ac:dyDescent="0.2">
      <c r="B27" s="54"/>
      <c r="C27" s="29"/>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454"/>
    </row>
    <row r="28" spans="2:40" x14ac:dyDescent="0.2">
      <c r="B28" s="326" t="s">
        <v>102</v>
      </c>
      <c r="C28" s="31" t="s">
        <v>282</v>
      </c>
      <c r="D28" s="331">
        <f>'Probadas '!D39</f>
        <v>0</v>
      </c>
      <c r="E28" s="331">
        <f>'Probadas '!E39</f>
        <v>0</v>
      </c>
      <c r="F28" s="331">
        <f>'Probadas '!F39</f>
        <v>0</v>
      </c>
      <c r="G28" s="331">
        <f>'Probadas '!G39</f>
        <v>0</v>
      </c>
      <c r="H28" s="331">
        <f>'Probadas '!H39</f>
        <v>0</v>
      </c>
      <c r="I28" s="331">
        <f>'Probadas '!I39</f>
        <v>0</v>
      </c>
      <c r="J28" s="331">
        <f>'Probadas '!J39</f>
        <v>0</v>
      </c>
      <c r="K28" s="331">
        <f>'Probadas '!K39</f>
        <v>0</v>
      </c>
      <c r="L28" s="331">
        <f>'Probadas '!L39</f>
        <v>0</v>
      </c>
      <c r="M28" s="331">
        <f>'Probadas '!M39</f>
        <v>0</v>
      </c>
      <c r="N28" s="331">
        <f>'Probadas '!N39</f>
        <v>0</v>
      </c>
      <c r="O28" s="331">
        <f>'Probadas '!O39</f>
        <v>0</v>
      </c>
      <c r="P28" s="331">
        <f>'Probadas '!P39</f>
        <v>0</v>
      </c>
      <c r="Q28" s="331">
        <f>'Probadas '!Q39</f>
        <v>0</v>
      </c>
      <c r="R28" s="331">
        <f>'Probadas '!R39</f>
        <v>0</v>
      </c>
      <c r="S28" s="331">
        <f>'Probadas '!S39</f>
        <v>0</v>
      </c>
      <c r="T28" s="331">
        <f>'Probadas '!T39</f>
        <v>0</v>
      </c>
      <c r="U28" s="331">
        <f>'Probadas '!U39</f>
        <v>0</v>
      </c>
      <c r="V28" s="331">
        <f>'Probadas '!V39</f>
        <v>0</v>
      </c>
      <c r="W28" s="331">
        <f>'Probadas '!W39</f>
        <v>0</v>
      </c>
      <c r="X28" s="331">
        <f>'Probadas '!X39</f>
        <v>0</v>
      </c>
      <c r="Y28" s="331">
        <f>'Probadas '!Y39</f>
        <v>0</v>
      </c>
      <c r="Z28" s="331">
        <f>'Probadas '!Z39</f>
        <v>0</v>
      </c>
      <c r="AA28" s="331">
        <f>'Probadas '!AA39</f>
        <v>0</v>
      </c>
      <c r="AB28" s="331">
        <f>'Probadas '!AB39</f>
        <v>0</v>
      </c>
      <c r="AC28" s="331">
        <f>'Probadas '!AC39</f>
        <v>0</v>
      </c>
      <c r="AD28" s="331">
        <f>'Probadas '!AD39</f>
        <v>0</v>
      </c>
      <c r="AE28" s="331">
        <f>'Probadas '!AE39</f>
        <v>0</v>
      </c>
      <c r="AF28" s="331">
        <f>'Probadas '!AF39</f>
        <v>0</v>
      </c>
      <c r="AG28" s="331">
        <f>'Probadas '!AG39</f>
        <v>0</v>
      </c>
      <c r="AH28" s="331">
        <f>'Probadas '!AH39</f>
        <v>0</v>
      </c>
      <c r="AI28" s="331">
        <f>'Probadas '!AI39</f>
        <v>0</v>
      </c>
      <c r="AJ28" s="331">
        <f>'Probadas '!AJ39</f>
        <v>0</v>
      </c>
      <c r="AK28" s="331">
        <f>'Probadas '!AK39</f>
        <v>0</v>
      </c>
      <c r="AL28" s="331">
        <f>'Probadas '!AL39</f>
        <v>0</v>
      </c>
      <c r="AM28" s="331">
        <f>'Probadas '!AM39</f>
        <v>0</v>
      </c>
      <c r="AN28" s="451">
        <f>'Probadas '!AN39</f>
        <v>0</v>
      </c>
    </row>
    <row r="29" spans="2:40" x14ac:dyDescent="0.2">
      <c r="B29" s="54" t="s">
        <v>277</v>
      </c>
      <c r="C29" s="325" t="s">
        <v>275</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455"/>
    </row>
    <row r="30" spans="2:40" x14ac:dyDescent="0.2">
      <c r="B30" s="54" t="s">
        <v>278</v>
      </c>
      <c r="C30" s="325" t="s">
        <v>275</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455"/>
    </row>
    <row r="31" spans="2:40" x14ac:dyDescent="0.2">
      <c r="B31" s="54"/>
      <c r="C31" s="1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454"/>
    </row>
    <row r="32" spans="2:40" x14ac:dyDescent="0.2">
      <c r="B32" s="326" t="s">
        <v>103</v>
      </c>
      <c r="C32" s="31" t="s">
        <v>282</v>
      </c>
      <c r="D32" s="331">
        <f>'Probadas '!D40</f>
        <v>0</v>
      </c>
      <c r="E32" s="331">
        <f>'Probadas '!E40</f>
        <v>0</v>
      </c>
      <c r="F32" s="331">
        <f>'Probadas '!F40</f>
        <v>0</v>
      </c>
      <c r="G32" s="331">
        <f>'Probadas '!G40</f>
        <v>0</v>
      </c>
      <c r="H32" s="331">
        <f>'Probadas '!H40</f>
        <v>0</v>
      </c>
      <c r="I32" s="331">
        <f>'Probadas '!I40</f>
        <v>0</v>
      </c>
      <c r="J32" s="331">
        <f>'Probadas '!J40</f>
        <v>0</v>
      </c>
      <c r="K32" s="331">
        <f>'Probadas '!K40</f>
        <v>0</v>
      </c>
      <c r="L32" s="331">
        <f>'Probadas '!L40</f>
        <v>0</v>
      </c>
      <c r="M32" s="331">
        <f>'Probadas '!M40</f>
        <v>0</v>
      </c>
      <c r="N32" s="331">
        <f>'Probadas '!N40</f>
        <v>0</v>
      </c>
      <c r="O32" s="331">
        <f>'Probadas '!O40</f>
        <v>0</v>
      </c>
      <c r="P32" s="331">
        <f>'Probadas '!P40</f>
        <v>0</v>
      </c>
      <c r="Q32" s="331">
        <f>'Probadas '!Q40</f>
        <v>0</v>
      </c>
      <c r="R32" s="331">
        <f>'Probadas '!R40</f>
        <v>0</v>
      </c>
      <c r="S32" s="331">
        <f>'Probadas '!S40</f>
        <v>0</v>
      </c>
      <c r="T32" s="331">
        <f>'Probadas '!T40</f>
        <v>0</v>
      </c>
      <c r="U32" s="331">
        <f>'Probadas '!U40</f>
        <v>0</v>
      </c>
      <c r="V32" s="331">
        <f>'Probadas '!V40</f>
        <v>0</v>
      </c>
      <c r="W32" s="331">
        <f>'Probadas '!W40</f>
        <v>0</v>
      </c>
      <c r="X32" s="331">
        <f>'Probadas '!X40</f>
        <v>0</v>
      </c>
      <c r="Y32" s="331">
        <f>'Probadas '!Y40</f>
        <v>0</v>
      </c>
      <c r="Z32" s="331">
        <f>'Probadas '!Z40</f>
        <v>0</v>
      </c>
      <c r="AA32" s="331">
        <f>'Probadas '!AA40</f>
        <v>0</v>
      </c>
      <c r="AB32" s="331">
        <f>'Probadas '!AB40</f>
        <v>0</v>
      </c>
      <c r="AC32" s="331">
        <f>'Probadas '!AC40</f>
        <v>0</v>
      </c>
      <c r="AD32" s="331">
        <f>'Probadas '!AD40</f>
        <v>0</v>
      </c>
      <c r="AE32" s="331">
        <f>'Probadas '!AE40</f>
        <v>0</v>
      </c>
      <c r="AF32" s="331">
        <f>'Probadas '!AF40</f>
        <v>0</v>
      </c>
      <c r="AG32" s="331">
        <f>'Probadas '!AG40</f>
        <v>0</v>
      </c>
      <c r="AH32" s="331">
        <f>'Probadas '!AH40</f>
        <v>0</v>
      </c>
      <c r="AI32" s="331">
        <f>'Probadas '!AI40</f>
        <v>0</v>
      </c>
      <c r="AJ32" s="331">
        <f>'Probadas '!AJ40</f>
        <v>0</v>
      </c>
      <c r="AK32" s="331">
        <f>'Probadas '!AK40</f>
        <v>0</v>
      </c>
      <c r="AL32" s="331">
        <f>'Probadas '!AL40</f>
        <v>0</v>
      </c>
      <c r="AM32" s="331">
        <f>'Probadas '!AM40</f>
        <v>0</v>
      </c>
      <c r="AN32" s="451">
        <f>'Probadas '!AN40</f>
        <v>0</v>
      </c>
    </row>
    <row r="33" spans="2:40" x14ac:dyDescent="0.2">
      <c r="B33" s="54" t="s">
        <v>279</v>
      </c>
      <c r="C33" s="325" t="s">
        <v>275</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455"/>
    </row>
    <row r="34" spans="2:40" x14ac:dyDescent="0.2">
      <c r="B34" s="54" t="s">
        <v>280</v>
      </c>
      <c r="C34" s="325" t="s">
        <v>275</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455"/>
    </row>
    <row r="35" spans="2:40" ht="15" thickBot="1" x14ac:dyDescent="0.25">
      <c r="B35" s="55"/>
      <c r="C35" s="456"/>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8"/>
    </row>
    <row r="38" spans="2:40" ht="15" thickBot="1" x14ac:dyDescent="0.25"/>
    <row r="39" spans="2:40" ht="18" x14ac:dyDescent="0.2">
      <c r="B39" s="409" t="s">
        <v>283</v>
      </c>
      <c r="C39" s="410"/>
      <c r="D39" s="410"/>
      <c r="E39" s="411"/>
    </row>
    <row r="40" spans="2:40" ht="15" x14ac:dyDescent="0.2">
      <c r="B40" s="54"/>
      <c r="C40" s="325"/>
      <c r="D40" s="108">
        <f>+D8</f>
        <v>2024</v>
      </c>
      <c r="E40" s="109">
        <f>+E8</f>
        <v>2025</v>
      </c>
    </row>
    <row r="41" spans="2:40" ht="19.7" customHeight="1" x14ac:dyDescent="0.2">
      <c r="B41" s="54" t="s">
        <v>284</v>
      </c>
      <c r="C41" s="325" t="s">
        <v>285</v>
      </c>
      <c r="D41" s="182"/>
      <c r="E41" s="328"/>
    </row>
    <row r="42" spans="2:40" ht="19.7" customHeight="1" x14ac:dyDescent="0.2">
      <c r="B42" s="54" t="s">
        <v>286</v>
      </c>
      <c r="C42" s="325" t="s">
        <v>285</v>
      </c>
      <c r="D42" s="182"/>
      <c r="E42" s="328"/>
    </row>
    <row r="43" spans="2:40" ht="19.7" customHeight="1" thickBot="1" x14ac:dyDescent="0.25">
      <c r="B43" s="55" t="s">
        <v>287</v>
      </c>
      <c r="C43" s="329" t="s">
        <v>285</v>
      </c>
      <c r="D43" s="183"/>
      <c r="E43" s="330"/>
    </row>
    <row r="100" spans="52:52" x14ac:dyDescent="0.2">
      <c r="AZ100" s="265" t="s">
        <v>329</v>
      </c>
    </row>
    <row r="666" spans="5:5" x14ac:dyDescent="0.2">
      <c r="E666" s="265" t="s">
        <v>268</v>
      </c>
    </row>
  </sheetData>
  <sheetProtection algorithmName="SHA-512" hashValue="Qpc0jh954iSrYbvBUxl5AvOfQ29ZzaaKsmHMy/wDyq+Yo2+uhsP4AGkpLk23JvxtYuBcatB0O0BB/VO8xUQNRg==" saltValue="fRjATwhpGJljyXzlUPnK9Q==" spinCount="100000" sheet="1" objects="1" scenarios="1"/>
  <protectedRanges>
    <protectedRange algorithmName="SHA-512" hashValue="HmTk7TOPXPF17c+zkOAG0YPLGlJ7NDWsAmnlxmKbG2IYXNnD6Z8AtUQgwL1MCXNdRB3e1Fb99VawgsNeaB0GWg==" saltValue="HgpeRvmJjBqw4vaMBV7uNQ==" spinCount="100000" sqref="D41:E43 D10:AN11 D14:AN15 D18:AN19 D25:AN26 D29:AN30 D33:AN34" name="Rango1"/>
  </protectedRanges>
  <dataValidations count="1">
    <dataValidation type="decimal" allowBlank="1" showInputMessage="1" showErrorMessage="1" sqref="D18:AN20 D10:AN12 D14:AN16 D25:AN35" xr:uid="{98C0BADD-40FC-4AB7-8554-23160129D420}">
      <formula1>0</formula1>
      <formula2>1E+54</formula2>
    </dataValidation>
  </dataValidations>
  <printOptions horizontalCentered="1"/>
  <pageMargins left="0.46" right="0.28999999999999998" top="0.38" bottom="0.56000000000000005" header="0.5" footer="0.5"/>
  <pageSetup scale="16"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Z666"/>
  <sheetViews>
    <sheetView showGridLines="0" zoomScale="80" zoomScaleNormal="80" workbookViewId="0"/>
  </sheetViews>
  <sheetFormatPr baseColWidth="10" defaultColWidth="11.42578125" defaultRowHeight="15" x14ac:dyDescent="0.25"/>
  <cols>
    <col min="1" max="1" width="3.85546875" style="34" customWidth="1"/>
    <col min="2" max="2" width="51.5703125" style="34" customWidth="1"/>
    <col min="3" max="3" width="15.85546875" style="34" customWidth="1"/>
    <col min="4" max="40" width="15.7109375" style="34" customWidth="1"/>
    <col min="41" max="16384" width="11.42578125" style="34"/>
  </cols>
  <sheetData>
    <row r="1" spans="2:40" ht="15.75" thickBot="1" x14ac:dyDescent="0.3"/>
    <row r="2" spans="2:40" ht="15.75" x14ac:dyDescent="0.25">
      <c r="B2" s="126" t="s">
        <v>0</v>
      </c>
      <c r="C2" s="127">
        <f>+'Pronósticos 1P mensual x 2 años'!$C$3</f>
        <v>0</v>
      </c>
    </row>
    <row r="3" spans="2:40" ht="15.75" x14ac:dyDescent="0.25">
      <c r="B3" s="123" t="s">
        <v>7</v>
      </c>
      <c r="C3" s="128">
        <f>+'Pronósticos 1P mensual x 2 años'!$C$4</f>
        <v>0</v>
      </c>
    </row>
    <row r="4" spans="2:40" ht="15.75" x14ac:dyDescent="0.25">
      <c r="B4" s="123" t="s">
        <v>8</v>
      </c>
      <c r="C4" s="128">
        <f>+'Pronósticos 1P mensual x 2 años'!$C$5</f>
        <v>0</v>
      </c>
    </row>
    <row r="5" spans="2:40" ht="16.5" thickBot="1" x14ac:dyDescent="0.3">
      <c r="B5" s="124" t="s">
        <v>127</v>
      </c>
      <c r="C5" s="129">
        <f>+'Pronósticos 1P mensual x 2 años'!$C$6</f>
        <v>45291</v>
      </c>
    </row>
    <row r="6" spans="2:40" ht="16.5" thickBot="1" x14ac:dyDescent="0.3">
      <c r="B6" s="168"/>
      <c r="C6" s="169"/>
    </row>
    <row r="7" spans="2:40" ht="15.75" x14ac:dyDescent="0.25">
      <c r="B7" s="175"/>
      <c r="C7" s="176"/>
      <c r="D7" s="164">
        <v>2024</v>
      </c>
      <c r="E7" s="164">
        <f>+D7+1</f>
        <v>2025</v>
      </c>
      <c r="F7" s="164">
        <f t="shared" ref="F7" si="0">+E7+1</f>
        <v>2026</v>
      </c>
      <c r="G7" s="164">
        <f t="shared" ref="G7" si="1">+F7+1</f>
        <v>2027</v>
      </c>
      <c r="H7" s="164">
        <f t="shared" ref="H7" si="2">+G7+1</f>
        <v>2028</v>
      </c>
      <c r="I7" s="164">
        <f t="shared" ref="I7" si="3">+H7+1</f>
        <v>2029</v>
      </c>
      <c r="J7" s="164">
        <f t="shared" ref="J7" si="4">+I7+1</f>
        <v>2030</v>
      </c>
      <c r="K7" s="164">
        <f>+J7+1</f>
        <v>2031</v>
      </c>
      <c r="L7" s="164">
        <f t="shared" ref="L7" si="5">+K7+1</f>
        <v>2032</v>
      </c>
      <c r="M7" s="164">
        <f t="shared" ref="M7" si="6">+L7+1</f>
        <v>2033</v>
      </c>
      <c r="N7" s="164">
        <f t="shared" ref="N7" si="7">+M7+1</f>
        <v>2034</v>
      </c>
      <c r="O7" s="164">
        <f t="shared" ref="O7" si="8">+N7+1</f>
        <v>2035</v>
      </c>
      <c r="P7" s="164">
        <f t="shared" ref="P7" si="9">+O7+1</f>
        <v>2036</v>
      </c>
      <c r="Q7" s="164">
        <f t="shared" ref="Q7" si="10">+P7+1</f>
        <v>2037</v>
      </c>
      <c r="R7" s="164">
        <f t="shared" ref="R7" si="11">+Q7+1</f>
        <v>2038</v>
      </c>
      <c r="S7" s="164">
        <f t="shared" ref="S7" si="12">+R7+1</f>
        <v>2039</v>
      </c>
      <c r="T7" s="164">
        <f t="shared" ref="T7" si="13">+S7+1</f>
        <v>2040</v>
      </c>
      <c r="U7" s="164">
        <f t="shared" ref="U7" si="14">+T7+1</f>
        <v>2041</v>
      </c>
      <c r="V7" s="164">
        <f t="shared" ref="V7" si="15">+U7+1</f>
        <v>2042</v>
      </c>
      <c r="W7" s="164">
        <f t="shared" ref="W7" si="16">+V7+1</f>
        <v>2043</v>
      </c>
      <c r="X7" s="164">
        <f t="shared" ref="X7" si="17">+W7+1</f>
        <v>2044</v>
      </c>
      <c r="Y7" s="164">
        <f t="shared" ref="Y7" si="18">+X7+1</f>
        <v>2045</v>
      </c>
      <c r="Z7" s="164">
        <f t="shared" ref="Z7" si="19">+Y7+1</f>
        <v>2046</v>
      </c>
      <c r="AA7" s="164">
        <f t="shared" ref="AA7" si="20">+Z7+1</f>
        <v>2047</v>
      </c>
      <c r="AB7" s="164">
        <f t="shared" ref="AB7" si="21">+AA7+1</f>
        <v>2048</v>
      </c>
      <c r="AC7" s="164">
        <f t="shared" ref="AC7" si="22">+AB7+1</f>
        <v>2049</v>
      </c>
      <c r="AD7" s="164">
        <f t="shared" ref="AD7" si="23">+AC7+1</f>
        <v>2050</v>
      </c>
      <c r="AE7" s="164">
        <f t="shared" ref="AE7" si="24">+AD7+1</f>
        <v>2051</v>
      </c>
      <c r="AF7" s="164">
        <f t="shared" ref="AF7" si="25">+AE7+1</f>
        <v>2052</v>
      </c>
      <c r="AG7" s="164">
        <f t="shared" ref="AG7" si="26">+AF7+1</f>
        <v>2053</v>
      </c>
      <c r="AH7" s="164">
        <f t="shared" ref="AH7" si="27">+AG7+1</f>
        <v>2054</v>
      </c>
      <c r="AI7" s="164">
        <f t="shared" ref="AI7" si="28">+AH7+1</f>
        <v>2055</v>
      </c>
      <c r="AJ7" s="164">
        <f t="shared" ref="AJ7" si="29">+AI7+1</f>
        <v>2056</v>
      </c>
      <c r="AK7" s="164">
        <f t="shared" ref="AK7" si="30">+AJ7+1</f>
        <v>2057</v>
      </c>
      <c r="AL7" s="164">
        <f t="shared" ref="AL7" si="31">+AK7+1</f>
        <v>2058</v>
      </c>
      <c r="AM7" s="164">
        <f t="shared" ref="AM7" si="32">+AL7+1</f>
        <v>2059</v>
      </c>
      <c r="AN7" s="165">
        <f t="shared" ref="AN7" si="33">+AM7+1</f>
        <v>2060</v>
      </c>
    </row>
    <row r="8" spans="2:40" x14ac:dyDescent="0.25">
      <c r="B8" s="537" t="s">
        <v>151</v>
      </c>
      <c r="C8" s="170" t="s">
        <v>145</v>
      </c>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2"/>
    </row>
    <row r="9" spans="2:40" x14ac:dyDescent="0.25">
      <c r="B9" s="538"/>
      <c r="C9" s="167" t="s">
        <v>146</v>
      </c>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2"/>
    </row>
    <row r="10" spans="2:40" ht="15.75" x14ac:dyDescent="0.25">
      <c r="B10" s="177" t="s">
        <v>149</v>
      </c>
      <c r="C10" s="180" t="s">
        <v>150</v>
      </c>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2"/>
    </row>
    <row r="11" spans="2:40" ht="16.5" thickBot="1" x14ac:dyDescent="0.3">
      <c r="B11" s="178" t="s">
        <v>148</v>
      </c>
      <c r="C11" s="179" t="s">
        <v>150</v>
      </c>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7"/>
    </row>
    <row r="12" spans="2:40" ht="15.75" x14ac:dyDescent="0.25">
      <c r="B12" s="168"/>
      <c r="C12" s="169"/>
      <c r="D12" s="166"/>
    </row>
    <row r="13" spans="2:40" ht="15.75" thickBot="1" x14ac:dyDescent="0.3">
      <c r="D13" s="264" t="s">
        <v>212</v>
      </c>
    </row>
    <row r="14" spans="2:40" x14ac:dyDescent="0.25">
      <c r="B14" s="171" t="s">
        <v>154</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100"/>
    </row>
    <row r="15" spans="2:40" s="107" customFormat="1" x14ac:dyDescent="0.25">
      <c r="B15" s="121"/>
      <c r="C15" s="181"/>
      <c r="D15" s="108">
        <v>2024</v>
      </c>
      <c r="E15" s="108">
        <f>+D15+1</f>
        <v>2025</v>
      </c>
      <c r="F15" s="108">
        <f t="shared" ref="F15:AN15" si="34">+E15+1</f>
        <v>2026</v>
      </c>
      <c r="G15" s="108">
        <f t="shared" si="34"/>
        <v>2027</v>
      </c>
      <c r="H15" s="108">
        <f t="shared" si="34"/>
        <v>2028</v>
      </c>
      <c r="I15" s="108">
        <f t="shared" si="34"/>
        <v>2029</v>
      </c>
      <c r="J15" s="108">
        <f t="shared" si="34"/>
        <v>2030</v>
      </c>
      <c r="K15" s="108">
        <f>+J15+1</f>
        <v>2031</v>
      </c>
      <c r="L15" s="108">
        <f t="shared" si="34"/>
        <v>2032</v>
      </c>
      <c r="M15" s="108">
        <f t="shared" si="34"/>
        <v>2033</v>
      </c>
      <c r="N15" s="108">
        <f t="shared" si="34"/>
        <v>2034</v>
      </c>
      <c r="O15" s="108">
        <f t="shared" si="34"/>
        <v>2035</v>
      </c>
      <c r="P15" s="108">
        <f t="shared" si="34"/>
        <v>2036</v>
      </c>
      <c r="Q15" s="108">
        <f t="shared" si="34"/>
        <v>2037</v>
      </c>
      <c r="R15" s="108">
        <f t="shared" si="34"/>
        <v>2038</v>
      </c>
      <c r="S15" s="108">
        <f t="shared" si="34"/>
        <v>2039</v>
      </c>
      <c r="T15" s="108">
        <f t="shared" si="34"/>
        <v>2040</v>
      </c>
      <c r="U15" s="108">
        <f t="shared" si="34"/>
        <v>2041</v>
      </c>
      <c r="V15" s="108">
        <f t="shared" si="34"/>
        <v>2042</v>
      </c>
      <c r="W15" s="108">
        <f t="shared" si="34"/>
        <v>2043</v>
      </c>
      <c r="X15" s="108">
        <f t="shared" si="34"/>
        <v>2044</v>
      </c>
      <c r="Y15" s="108">
        <f t="shared" si="34"/>
        <v>2045</v>
      </c>
      <c r="Z15" s="108">
        <f t="shared" si="34"/>
        <v>2046</v>
      </c>
      <c r="AA15" s="108">
        <f t="shared" si="34"/>
        <v>2047</v>
      </c>
      <c r="AB15" s="108">
        <f t="shared" si="34"/>
        <v>2048</v>
      </c>
      <c r="AC15" s="108">
        <f t="shared" si="34"/>
        <v>2049</v>
      </c>
      <c r="AD15" s="108">
        <f t="shared" si="34"/>
        <v>2050</v>
      </c>
      <c r="AE15" s="108">
        <f t="shared" si="34"/>
        <v>2051</v>
      </c>
      <c r="AF15" s="108">
        <f t="shared" si="34"/>
        <v>2052</v>
      </c>
      <c r="AG15" s="108">
        <f t="shared" si="34"/>
        <v>2053</v>
      </c>
      <c r="AH15" s="108">
        <f t="shared" si="34"/>
        <v>2054</v>
      </c>
      <c r="AI15" s="108">
        <f t="shared" si="34"/>
        <v>2055</v>
      </c>
      <c r="AJ15" s="108">
        <f t="shared" si="34"/>
        <v>2056</v>
      </c>
      <c r="AK15" s="108">
        <f t="shared" si="34"/>
        <v>2057</v>
      </c>
      <c r="AL15" s="108">
        <f t="shared" si="34"/>
        <v>2058</v>
      </c>
      <c r="AM15" s="108">
        <f t="shared" si="34"/>
        <v>2059</v>
      </c>
      <c r="AN15" s="109">
        <f t="shared" si="34"/>
        <v>2060</v>
      </c>
    </row>
    <row r="16" spans="2:40" ht="21.95" customHeight="1" x14ac:dyDescent="0.25">
      <c r="B16" s="9" t="s">
        <v>88</v>
      </c>
      <c r="C16" s="29" t="s">
        <v>86</v>
      </c>
      <c r="D16" s="68">
        <f>IF(AND(D8&gt;0,D9&gt;0),"ERROR",+D8+D9-D10-D11)</f>
        <v>0</v>
      </c>
      <c r="E16" s="68">
        <f>IF(AND(E8&gt;0,E9&gt;0),"ERROR",+E8+E9-E10-E11)</f>
        <v>0</v>
      </c>
      <c r="F16" s="68">
        <f t="shared" ref="F16:AN16" si="35">IF(AND(F8&gt;0,F9&gt;0),"ERROR",+F8+F9-F10-F11)</f>
        <v>0</v>
      </c>
      <c r="G16" s="68">
        <f t="shared" si="35"/>
        <v>0</v>
      </c>
      <c r="H16" s="68">
        <f t="shared" si="35"/>
        <v>0</v>
      </c>
      <c r="I16" s="68">
        <f t="shared" si="35"/>
        <v>0</v>
      </c>
      <c r="J16" s="68">
        <f t="shared" si="35"/>
        <v>0</v>
      </c>
      <c r="K16" s="68">
        <f t="shared" si="35"/>
        <v>0</v>
      </c>
      <c r="L16" s="68">
        <f t="shared" si="35"/>
        <v>0</v>
      </c>
      <c r="M16" s="68">
        <f t="shared" si="35"/>
        <v>0</v>
      </c>
      <c r="N16" s="68">
        <f t="shared" si="35"/>
        <v>0</v>
      </c>
      <c r="O16" s="68">
        <f t="shared" si="35"/>
        <v>0</v>
      </c>
      <c r="P16" s="68">
        <f t="shared" si="35"/>
        <v>0</v>
      </c>
      <c r="Q16" s="68">
        <f t="shared" si="35"/>
        <v>0</v>
      </c>
      <c r="R16" s="68">
        <f t="shared" si="35"/>
        <v>0</v>
      </c>
      <c r="S16" s="68">
        <f t="shared" si="35"/>
        <v>0</v>
      </c>
      <c r="T16" s="68">
        <f t="shared" si="35"/>
        <v>0</v>
      </c>
      <c r="U16" s="68">
        <f t="shared" si="35"/>
        <v>0</v>
      </c>
      <c r="V16" s="68">
        <f t="shared" si="35"/>
        <v>0</v>
      </c>
      <c r="W16" s="68">
        <f t="shared" si="35"/>
        <v>0</v>
      </c>
      <c r="X16" s="68">
        <f t="shared" si="35"/>
        <v>0</v>
      </c>
      <c r="Y16" s="68">
        <f t="shared" si="35"/>
        <v>0</v>
      </c>
      <c r="Z16" s="68">
        <f t="shared" si="35"/>
        <v>0</v>
      </c>
      <c r="AA16" s="68">
        <f t="shared" si="35"/>
        <v>0</v>
      </c>
      <c r="AB16" s="68">
        <f t="shared" si="35"/>
        <v>0</v>
      </c>
      <c r="AC16" s="68">
        <f t="shared" si="35"/>
        <v>0</v>
      </c>
      <c r="AD16" s="68">
        <f t="shared" si="35"/>
        <v>0</v>
      </c>
      <c r="AE16" s="68">
        <f t="shared" si="35"/>
        <v>0</v>
      </c>
      <c r="AF16" s="68">
        <f t="shared" si="35"/>
        <v>0</v>
      </c>
      <c r="AG16" s="68">
        <f t="shared" si="35"/>
        <v>0</v>
      </c>
      <c r="AH16" s="68">
        <f t="shared" si="35"/>
        <v>0</v>
      </c>
      <c r="AI16" s="68">
        <f t="shared" si="35"/>
        <v>0</v>
      </c>
      <c r="AJ16" s="68">
        <f t="shared" si="35"/>
        <v>0</v>
      </c>
      <c r="AK16" s="68">
        <f t="shared" si="35"/>
        <v>0</v>
      </c>
      <c r="AL16" s="68">
        <f t="shared" si="35"/>
        <v>0</v>
      </c>
      <c r="AM16" s="68">
        <f t="shared" si="35"/>
        <v>0</v>
      </c>
      <c r="AN16" s="68">
        <f t="shared" si="35"/>
        <v>0</v>
      </c>
    </row>
    <row r="17" spans="2:40" ht="21.95" customHeight="1" x14ac:dyDescent="0.25">
      <c r="B17" s="9" t="s">
        <v>147</v>
      </c>
      <c r="C17" s="29" t="s">
        <v>86</v>
      </c>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2"/>
    </row>
    <row r="18" spans="2:40" ht="21.95" customHeight="1" thickBot="1" x14ac:dyDescent="0.3">
      <c r="B18" s="25" t="s">
        <v>71</v>
      </c>
      <c r="C18" s="30" t="s">
        <v>87</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7"/>
    </row>
    <row r="19" spans="2:40" ht="21.95" customHeight="1" thickBot="1" x14ac:dyDescent="0.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21.95" customHeight="1" x14ac:dyDescent="0.25">
      <c r="B20" s="171" t="s">
        <v>84</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100"/>
    </row>
    <row r="21" spans="2:40" ht="21.95" customHeight="1" x14ac:dyDescent="0.25">
      <c r="B21" s="9"/>
      <c r="C21" s="11"/>
      <c r="D21" s="108">
        <v>2024</v>
      </c>
      <c r="E21" s="108">
        <f>+D21+1</f>
        <v>2025</v>
      </c>
      <c r="F21" s="108">
        <f t="shared" ref="F21" si="36">+E21+1</f>
        <v>2026</v>
      </c>
      <c r="G21" s="108">
        <f t="shared" ref="G21" si="37">+F21+1</f>
        <v>2027</v>
      </c>
      <c r="H21" s="108">
        <f t="shared" ref="H21" si="38">+G21+1</f>
        <v>2028</v>
      </c>
      <c r="I21" s="108">
        <f t="shared" ref="I21" si="39">+H21+1</f>
        <v>2029</v>
      </c>
      <c r="J21" s="108">
        <f t="shared" ref="J21" si="40">+I21+1</f>
        <v>2030</v>
      </c>
      <c r="K21" s="108">
        <f>+J21+1</f>
        <v>2031</v>
      </c>
      <c r="L21" s="108">
        <f t="shared" ref="L21" si="41">+K21+1</f>
        <v>2032</v>
      </c>
      <c r="M21" s="108">
        <f t="shared" ref="M21" si="42">+L21+1</f>
        <v>2033</v>
      </c>
      <c r="N21" s="108">
        <f t="shared" ref="N21" si="43">+M21+1</f>
        <v>2034</v>
      </c>
      <c r="O21" s="108">
        <f t="shared" ref="O21" si="44">+N21+1</f>
        <v>2035</v>
      </c>
      <c r="P21" s="108">
        <f t="shared" ref="P21" si="45">+O21+1</f>
        <v>2036</v>
      </c>
      <c r="Q21" s="108">
        <f t="shared" ref="Q21" si="46">+P21+1</f>
        <v>2037</v>
      </c>
      <c r="R21" s="108">
        <f t="shared" ref="R21" si="47">+Q21+1</f>
        <v>2038</v>
      </c>
      <c r="S21" s="108">
        <f t="shared" ref="S21" si="48">+R21+1</f>
        <v>2039</v>
      </c>
      <c r="T21" s="108">
        <f t="shared" ref="T21" si="49">+S21+1</f>
        <v>2040</v>
      </c>
      <c r="U21" s="108">
        <f t="shared" ref="U21" si="50">+T21+1</f>
        <v>2041</v>
      </c>
      <c r="V21" s="108">
        <f t="shared" ref="V21" si="51">+U21+1</f>
        <v>2042</v>
      </c>
      <c r="W21" s="108">
        <f t="shared" ref="W21" si="52">+V21+1</f>
        <v>2043</v>
      </c>
      <c r="X21" s="108">
        <f t="shared" ref="X21" si="53">+W21+1</f>
        <v>2044</v>
      </c>
      <c r="Y21" s="108">
        <f t="shared" ref="Y21" si="54">+X21+1</f>
        <v>2045</v>
      </c>
      <c r="Z21" s="108">
        <f t="shared" ref="Z21" si="55">+Y21+1</f>
        <v>2046</v>
      </c>
      <c r="AA21" s="108">
        <f t="shared" ref="AA21" si="56">+Z21+1</f>
        <v>2047</v>
      </c>
      <c r="AB21" s="108">
        <f t="shared" ref="AB21" si="57">+AA21+1</f>
        <v>2048</v>
      </c>
      <c r="AC21" s="108">
        <f t="shared" ref="AC21" si="58">+AB21+1</f>
        <v>2049</v>
      </c>
      <c r="AD21" s="108">
        <f t="shared" ref="AD21" si="59">+AC21+1</f>
        <v>2050</v>
      </c>
      <c r="AE21" s="108">
        <f t="shared" ref="AE21" si="60">+AD21+1</f>
        <v>2051</v>
      </c>
      <c r="AF21" s="108">
        <f t="shared" ref="AF21" si="61">+AE21+1</f>
        <v>2052</v>
      </c>
      <c r="AG21" s="108">
        <f t="shared" ref="AG21" si="62">+AF21+1</f>
        <v>2053</v>
      </c>
      <c r="AH21" s="108">
        <f t="shared" ref="AH21" si="63">+AG21+1</f>
        <v>2054</v>
      </c>
      <c r="AI21" s="108">
        <f t="shared" ref="AI21" si="64">+AH21+1</f>
        <v>2055</v>
      </c>
      <c r="AJ21" s="108">
        <f t="shared" ref="AJ21" si="65">+AI21+1</f>
        <v>2056</v>
      </c>
      <c r="AK21" s="108">
        <f t="shared" ref="AK21" si="66">+AJ21+1</f>
        <v>2057</v>
      </c>
      <c r="AL21" s="108">
        <f t="shared" ref="AL21" si="67">+AK21+1</f>
        <v>2058</v>
      </c>
      <c r="AM21" s="108">
        <f t="shared" ref="AM21" si="68">+AL21+1</f>
        <v>2059</v>
      </c>
      <c r="AN21" s="109">
        <f t="shared" ref="AN21" si="69">+AM21+1</f>
        <v>2060</v>
      </c>
    </row>
    <row r="22" spans="2:40" ht="21.95" customHeight="1" x14ac:dyDescent="0.25">
      <c r="B22" s="9" t="s">
        <v>122</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37"/>
    </row>
    <row r="23" spans="2:40" ht="15" customHeight="1" x14ac:dyDescent="0.25">
      <c r="B23" s="51" t="s">
        <v>5</v>
      </c>
      <c r="C23" s="29" t="s">
        <v>85</v>
      </c>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2"/>
    </row>
    <row r="24" spans="2:40" x14ac:dyDescent="0.25">
      <c r="B24" s="51" t="s">
        <v>62</v>
      </c>
      <c r="C24" s="29" t="s">
        <v>85</v>
      </c>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2"/>
    </row>
    <row r="25" spans="2:40" x14ac:dyDescent="0.25">
      <c r="B25" s="51" t="s">
        <v>63</v>
      </c>
      <c r="C25" s="29" t="s">
        <v>85</v>
      </c>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2"/>
    </row>
    <row r="26" spans="2:40" x14ac:dyDescent="0.25">
      <c r="B26" s="9" t="s">
        <v>65</v>
      </c>
      <c r="C26" s="29" t="s">
        <v>85</v>
      </c>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2"/>
    </row>
    <row r="27" spans="2:40" x14ac:dyDescent="0.25">
      <c r="B27" s="9" t="s">
        <v>125</v>
      </c>
      <c r="C27" s="29" t="s">
        <v>85</v>
      </c>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2"/>
    </row>
    <row r="28" spans="2:40" x14ac:dyDescent="0.25">
      <c r="B28" s="9" t="s">
        <v>64</v>
      </c>
      <c r="C28" s="29" t="s">
        <v>85</v>
      </c>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2"/>
    </row>
    <row r="29" spans="2:40" x14ac:dyDescent="0.25">
      <c r="B29" s="9" t="s">
        <v>66</v>
      </c>
      <c r="C29" s="29" t="s">
        <v>85</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2"/>
    </row>
    <row r="30" spans="2:40" ht="15.75" thickBot="1" x14ac:dyDescent="0.3">
      <c r="B30" s="25" t="s">
        <v>67</v>
      </c>
      <c r="C30" s="30" t="s">
        <v>85</v>
      </c>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7"/>
    </row>
    <row r="31" spans="2:40" ht="15.75" thickBot="1" x14ac:dyDescent="0.3">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33.950000000000003" customHeight="1" x14ac:dyDescent="0.25">
      <c r="B32" s="172" t="s">
        <v>152</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2"/>
    </row>
    <row r="33" spans="2:40" ht="15.75" thickBot="1" x14ac:dyDescent="0.3">
      <c r="B33" s="62"/>
      <c r="C33" s="69"/>
      <c r="D33" s="108">
        <v>2024</v>
      </c>
      <c r="E33" s="108">
        <f>+D33+1</f>
        <v>2025</v>
      </c>
      <c r="F33" s="108">
        <f t="shared" ref="F33" si="70">+E33+1</f>
        <v>2026</v>
      </c>
      <c r="G33" s="108">
        <f t="shared" ref="G33" si="71">+F33+1</f>
        <v>2027</v>
      </c>
      <c r="H33" s="108">
        <f t="shared" ref="H33" si="72">+G33+1</f>
        <v>2028</v>
      </c>
      <c r="I33" s="108">
        <f t="shared" ref="I33" si="73">+H33+1</f>
        <v>2029</v>
      </c>
      <c r="J33" s="108">
        <f t="shared" ref="J33" si="74">+I33+1</f>
        <v>2030</v>
      </c>
      <c r="K33" s="108">
        <f>+J33+1</f>
        <v>2031</v>
      </c>
      <c r="L33" s="108">
        <f t="shared" ref="L33" si="75">+K33+1</f>
        <v>2032</v>
      </c>
      <c r="M33" s="108">
        <f t="shared" ref="M33" si="76">+L33+1</f>
        <v>2033</v>
      </c>
      <c r="N33" s="108">
        <f t="shared" ref="N33" si="77">+M33+1</f>
        <v>2034</v>
      </c>
      <c r="O33" s="108">
        <f t="shared" ref="O33" si="78">+N33+1</f>
        <v>2035</v>
      </c>
      <c r="P33" s="108">
        <f t="shared" ref="P33" si="79">+O33+1</f>
        <v>2036</v>
      </c>
      <c r="Q33" s="108">
        <f t="shared" ref="Q33" si="80">+P33+1</f>
        <v>2037</v>
      </c>
      <c r="R33" s="108">
        <f t="shared" ref="R33" si="81">+Q33+1</f>
        <v>2038</v>
      </c>
      <c r="S33" s="108">
        <f t="shared" ref="S33" si="82">+R33+1</f>
        <v>2039</v>
      </c>
      <c r="T33" s="108">
        <f t="shared" ref="T33" si="83">+S33+1</f>
        <v>2040</v>
      </c>
      <c r="U33" s="108">
        <f t="shared" ref="U33" si="84">+T33+1</f>
        <v>2041</v>
      </c>
      <c r="V33" s="108">
        <f t="shared" ref="V33" si="85">+U33+1</f>
        <v>2042</v>
      </c>
      <c r="W33" s="108">
        <f t="shared" ref="W33" si="86">+V33+1</f>
        <v>2043</v>
      </c>
      <c r="X33" s="108">
        <f t="shared" ref="X33" si="87">+W33+1</f>
        <v>2044</v>
      </c>
      <c r="Y33" s="108">
        <f t="shared" ref="Y33" si="88">+X33+1</f>
        <v>2045</v>
      </c>
      <c r="Z33" s="108">
        <f t="shared" ref="Z33" si="89">+Y33+1</f>
        <v>2046</v>
      </c>
      <c r="AA33" s="108">
        <f t="shared" ref="AA33" si="90">+Z33+1</f>
        <v>2047</v>
      </c>
      <c r="AB33" s="108">
        <f t="shared" ref="AB33" si="91">+AA33+1</f>
        <v>2048</v>
      </c>
      <c r="AC33" s="108">
        <f t="shared" ref="AC33" si="92">+AB33+1</f>
        <v>2049</v>
      </c>
      <c r="AD33" s="108">
        <f t="shared" ref="AD33" si="93">+AC33+1</f>
        <v>2050</v>
      </c>
      <c r="AE33" s="108">
        <f t="shared" ref="AE33" si="94">+AD33+1</f>
        <v>2051</v>
      </c>
      <c r="AF33" s="108">
        <f t="shared" ref="AF33" si="95">+AE33+1</f>
        <v>2052</v>
      </c>
      <c r="AG33" s="108">
        <f t="shared" ref="AG33" si="96">+AF33+1</f>
        <v>2053</v>
      </c>
      <c r="AH33" s="108">
        <f t="shared" ref="AH33" si="97">+AG33+1</f>
        <v>2054</v>
      </c>
      <c r="AI33" s="108">
        <f t="shared" ref="AI33" si="98">+AH33+1</f>
        <v>2055</v>
      </c>
      <c r="AJ33" s="108">
        <f t="shared" ref="AJ33" si="99">+AI33+1</f>
        <v>2056</v>
      </c>
      <c r="AK33" s="108">
        <f t="shared" ref="AK33" si="100">+AJ33+1</f>
        <v>2057</v>
      </c>
      <c r="AL33" s="108">
        <f t="shared" ref="AL33" si="101">+AK33+1</f>
        <v>2058</v>
      </c>
      <c r="AM33" s="108">
        <f t="shared" ref="AM33" si="102">+AL33+1</f>
        <v>2059</v>
      </c>
      <c r="AN33" s="109">
        <f t="shared" ref="AN33" si="103">+AM33+1</f>
        <v>2060</v>
      </c>
    </row>
    <row r="34" spans="2:40" x14ac:dyDescent="0.25">
      <c r="B34" s="171" t="s">
        <v>68</v>
      </c>
      <c r="C34" s="64"/>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1"/>
    </row>
    <row r="35" spans="2:40" ht="15" customHeight="1" x14ac:dyDescent="0.25">
      <c r="B35" s="51" t="s">
        <v>5</v>
      </c>
      <c r="C35" s="29" t="s">
        <v>144</v>
      </c>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2"/>
    </row>
    <row r="36" spans="2:40" x14ac:dyDescent="0.25">
      <c r="B36" s="51" t="s">
        <v>62</v>
      </c>
      <c r="C36" s="29" t="s">
        <v>144</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2"/>
    </row>
    <row r="37" spans="2:40" x14ac:dyDescent="0.25">
      <c r="B37" s="51" t="s">
        <v>63</v>
      </c>
      <c r="C37" s="29" t="s">
        <v>144</v>
      </c>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2"/>
    </row>
    <row r="38" spans="2:40" ht="15.75" thickBot="1" x14ac:dyDescent="0.3">
      <c r="B38" s="60" t="s">
        <v>123</v>
      </c>
      <c r="C38" s="30" t="s">
        <v>144</v>
      </c>
      <c r="D38" s="103">
        <f>SUM(D35:D37)</f>
        <v>0</v>
      </c>
      <c r="E38" s="103">
        <f t="shared" ref="E38:AN38" si="104">SUM(E35:E37)</f>
        <v>0</v>
      </c>
      <c r="F38" s="103">
        <f t="shared" si="104"/>
        <v>0</v>
      </c>
      <c r="G38" s="103">
        <f t="shared" si="104"/>
        <v>0</v>
      </c>
      <c r="H38" s="103">
        <f t="shared" si="104"/>
        <v>0</v>
      </c>
      <c r="I38" s="103">
        <f t="shared" si="104"/>
        <v>0</v>
      </c>
      <c r="J38" s="103">
        <f t="shared" si="104"/>
        <v>0</v>
      </c>
      <c r="K38" s="103">
        <f t="shared" si="104"/>
        <v>0</v>
      </c>
      <c r="L38" s="103">
        <f t="shared" si="104"/>
        <v>0</v>
      </c>
      <c r="M38" s="103">
        <f t="shared" si="104"/>
        <v>0</v>
      </c>
      <c r="N38" s="103">
        <f t="shared" si="104"/>
        <v>0</v>
      </c>
      <c r="O38" s="103">
        <f t="shared" si="104"/>
        <v>0</v>
      </c>
      <c r="P38" s="103">
        <f t="shared" si="104"/>
        <v>0</v>
      </c>
      <c r="Q38" s="103">
        <f t="shared" si="104"/>
        <v>0</v>
      </c>
      <c r="R38" s="103">
        <f t="shared" si="104"/>
        <v>0</v>
      </c>
      <c r="S38" s="103">
        <f t="shared" si="104"/>
        <v>0</v>
      </c>
      <c r="T38" s="103">
        <f t="shared" si="104"/>
        <v>0</v>
      </c>
      <c r="U38" s="103">
        <f t="shared" si="104"/>
        <v>0</v>
      </c>
      <c r="V38" s="103">
        <f t="shared" si="104"/>
        <v>0</v>
      </c>
      <c r="W38" s="103">
        <f t="shared" si="104"/>
        <v>0</v>
      </c>
      <c r="X38" s="103">
        <f t="shared" si="104"/>
        <v>0</v>
      </c>
      <c r="Y38" s="103">
        <f t="shared" si="104"/>
        <v>0</v>
      </c>
      <c r="Z38" s="103">
        <f t="shared" si="104"/>
        <v>0</v>
      </c>
      <c r="AA38" s="103">
        <f t="shared" si="104"/>
        <v>0</v>
      </c>
      <c r="AB38" s="103">
        <f t="shared" si="104"/>
        <v>0</v>
      </c>
      <c r="AC38" s="103">
        <f t="shared" si="104"/>
        <v>0</v>
      </c>
      <c r="AD38" s="103">
        <f t="shared" si="104"/>
        <v>0</v>
      </c>
      <c r="AE38" s="103">
        <f t="shared" si="104"/>
        <v>0</v>
      </c>
      <c r="AF38" s="103">
        <f t="shared" si="104"/>
        <v>0</v>
      </c>
      <c r="AG38" s="103">
        <f t="shared" si="104"/>
        <v>0</v>
      </c>
      <c r="AH38" s="103">
        <f t="shared" si="104"/>
        <v>0</v>
      </c>
      <c r="AI38" s="103">
        <f t="shared" si="104"/>
        <v>0</v>
      </c>
      <c r="AJ38" s="103">
        <f t="shared" si="104"/>
        <v>0</v>
      </c>
      <c r="AK38" s="103">
        <f t="shared" si="104"/>
        <v>0</v>
      </c>
      <c r="AL38" s="103">
        <f t="shared" si="104"/>
        <v>0</v>
      </c>
      <c r="AM38" s="103">
        <f t="shared" si="104"/>
        <v>0</v>
      </c>
      <c r="AN38" s="104">
        <f t="shared" si="104"/>
        <v>0</v>
      </c>
    </row>
    <row r="39" spans="2:40" ht="12" customHeight="1" thickBot="1" x14ac:dyDescent="0.3">
      <c r="B39" s="512"/>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row>
    <row r="40" spans="2:40" x14ac:dyDescent="0.25">
      <c r="B40" s="171" t="s">
        <v>69</v>
      </c>
      <c r="C40" s="64"/>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1"/>
    </row>
    <row r="41" spans="2:40" ht="15" customHeight="1" x14ac:dyDescent="0.25">
      <c r="B41" s="51" t="s">
        <v>3</v>
      </c>
      <c r="C41" s="29" t="s">
        <v>144</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2"/>
    </row>
    <row r="42" spans="2:40" x14ac:dyDescent="0.25">
      <c r="B42" s="51" t="s">
        <v>4</v>
      </c>
      <c r="C42" s="29" t="s">
        <v>144</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2"/>
    </row>
    <row r="43" spans="2:40" x14ac:dyDescent="0.25">
      <c r="B43" s="51" t="s">
        <v>5</v>
      </c>
      <c r="C43" s="29" t="s">
        <v>144</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2"/>
    </row>
    <row r="44" spans="2:40" x14ac:dyDescent="0.25">
      <c r="B44" s="51" t="s">
        <v>45</v>
      </c>
      <c r="C44" s="29" t="s">
        <v>144</v>
      </c>
      <c r="D44" s="68">
        <f>SUM(D41:D43)</f>
        <v>0</v>
      </c>
      <c r="E44" s="68">
        <f t="shared" ref="E44:AM44" si="105">SUM(E41:E43)</f>
        <v>0</v>
      </c>
      <c r="F44" s="68">
        <f t="shared" si="105"/>
        <v>0</v>
      </c>
      <c r="G44" s="68">
        <f t="shared" si="105"/>
        <v>0</v>
      </c>
      <c r="H44" s="68">
        <f t="shared" si="105"/>
        <v>0</v>
      </c>
      <c r="I44" s="68">
        <f t="shared" si="105"/>
        <v>0</v>
      </c>
      <c r="J44" s="68">
        <f t="shared" si="105"/>
        <v>0</v>
      </c>
      <c r="K44" s="68">
        <f t="shared" si="105"/>
        <v>0</v>
      </c>
      <c r="L44" s="68">
        <f t="shared" si="105"/>
        <v>0</v>
      </c>
      <c r="M44" s="68">
        <f t="shared" si="105"/>
        <v>0</v>
      </c>
      <c r="N44" s="68">
        <f t="shared" si="105"/>
        <v>0</v>
      </c>
      <c r="O44" s="68">
        <f t="shared" si="105"/>
        <v>0</v>
      </c>
      <c r="P44" s="68">
        <f t="shared" si="105"/>
        <v>0</v>
      </c>
      <c r="Q44" s="68">
        <f t="shared" si="105"/>
        <v>0</v>
      </c>
      <c r="R44" s="68">
        <f t="shared" si="105"/>
        <v>0</v>
      </c>
      <c r="S44" s="68">
        <f t="shared" si="105"/>
        <v>0</v>
      </c>
      <c r="T44" s="68">
        <f t="shared" si="105"/>
        <v>0</v>
      </c>
      <c r="U44" s="68">
        <f t="shared" si="105"/>
        <v>0</v>
      </c>
      <c r="V44" s="68">
        <f t="shared" si="105"/>
        <v>0</v>
      </c>
      <c r="W44" s="68">
        <f t="shared" si="105"/>
        <v>0</v>
      </c>
      <c r="X44" s="68">
        <f t="shared" si="105"/>
        <v>0</v>
      </c>
      <c r="Y44" s="68">
        <f t="shared" si="105"/>
        <v>0</v>
      </c>
      <c r="Z44" s="68">
        <f t="shared" si="105"/>
        <v>0</v>
      </c>
      <c r="AA44" s="68">
        <f t="shared" si="105"/>
        <v>0</v>
      </c>
      <c r="AB44" s="68">
        <f t="shared" si="105"/>
        <v>0</v>
      </c>
      <c r="AC44" s="68">
        <f t="shared" si="105"/>
        <v>0</v>
      </c>
      <c r="AD44" s="68">
        <f t="shared" si="105"/>
        <v>0</v>
      </c>
      <c r="AE44" s="68">
        <f t="shared" si="105"/>
        <v>0</v>
      </c>
      <c r="AF44" s="68">
        <f t="shared" si="105"/>
        <v>0</v>
      </c>
      <c r="AG44" s="68">
        <f t="shared" si="105"/>
        <v>0</v>
      </c>
      <c r="AH44" s="68">
        <f t="shared" si="105"/>
        <v>0</v>
      </c>
      <c r="AI44" s="68">
        <f t="shared" si="105"/>
        <v>0</v>
      </c>
      <c r="AJ44" s="68">
        <f t="shared" si="105"/>
        <v>0</v>
      </c>
      <c r="AK44" s="68">
        <f t="shared" si="105"/>
        <v>0</v>
      </c>
      <c r="AL44" s="68">
        <f t="shared" si="105"/>
        <v>0</v>
      </c>
      <c r="AM44" s="68">
        <f t="shared" si="105"/>
        <v>0</v>
      </c>
      <c r="AN44" s="80">
        <f t="shared" ref="AN44" si="106">SUM(AN41:AN43)</f>
        <v>0</v>
      </c>
    </row>
    <row r="45" spans="2:40" x14ac:dyDescent="0.25">
      <c r="B45" s="51" t="s">
        <v>62</v>
      </c>
      <c r="C45" s="29" t="s">
        <v>144</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2"/>
    </row>
    <row r="46" spans="2:40" x14ac:dyDescent="0.25">
      <c r="B46" s="51" t="s">
        <v>63</v>
      </c>
      <c r="C46" s="29" t="s">
        <v>144</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2"/>
    </row>
    <row r="47" spans="2:40" ht="15.75" thickBot="1" x14ac:dyDescent="0.3">
      <c r="B47" s="60" t="s">
        <v>115</v>
      </c>
      <c r="C47" s="30" t="s">
        <v>144</v>
      </c>
      <c r="D47" s="103">
        <f>SUM(D44:D46)</f>
        <v>0</v>
      </c>
      <c r="E47" s="103">
        <f t="shared" ref="E47:AN47" si="107">SUM(E44:E46)</f>
        <v>0</v>
      </c>
      <c r="F47" s="103">
        <f t="shared" si="107"/>
        <v>0</v>
      </c>
      <c r="G47" s="103">
        <f t="shared" si="107"/>
        <v>0</v>
      </c>
      <c r="H47" s="103">
        <f t="shared" si="107"/>
        <v>0</v>
      </c>
      <c r="I47" s="103">
        <f t="shared" si="107"/>
        <v>0</v>
      </c>
      <c r="J47" s="103">
        <f t="shared" si="107"/>
        <v>0</v>
      </c>
      <c r="K47" s="103">
        <f t="shared" si="107"/>
        <v>0</v>
      </c>
      <c r="L47" s="103">
        <f t="shared" si="107"/>
        <v>0</v>
      </c>
      <c r="M47" s="103">
        <f t="shared" si="107"/>
        <v>0</v>
      </c>
      <c r="N47" s="103">
        <f t="shared" si="107"/>
        <v>0</v>
      </c>
      <c r="O47" s="103">
        <f t="shared" si="107"/>
        <v>0</v>
      </c>
      <c r="P47" s="103">
        <f t="shared" si="107"/>
        <v>0</v>
      </c>
      <c r="Q47" s="103">
        <f t="shared" si="107"/>
        <v>0</v>
      </c>
      <c r="R47" s="103">
        <f t="shared" si="107"/>
        <v>0</v>
      </c>
      <c r="S47" s="103">
        <f t="shared" si="107"/>
        <v>0</v>
      </c>
      <c r="T47" s="103">
        <f t="shared" si="107"/>
        <v>0</v>
      </c>
      <c r="U47" s="103">
        <f t="shared" si="107"/>
        <v>0</v>
      </c>
      <c r="V47" s="103">
        <f t="shared" si="107"/>
        <v>0</v>
      </c>
      <c r="W47" s="103">
        <f t="shared" si="107"/>
        <v>0</v>
      </c>
      <c r="X47" s="103">
        <f t="shared" si="107"/>
        <v>0</v>
      </c>
      <c r="Y47" s="103">
        <f t="shared" si="107"/>
        <v>0</v>
      </c>
      <c r="Z47" s="103">
        <f t="shared" si="107"/>
        <v>0</v>
      </c>
      <c r="AA47" s="103">
        <f t="shared" si="107"/>
        <v>0</v>
      </c>
      <c r="AB47" s="103">
        <f t="shared" si="107"/>
        <v>0</v>
      </c>
      <c r="AC47" s="103">
        <f t="shared" si="107"/>
        <v>0</v>
      </c>
      <c r="AD47" s="103">
        <f t="shared" si="107"/>
        <v>0</v>
      </c>
      <c r="AE47" s="103">
        <f t="shared" si="107"/>
        <v>0</v>
      </c>
      <c r="AF47" s="103">
        <f t="shared" si="107"/>
        <v>0</v>
      </c>
      <c r="AG47" s="103">
        <f t="shared" si="107"/>
        <v>0</v>
      </c>
      <c r="AH47" s="103">
        <f t="shared" si="107"/>
        <v>0</v>
      </c>
      <c r="AI47" s="103">
        <f t="shared" si="107"/>
        <v>0</v>
      </c>
      <c r="AJ47" s="103">
        <f t="shared" si="107"/>
        <v>0</v>
      </c>
      <c r="AK47" s="103">
        <f t="shared" si="107"/>
        <v>0</v>
      </c>
      <c r="AL47" s="103">
        <f t="shared" si="107"/>
        <v>0</v>
      </c>
      <c r="AM47" s="103">
        <f t="shared" si="107"/>
        <v>0</v>
      </c>
      <c r="AN47" s="104">
        <f t="shared" si="107"/>
        <v>0</v>
      </c>
    </row>
    <row r="48" spans="2:40" ht="12" customHeight="1" thickBot="1" x14ac:dyDescent="0.3">
      <c r="B48" s="534"/>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row>
    <row r="49" spans="2:40" x14ac:dyDescent="0.25">
      <c r="B49" s="171" t="s">
        <v>117</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1"/>
    </row>
    <row r="50" spans="2:40" ht="15" customHeight="1" x14ac:dyDescent="0.25">
      <c r="B50" s="51" t="s">
        <v>3</v>
      </c>
      <c r="C50" s="29" t="s">
        <v>144</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2"/>
    </row>
    <row r="51" spans="2:40" x14ac:dyDescent="0.25">
      <c r="B51" s="51" t="s">
        <v>4</v>
      </c>
      <c r="C51" s="29" t="s">
        <v>144</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2"/>
    </row>
    <row r="52" spans="2:40" x14ac:dyDescent="0.25">
      <c r="B52" s="51" t="s">
        <v>5</v>
      </c>
      <c r="C52" s="29" t="s">
        <v>144</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2"/>
    </row>
    <row r="53" spans="2:40" x14ac:dyDescent="0.25">
      <c r="B53" s="51" t="s">
        <v>45</v>
      </c>
      <c r="C53" s="29" t="s">
        <v>144</v>
      </c>
      <c r="D53" s="68">
        <f>SUM(D50:D52)</f>
        <v>0</v>
      </c>
      <c r="E53" s="68">
        <f t="shared" ref="E53:AM53" si="108">SUM(E50:E52)</f>
        <v>0</v>
      </c>
      <c r="F53" s="68">
        <f t="shared" si="108"/>
        <v>0</v>
      </c>
      <c r="G53" s="68">
        <f t="shared" si="108"/>
        <v>0</v>
      </c>
      <c r="H53" s="68">
        <f t="shared" si="108"/>
        <v>0</v>
      </c>
      <c r="I53" s="68">
        <f t="shared" si="108"/>
        <v>0</v>
      </c>
      <c r="J53" s="68">
        <f t="shared" si="108"/>
        <v>0</v>
      </c>
      <c r="K53" s="68">
        <f t="shared" si="108"/>
        <v>0</v>
      </c>
      <c r="L53" s="68">
        <f t="shared" si="108"/>
        <v>0</v>
      </c>
      <c r="M53" s="68">
        <f t="shared" si="108"/>
        <v>0</v>
      </c>
      <c r="N53" s="68">
        <f t="shared" si="108"/>
        <v>0</v>
      </c>
      <c r="O53" s="68">
        <f t="shared" si="108"/>
        <v>0</v>
      </c>
      <c r="P53" s="68">
        <f t="shared" si="108"/>
        <v>0</v>
      </c>
      <c r="Q53" s="68">
        <f t="shared" si="108"/>
        <v>0</v>
      </c>
      <c r="R53" s="68">
        <f t="shared" si="108"/>
        <v>0</v>
      </c>
      <c r="S53" s="68">
        <f t="shared" si="108"/>
        <v>0</v>
      </c>
      <c r="T53" s="68">
        <f t="shared" si="108"/>
        <v>0</v>
      </c>
      <c r="U53" s="68">
        <f t="shared" si="108"/>
        <v>0</v>
      </c>
      <c r="V53" s="68">
        <f t="shared" si="108"/>
        <v>0</v>
      </c>
      <c r="W53" s="68">
        <f t="shared" si="108"/>
        <v>0</v>
      </c>
      <c r="X53" s="68">
        <f t="shared" si="108"/>
        <v>0</v>
      </c>
      <c r="Y53" s="68">
        <f t="shared" si="108"/>
        <v>0</v>
      </c>
      <c r="Z53" s="68">
        <f t="shared" si="108"/>
        <v>0</v>
      </c>
      <c r="AA53" s="68">
        <f t="shared" si="108"/>
        <v>0</v>
      </c>
      <c r="AB53" s="68">
        <f t="shared" si="108"/>
        <v>0</v>
      </c>
      <c r="AC53" s="68">
        <f t="shared" si="108"/>
        <v>0</v>
      </c>
      <c r="AD53" s="68">
        <f t="shared" si="108"/>
        <v>0</v>
      </c>
      <c r="AE53" s="68">
        <f t="shared" si="108"/>
        <v>0</v>
      </c>
      <c r="AF53" s="68">
        <f t="shared" si="108"/>
        <v>0</v>
      </c>
      <c r="AG53" s="68">
        <f t="shared" si="108"/>
        <v>0</v>
      </c>
      <c r="AH53" s="68">
        <f t="shared" si="108"/>
        <v>0</v>
      </c>
      <c r="AI53" s="68">
        <f t="shared" si="108"/>
        <v>0</v>
      </c>
      <c r="AJ53" s="68">
        <f t="shared" si="108"/>
        <v>0</v>
      </c>
      <c r="AK53" s="68">
        <f t="shared" si="108"/>
        <v>0</v>
      </c>
      <c r="AL53" s="68">
        <f t="shared" si="108"/>
        <v>0</v>
      </c>
      <c r="AM53" s="68">
        <f t="shared" si="108"/>
        <v>0</v>
      </c>
      <c r="AN53" s="80">
        <f t="shared" ref="AN53" si="109">SUM(AN50:AN52)</f>
        <v>0</v>
      </c>
    </row>
    <row r="54" spans="2:40" x14ac:dyDescent="0.25">
      <c r="B54" s="51" t="s">
        <v>62</v>
      </c>
      <c r="C54" s="29" t="s">
        <v>144</v>
      </c>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2"/>
    </row>
    <row r="55" spans="2:40" x14ac:dyDescent="0.25">
      <c r="B55" s="51" t="s">
        <v>63</v>
      </c>
      <c r="C55" s="29" t="s">
        <v>144</v>
      </c>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2"/>
    </row>
    <row r="56" spans="2:40" ht="15.75" thickBot="1" x14ac:dyDescent="0.3">
      <c r="B56" s="60" t="s">
        <v>116</v>
      </c>
      <c r="C56" s="30" t="s">
        <v>144</v>
      </c>
      <c r="D56" s="103">
        <f>SUM(D53:D55)</f>
        <v>0</v>
      </c>
      <c r="E56" s="103">
        <f t="shared" ref="E56:AN56" si="110">SUM(E53:E55)</f>
        <v>0</v>
      </c>
      <c r="F56" s="103">
        <f t="shared" si="110"/>
        <v>0</v>
      </c>
      <c r="G56" s="103">
        <f t="shared" si="110"/>
        <v>0</v>
      </c>
      <c r="H56" s="103">
        <f t="shared" si="110"/>
        <v>0</v>
      </c>
      <c r="I56" s="103">
        <f t="shared" si="110"/>
        <v>0</v>
      </c>
      <c r="J56" s="103">
        <f t="shared" si="110"/>
        <v>0</v>
      </c>
      <c r="K56" s="103">
        <f t="shared" si="110"/>
        <v>0</v>
      </c>
      <c r="L56" s="103">
        <f t="shared" si="110"/>
        <v>0</v>
      </c>
      <c r="M56" s="103">
        <f t="shared" si="110"/>
        <v>0</v>
      </c>
      <c r="N56" s="103">
        <f t="shared" si="110"/>
        <v>0</v>
      </c>
      <c r="O56" s="103">
        <f t="shared" si="110"/>
        <v>0</v>
      </c>
      <c r="P56" s="103">
        <f t="shared" si="110"/>
        <v>0</v>
      </c>
      <c r="Q56" s="103">
        <f t="shared" si="110"/>
        <v>0</v>
      </c>
      <c r="R56" s="103">
        <f t="shared" si="110"/>
        <v>0</v>
      </c>
      <c r="S56" s="103">
        <f t="shared" si="110"/>
        <v>0</v>
      </c>
      <c r="T56" s="103">
        <f t="shared" si="110"/>
        <v>0</v>
      </c>
      <c r="U56" s="103">
        <f t="shared" si="110"/>
        <v>0</v>
      </c>
      <c r="V56" s="103">
        <f t="shared" si="110"/>
        <v>0</v>
      </c>
      <c r="W56" s="103">
        <f t="shared" si="110"/>
        <v>0</v>
      </c>
      <c r="X56" s="103">
        <f t="shared" si="110"/>
        <v>0</v>
      </c>
      <c r="Y56" s="103">
        <f t="shared" si="110"/>
        <v>0</v>
      </c>
      <c r="Z56" s="103">
        <f t="shared" si="110"/>
        <v>0</v>
      </c>
      <c r="AA56" s="103">
        <f t="shared" si="110"/>
        <v>0</v>
      </c>
      <c r="AB56" s="103">
        <f t="shared" si="110"/>
        <v>0</v>
      </c>
      <c r="AC56" s="103">
        <f t="shared" si="110"/>
        <v>0</v>
      </c>
      <c r="AD56" s="103">
        <f t="shared" si="110"/>
        <v>0</v>
      </c>
      <c r="AE56" s="103">
        <f t="shared" si="110"/>
        <v>0</v>
      </c>
      <c r="AF56" s="103">
        <f t="shared" si="110"/>
        <v>0</v>
      </c>
      <c r="AG56" s="103">
        <f t="shared" si="110"/>
        <v>0</v>
      </c>
      <c r="AH56" s="103">
        <f t="shared" si="110"/>
        <v>0</v>
      </c>
      <c r="AI56" s="103">
        <f t="shared" si="110"/>
        <v>0</v>
      </c>
      <c r="AJ56" s="103">
        <f t="shared" si="110"/>
        <v>0</v>
      </c>
      <c r="AK56" s="103">
        <f t="shared" si="110"/>
        <v>0</v>
      </c>
      <c r="AL56" s="103">
        <f t="shared" si="110"/>
        <v>0</v>
      </c>
      <c r="AM56" s="103">
        <f t="shared" si="110"/>
        <v>0</v>
      </c>
      <c r="AN56" s="104">
        <f t="shared" si="110"/>
        <v>0</v>
      </c>
    </row>
    <row r="57" spans="2:40" ht="12" customHeight="1" thickBot="1" x14ac:dyDescent="0.3">
      <c r="B57" s="512"/>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36"/>
    </row>
    <row r="58" spans="2:40" x14ac:dyDescent="0.25">
      <c r="B58" s="173" t="s">
        <v>124</v>
      </c>
      <c r="C58" s="64"/>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100"/>
    </row>
    <row r="59" spans="2:40" x14ac:dyDescent="0.25">
      <c r="B59" s="51" t="s">
        <v>118</v>
      </c>
      <c r="C59" s="29" t="s">
        <v>144</v>
      </c>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2"/>
    </row>
    <row r="60" spans="2:40" x14ac:dyDescent="0.25">
      <c r="B60" s="51" t="s">
        <v>119</v>
      </c>
      <c r="C60" s="29" t="s">
        <v>144</v>
      </c>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2"/>
    </row>
    <row r="61" spans="2:40" ht="15.75" thickBot="1" x14ac:dyDescent="0.3">
      <c r="B61" s="60" t="s">
        <v>120</v>
      </c>
      <c r="C61" s="30" t="s">
        <v>144</v>
      </c>
      <c r="D61" s="103">
        <f>SUM(D59:D60)</f>
        <v>0</v>
      </c>
      <c r="E61" s="103">
        <f t="shared" ref="E61:AN61" si="111">SUM(E59:E60)</f>
        <v>0</v>
      </c>
      <c r="F61" s="103">
        <f t="shared" si="111"/>
        <v>0</v>
      </c>
      <c r="G61" s="103">
        <f t="shared" si="111"/>
        <v>0</v>
      </c>
      <c r="H61" s="103">
        <f t="shared" si="111"/>
        <v>0</v>
      </c>
      <c r="I61" s="103">
        <f t="shared" si="111"/>
        <v>0</v>
      </c>
      <c r="J61" s="103">
        <f t="shared" si="111"/>
        <v>0</v>
      </c>
      <c r="K61" s="103">
        <f t="shared" si="111"/>
        <v>0</v>
      </c>
      <c r="L61" s="103">
        <f t="shared" si="111"/>
        <v>0</v>
      </c>
      <c r="M61" s="103">
        <f t="shared" si="111"/>
        <v>0</v>
      </c>
      <c r="N61" s="103">
        <f t="shared" si="111"/>
        <v>0</v>
      </c>
      <c r="O61" s="103">
        <f t="shared" si="111"/>
        <v>0</v>
      </c>
      <c r="P61" s="103">
        <f t="shared" si="111"/>
        <v>0</v>
      </c>
      <c r="Q61" s="103">
        <f t="shared" si="111"/>
        <v>0</v>
      </c>
      <c r="R61" s="103">
        <f t="shared" si="111"/>
        <v>0</v>
      </c>
      <c r="S61" s="103">
        <f t="shared" si="111"/>
        <v>0</v>
      </c>
      <c r="T61" s="103">
        <f t="shared" si="111"/>
        <v>0</v>
      </c>
      <c r="U61" s="103">
        <f t="shared" si="111"/>
        <v>0</v>
      </c>
      <c r="V61" s="103">
        <f t="shared" si="111"/>
        <v>0</v>
      </c>
      <c r="W61" s="103">
        <f t="shared" si="111"/>
        <v>0</v>
      </c>
      <c r="X61" s="103">
        <f t="shared" si="111"/>
        <v>0</v>
      </c>
      <c r="Y61" s="103">
        <f t="shared" si="111"/>
        <v>0</v>
      </c>
      <c r="Z61" s="103">
        <f t="shared" si="111"/>
        <v>0</v>
      </c>
      <c r="AA61" s="103">
        <f t="shared" si="111"/>
        <v>0</v>
      </c>
      <c r="AB61" s="103">
        <f t="shared" si="111"/>
        <v>0</v>
      </c>
      <c r="AC61" s="103">
        <f t="shared" si="111"/>
        <v>0</v>
      </c>
      <c r="AD61" s="103">
        <f t="shared" si="111"/>
        <v>0</v>
      </c>
      <c r="AE61" s="103">
        <f t="shared" si="111"/>
        <v>0</v>
      </c>
      <c r="AF61" s="103">
        <f t="shared" si="111"/>
        <v>0</v>
      </c>
      <c r="AG61" s="103">
        <f t="shared" si="111"/>
        <v>0</v>
      </c>
      <c r="AH61" s="103">
        <f t="shared" si="111"/>
        <v>0</v>
      </c>
      <c r="AI61" s="103">
        <f t="shared" si="111"/>
        <v>0</v>
      </c>
      <c r="AJ61" s="103">
        <f t="shared" si="111"/>
        <v>0</v>
      </c>
      <c r="AK61" s="103">
        <f t="shared" si="111"/>
        <v>0</v>
      </c>
      <c r="AL61" s="103">
        <f t="shared" si="111"/>
        <v>0</v>
      </c>
      <c r="AM61" s="103">
        <f t="shared" si="111"/>
        <v>0</v>
      </c>
      <c r="AN61" s="104">
        <f t="shared" si="111"/>
        <v>0</v>
      </c>
    </row>
    <row r="62" spans="2:40" ht="13.5" customHeight="1" thickBot="1" x14ac:dyDescent="0.3">
      <c r="B62" s="512"/>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36"/>
    </row>
    <row r="63" spans="2:40" ht="20.25" customHeight="1" thickBot="1" x14ac:dyDescent="0.3">
      <c r="B63" s="174" t="s">
        <v>153</v>
      </c>
      <c r="C63" s="105" t="s">
        <v>144</v>
      </c>
      <c r="D63" s="288">
        <f>+D38+D47+D56+D61</f>
        <v>0</v>
      </c>
      <c r="E63" s="288">
        <f t="shared" ref="E63:AN63" si="112">+E38+E47+E56+E61</f>
        <v>0</v>
      </c>
      <c r="F63" s="288">
        <f t="shared" si="112"/>
        <v>0</v>
      </c>
      <c r="G63" s="288">
        <f t="shared" si="112"/>
        <v>0</v>
      </c>
      <c r="H63" s="288">
        <f t="shared" si="112"/>
        <v>0</v>
      </c>
      <c r="I63" s="288">
        <f t="shared" si="112"/>
        <v>0</v>
      </c>
      <c r="J63" s="288">
        <f t="shared" si="112"/>
        <v>0</v>
      </c>
      <c r="K63" s="288">
        <f t="shared" si="112"/>
        <v>0</v>
      </c>
      <c r="L63" s="288">
        <f t="shared" si="112"/>
        <v>0</v>
      </c>
      <c r="M63" s="288">
        <f t="shared" si="112"/>
        <v>0</v>
      </c>
      <c r="N63" s="288">
        <f t="shared" si="112"/>
        <v>0</v>
      </c>
      <c r="O63" s="288">
        <f t="shared" si="112"/>
        <v>0</v>
      </c>
      <c r="P63" s="288">
        <f t="shared" si="112"/>
        <v>0</v>
      </c>
      <c r="Q63" s="288">
        <f t="shared" si="112"/>
        <v>0</v>
      </c>
      <c r="R63" s="288">
        <f t="shared" si="112"/>
        <v>0</v>
      </c>
      <c r="S63" s="288">
        <f t="shared" si="112"/>
        <v>0</v>
      </c>
      <c r="T63" s="288">
        <f t="shared" si="112"/>
        <v>0</v>
      </c>
      <c r="U63" s="288">
        <f t="shared" si="112"/>
        <v>0</v>
      </c>
      <c r="V63" s="288">
        <f t="shared" si="112"/>
        <v>0</v>
      </c>
      <c r="W63" s="288">
        <f t="shared" si="112"/>
        <v>0</v>
      </c>
      <c r="X63" s="288">
        <f t="shared" si="112"/>
        <v>0</v>
      </c>
      <c r="Y63" s="288">
        <f t="shared" si="112"/>
        <v>0</v>
      </c>
      <c r="Z63" s="288">
        <f t="shared" si="112"/>
        <v>0</v>
      </c>
      <c r="AA63" s="288">
        <f t="shared" si="112"/>
        <v>0</v>
      </c>
      <c r="AB63" s="288">
        <f t="shared" si="112"/>
        <v>0</v>
      </c>
      <c r="AC63" s="288">
        <f t="shared" si="112"/>
        <v>0</v>
      </c>
      <c r="AD63" s="288">
        <f t="shared" si="112"/>
        <v>0</v>
      </c>
      <c r="AE63" s="288">
        <f t="shared" si="112"/>
        <v>0</v>
      </c>
      <c r="AF63" s="288">
        <f t="shared" si="112"/>
        <v>0</v>
      </c>
      <c r="AG63" s="288">
        <f t="shared" si="112"/>
        <v>0</v>
      </c>
      <c r="AH63" s="288">
        <f t="shared" si="112"/>
        <v>0</v>
      </c>
      <c r="AI63" s="288">
        <f t="shared" si="112"/>
        <v>0</v>
      </c>
      <c r="AJ63" s="288">
        <f t="shared" si="112"/>
        <v>0</v>
      </c>
      <c r="AK63" s="288">
        <f t="shared" si="112"/>
        <v>0</v>
      </c>
      <c r="AL63" s="288">
        <f t="shared" si="112"/>
        <v>0</v>
      </c>
      <c r="AM63" s="288">
        <f t="shared" si="112"/>
        <v>0</v>
      </c>
      <c r="AN63" s="288">
        <f t="shared" si="112"/>
        <v>0</v>
      </c>
    </row>
    <row r="64" spans="2:40" x14ac:dyDescent="0.25">
      <c r="B64" s="28"/>
      <c r="C64" s="28"/>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x14ac:dyDescent="0.25">
      <c r="B65" s="35"/>
      <c r="H65"/>
    </row>
    <row r="66" spans="2:40" ht="15.75" thickBot="1" x14ac:dyDescent="0.3"/>
    <row r="67" spans="2:40" ht="19.5" thickBot="1" x14ac:dyDescent="0.3">
      <c r="B67" s="408" t="s">
        <v>126</v>
      </c>
    </row>
    <row r="68" spans="2:40" ht="15.75" thickBot="1" x14ac:dyDescent="0.3"/>
    <row r="69" spans="2:40" ht="57" customHeight="1" x14ac:dyDescent="0.35">
      <c r="B69" s="399" t="s">
        <v>5</v>
      </c>
      <c r="C69" s="396"/>
      <c r="D69" s="402" t="str">
        <f>+IF(D23&gt;0,IF(D35&gt;0,"OK","FALTA DATO D35"),IF(D35&gt;0,"FALTA DATO D23","OK"))</f>
        <v>OK</v>
      </c>
      <c r="E69" s="402" t="str">
        <f>+IF(E23&gt;0,IF(E35&gt;0,"OK","FALTA DATO E35"),IF(E35&gt;0,"FALTA DATO E23","OK"))</f>
        <v>OK</v>
      </c>
      <c r="F69" s="402" t="str">
        <f>+IF(F23&gt;0,IF(F35&gt;0,"OK","FALTA DATO F35"),IF(F35&gt;0,"FALTA DATO F23","OK"))</f>
        <v>OK</v>
      </c>
      <c r="G69" s="402" t="str">
        <f>+IF(G23&gt;0,IF(G35&gt;0,"OK","FALTA DATO G35"),IF(G35&gt;0,"FALTA DATO G23","OK"))</f>
        <v>OK</v>
      </c>
      <c r="H69" s="402" t="str">
        <f>+IF(H23&gt;0,IF(H35&gt;0,"OK","FALTA DATO H35"),IF(H35&gt;0,"FALTA DATO H23","OK"))</f>
        <v>OK</v>
      </c>
      <c r="I69" s="402" t="str">
        <f>+IF(I23&gt;0,IF(I35&gt;0,"OK","FALTA DATO I35"),IF(I35&gt;0,"FALTA DATO I23","OK"))</f>
        <v>OK</v>
      </c>
      <c r="J69" s="402" t="str">
        <f>+IF(J23&gt;0,IF(J35&gt;0,"OK","FALTA DATO J35"),IF(J35&gt;0,"FALTA DATO J23","OK"))</f>
        <v>OK</v>
      </c>
      <c r="K69" s="402" t="str">
        <f>+IF(K23&gt;0,IF(K35&gt;0,"OK","FALTA DATO K35"),IF(K35&gt;0,"FALTA DATO K23","OK"))</f>
        <v>OK</v>
      </c>
      <c r="L69" s="402" t="str">
        <f>+IF(L23&gt;0,IF(L35&gt;0,"OK","FALTA DATO L35"),IF(L35&gt;0,"FALTA DATO L23","OK"))</f>
        <v>OK</v>
      </c>
      <c r="M69" s="402" t="str">
        <f>+IF(M23&gt;0,IF(M35&gt;0,"OK","FALTA DATO M35"),IF(M35&gt;0,"FALTA DATO M23","OK"))</f>
        <v>OK</v>
      </c>
      <c r="N69" s="402" t="str">
        <f>+IF(N23&gt;0,IF(N35&gt;0,"OK","FALTA DATO N35"),IF(N35&gt;0,"FALTA DATO N23","OK"))</f>
        <v>OK</v>
      </c>
      <c r="O69" s="402" t="str">
        <f>+IF(O23&gt;0,IF(O35&gt;0,"OK","FALTA DATO O35"),IF(O35&gt;0,"FALTA DATO O23","OK"))</f>
        <v>OK</v>
      </c>
      <c r="P69" s="402" t="str">
        <f>+IF(P23&gt;0,IF(P35&gt;0,"OK","FALTA DATO P35"),IF(P35&gt;0,"FALTA DATO P23","OK"))</f>
        <v>OK</v>
      </c>
      <c r="Q69" s="402" t="str">
        <f>+IF(Q23&gt;0,IF(Q35&gt;0,"OK","FALTA DATO Q35"),IF(Q35&gt;0,"FALTA DATO Q23","OK"))</f>
        <v>OK</v>
      </c>
      <c r="R69" s="402" t="str">
        <f>+IF(R23&gt;0,IF(R35&gt;0,"OK","FALTA DATO R35"),IF(R35&gt;0,"FALTA DATO R23","OK"))</f>
        <v>OK</v>
      </c>
      <c r="S69" s="402" t="str">
        <f>+IF(S23&gt;0,IF(S35&gt;0,"OK","FALTA DATO S35"),IF(S35&gt;0,"FALTA DATO S23","OK"))</f>
        <v>OK</v>
      </c>
      <c r="T69" s="402" t="str">
        <f>+IF(T23&gt;0,IF(T35&gt;0,"OK","FALTA DATO T35"),IF(T35&gt;0,"FALTA DATO T23","OK"))</f>
        <v>OK</v>
      </c>
      <c r="U69" s="402" t="str">
        <f>+IF(U23&gt;0,IF(U35&gt;0,"OK","FALTA DATO U35"),IF(U35&gt;0,"FALTA DATO U23","OK"))</f>
        <v>OK</v>
      </c>
      <c r="V69" s="402" t="str">
        <f>+IF(V23&gt;0,IF(V35&gt;0,"OK","FALTA DATO V35"),IF(V35&gt;0,"FALTA DATO V23","OK"))</f>
        <v>OK</v>
      </c>
      <c r="W69" s="402" t="str">
        <f>+IF(W23&gt;0,IF(W35&gt;0,"OK","FALTA DATO W35"),IF(W35&gt;0,"FALTA DATO W23","OK"))</f>
        <v>OK</v>
      </c>
      <c r="X69" s="402" t="str">
        <f>+IF(X23&gt;0,IF(X35&gt;0,"OK","FALTA DATO X35"),IF(X35&gt;0,"FALTA DATO X23","OK"))</f>
        <v>OK</v>
      </c>
      <c r="Y69" s="402" t="str">
        <f>+IF(Y23&gt;0,IF(Y35&gt;0,"OK","FALTA DATO Y35"),IF(Y35&gt;0,"FALTA DATO Y23","OK"))</f>
        <v>OK</v>
      </c>
      <c r="Z69" s="402" t="str">
        <f>+IF(Z23&gt;0,IF(Z35&gt;0,"OK","FALTA DATO Z35"),IF(Z35&gt;0,"FALTA DATO Z23","OK"))</f>
        <v>OK</v>
      </c>
      <c r="AA69" s="402" t="str">
        <f>+IF(AA23&gt;0,IF(AA35&gt;0,"OK","FALTA DATO AA35"),IF(AA35&gt;0,"FALTA DATO AA23","OK"))</f>
        <v>OK</v>
      </c>
      <c r="AB69" s="402" t="str">
        <f>+IF(AB23&gt;0,IF(AB35&gt;0,"OK","FALTA DATO AB35"),IF(AB35&gt;0,"FALTA DATO AB23","OK"))</f>
        <v>OK</v>
      </c>
      <c r="AC69" s="402" t="str">
        <f>+IF(AC23&gt;0,IF(AC35&gt;0,"OK","FALTA DATO AC35"),IF(AC35&gt;0,"FALTA DATO AC23","OK"))</f>
        <v>OK</v>
      </c>
      <c r="AD69" s="402" t="str">
        <f>+IF(AD23&gt;0,IF(AD35&gt;0,"OK","FALTA DATO AD35"),IF(AD35&gt;0,"FALTA DATO AD23","OK"))</f>
        <v>OK</v>
      </c>
      <c r="AE69" s="402" t="str">
        <f>+IF(AE23&gt;0,IF(AE35&gt;0,"OK","FALTA DATO AE35"),IF(AE35&gt;0,"FALTA DATO AE23","OK"))</f>
        <v>OK</v>
      </c>
      <c r="AF69" s="402" t="str">
        <f>+IF(AF23&gt;0,IF(AF35&gt;0,"OK","FALTA DATO AF35"),IF(AF35&gt;0,"FALTA DATO AF23","OK"))</f>
        <v>OK</v>
      </c>
      <c r="AG69" s="402" t="str">
        <f>+IF(AG23&gt;0,IF(AG35&gt;0,"OK","FALTA DATO AG35"),IF(AG35&gt;0,"FALTA DATO AG23","OK"))</f>
        <v>OK</v>
      </c>
      <c r="AH69" s="402" t="str">
        <f>+IF(AH23&gt;0,IF(AH35&gt;0,"OK","FALTA DATO AH35"),IF(AH35&gt;0,"FALTA DATO AH23","OK"))</f>
        <v>OK</v>
      </c>
      <c r="AI69" s="402" t="str">
        <f>+IF(AI23&gt;0,IF(AI35&gt;0,"OK","FALTA DATO AI35"),IF(AI35&gt;0,"FALTA DATO AI23","OK"))</f>
        <v>OK</v>
      </c>
      <c r="AJ69" s="402" t="str">
        <f>+IF(AJ23&gt;0,IF(AJ35&gt;0,"OK","FALTA DATO AJ35"),IF(AJ35&gt;0,"FALTA DATO AJ23","OK"))</f>
        <v>OK</v>
      </c>
      <c r="AK69" s="402" t="str">
        <f>+IF(AK23&gt;0,IF(AK35&gt;0,"OK","FALTA DATO AK35"),IF(AK35&gt;0,"FALTA DATO AK23","OK"))</f>
        <v>OK</v>
      </c>
      <c r="AL69" s="402" t="str">
        <f>+IF(AL23&gt;0,IF(AL35&gt;0,"OK","FALTA DATO AL35"),IF(AL35&gt;0,"FALTA DATO AL23","OK"))</f>
        <v>OK</v>
      </c>
      <c r="AM69" s="402" t="str">
        <f>+IF(AM23&gt;0,IF(AM35&gt;0,"OK","FALTA DATO AM35"),IF(AM35&gt;0,"FALTA DATO AM23","OK"))</f>
        <v>OK</v>
      </c>
      <c r="AN69" s="403" t="str">
        <f>+IF(AN23&gt;0,IF(AN35&gt;0,"OK","FALTA DATO AN35"),IF(AN35&gt;0,"FALTA DATO AN23","OK"))</f>
        <v>OK</v>
      </c>
    </row>
    <row r="70" spans="2:40" ht="63.2" customHeight="1" x14ac:dyDescent="0.35">
      <c r="B70" s="400" t="s">
        <v>62</v>
      </c>
      <c r="C70" s="397"/>
      <c r="D70" s="404" t="str">
        <f>+IF(D24&gt;0,IF(D36&gt;0,"OK","FALTA DATO D36"),IF(D36&gt;0,"FALTA DATO D24","OK"))</f>
        <v>OK</v>
      </c>
      <c r="E70" s="404" t="str">
        <f>+IF(E24&gt;0,IF(E36&gt;0,"OK","FALTA DATO E36"),IF(E36&gt;0,"FALTA DATO E24","OK"))</f>
        <v>OK</v>
      </c>
      <c r="F70" s="404" t="str">
        <f>+IF(F24&gt;0,IF(F36&gt;0,"OK","FALTA DATO F36"),IF(F36&gt;0,"FALTA DATO F24","OK"))</f>
        <v>OK</v>
      </c>
      <c r="G70" s="404" t="str">
        <f>+IF(G24&gt;0,IF(G36&gt;0,"OK","FALTA DATO G36"),IF(G36&gt;0,"FALTA DATO G24","OK"))</f>
        <v>OK</v>
      </c>
      <c r="H70" s="404" t="str">
        <f>+IF(H24&gt;0,IF(H36&gt;0,"OK","FALTA DATO H36"),IF(H36&gt;0,"FALTA DATO H24","OK"))</f>
        <v>OK</v>
      </c>
      <c r="I70" s="404" t="str">
        <f>+IF(I24&gt;0,IF(I36&gt;0,"OK","FALTA DATO I36"),IF(I36&gt;0,"FALTA DATO I24","OK"))</f>
        <v>OK</v>
      </c>
      <c r="J70" s="404" t="str">
        <f>+IF(J24&gt;0,IF(J36&gt;0,"OK","FALTA DATO J36"),IF(J36&gt;0,"FALTA DATO J24","OK"))</f>
        <v>OK</v>
      </c>
      <c r="K70" s="404" t="str">
        <f>+IF(K24&gt;0,IF(K36&gt;0,"OK","FALTA DATO K36"),IF(K36&gt;0,"FALTA DATO K24","OK"))</f>
        <v>OK</v>
      </c>
      <c r="L70" s="404" t="str">
        <f>+IF(L24&gt;0,IF(L36&gt;0,"OK","FALTA DATO L36"),IF(L36&gt;0,"FALTA DATO L24","OK"))</f>
        <v>OK</v>
      </c>
      <c r="M70" s="404" t="str">
        <f>+IF(M24&gt;0,IF(M36&gt;0,"OK","FALTA DATO M36"),IF(M36&gt;0,"FALTA DATO M24","OK"))</f>
        <v>OK</v>
      </c>
      <c r="N70" s="404" t="str">
        <f>+IF(N24&gt;0,IF(N36&gt;0,"OK","FALTA DATO N36"),IF(N36&gt;0,"FALTA DATO N24","OK"))</f>
        <v>OK</v>
      </c>
      <c r="O70" s="404" t="str">
        <f>+IF(O24&gt;0,IF(O36&gt;0,"OK","FALTA DATO O36"),IF(O36&gt;0,"FALTA DATO O24","OK"))</f>
        <v>OK</v>
      </c>
      <c r="P70" s="404" t="str">
        <f>+IF(P24&gt;0,IF(P36&gt;0,"OK","FALTA DATO P36"),IF(P36&gt;0,"FALTA DATO P24","OK"))</f>
        <v>OK</v>
      </c>
      <c r="Q70" s="404" t="str">
        <f>+IF(Q24&gt;0,IF(Q36&gt;0,"OK","FALTA DATO Q36"),IF(Q36&gt;0,"FALTA DATO Q24","OK"))</f>
        <v>OK</v>
      </c>
      <c r="R70" s="404" t="str">
        <f>+IF(R24&gt;0,IF(R36&gt;0,"OK","FALTA DATO R36"),IF(R36&gt;0,"FALTA DATO R24","OK"))</f>
        <v>OK</v>
      </c>
      <c r="S70" s="404" t="str">
        <f>+IF(S24&gt;0,IF(S36&gt;0,"OK","FALTA DATO S36"),IF(S36&gt;0,"FALTA DATO S24","OK"))</f>
        <v>OK</v>
      </c>
      <c r="T70" s="404" t="str">
        <f>+IF(T24&gt;0,IF(T36&gt;0,"OK","FALTA DATO T36"),IF(T36&gt;0,"FALTA DATO T24","OK"))</f>
        <v>OK</v>
      </c>
      <c r="U70" s="404" t="str">
        <f>+IF(U24&gt;0,IF(U36&gt;0,"OK","FALTA DATO U36"),IF(U36&gt;0,"FALTA DATO U24","OK"))</f>
        <v>OK</v>
      </c>
      <c r="V70" s="404" t="str">
        <f>+IF(V24&gt;0,IF(V36&gt;0,"OK","FALTA DATO V36"),IF(V36&gt;0,"FALTA DATO V24","OK"))</f>
        <v>OK</v>
      </c>
      <c r="W70" s="404" t="str">
        <f>+IF(W24&gt;0,IF(W36&gt;0,"OK","FALTA DATO W36"),IF(W36&gt;0,"FALTA DATO W24","OK"))</f>
        <v>OK</v>
      </c>
      <c r="X70" s="404" t="str">
        <f>+IF(X24&gt;0,IF(X36&gt;0,"OK","FALTA DATO X36"),IF(X36&gt;0,"FALTA DATO X24","OK"))</f>
        <v>OK</v>
      </c>
      <c r="Y70" s="404" t="str">
        <f>+IF(Y24&gt;0,IF(Y36&gt;0,"OK","FALTA DATO Y36"),IF(Y36&gt;0,"FALTA DATO Y24","OK"))</f>
        <v>OK</v>
      </c>
      <c r="Z70" s="404" t="str">
        <f>+IF(Z24&gt;0,IF(Z36&gt;0,"OK","FALTA DATO Z36"),IF(Z36&gt;0,"FALTA DATO Z24","OK"))</f>
        <v>OK</v>
      </c>
      <c r="AA70" s="404" t="str">
        <f>+IF(AA24&gt;0,IF(AA36&gt;0,"OK","FALTA DATO AA36"),IF(AA36&gt;0,"FALTA DATO AA24","OK"))</f>
        <v>OK</v>
      </c>
      <c r="AB70" s="404" t="str">
        <f>+IF(AB24&gt;0,IF(AB36&gt;0,"OK","FALTA DATO AB36"),IF(AB36&gt;0,"FALTA DATO AB24","OK"))</f>
        <v>OK</v>
      </c>
      <c r="AC70" s="404" t="str">
        <f>+IF(AC24&gt;0,IF(AC36&gt;0,"OK","FALTA DATO AC36"),IF(AC36&gt;0,"FALTA DATO AC24","OK"))</f>
        <v>OK</v>
      </c>
      <c r="AD70" s="404" t="str">
        <f>+IF(AD24&gt;0,IF(AD36&gt;0,"OK","FALTA DATO AD36"),IF(AD36&gt;0,"FALTA DATO AD24","OK"))</f>
        <v>OK</v>
      </c>
      <c r="AE70" s="404" t="str">
        <f>+IF(AE24&gt;0,IF(AE36&gt;0,"OK","FALTA DATO AE36"),IF(AE36&gt;0,"FALTA DATO AE24","OK"))</f>
        <v>OK</v>
      </c>
      <c r="AF70" s="404" t="str">
        <f>+IF(AF24&gt;0,IF(AF36&gt;0,"OK","FALTA DATO AF36"),IF(AF36&gt;0,"FALTA DATO AF24","OK"))</f>
        <v>OK</v>
      </c>
      <c r="AG70" s="404" t="str">
        <f>+IF(AG24&gt;0,IF(AG36&gt;0,"OK","FALTA DATO AG36"),IF(AG36&gt;0,"FALTA DATO AG24","OK"))</f>
        <v>OK</v>
      </c>
      <c r="AH70" s="404" t="str">
        <f>+IF(AH24&gt;0,IF(AH36&gt;0,"OK","FALTA DATO AH36"),IF(AH36&gt;0,"FALTA DATO AH24","OK"))</f>
        <v>OK</v>
      </c>
      <c r="AI70" s="404" t="str">
        <f>+IF(AI24&gt;0,IF(AI36&gt;0,"OK","FALTA DATO AI36"),IF(AI36&gt;0,"FALTA DATO AI24","OK"))</f>
        <v>OK</v>
      </c>
      <c r="AJ70" s="404" t="str">
        <f>+IF(AJ24&gt;0,IF(AJ36&gt;0,"OK","FALTA DATO AJ36"),IF(AJ36&gt;0,"FALTA DATO AJ24","OK"))</f>
        <v>OK</v>
      </c>
      <c r="AK70" s="404" t="str">
        <f>+IF(AK24&gt;0,IF(AK36&gt;0,"OK","FALTA DATO AK36"),IF(AK36&gt;0,"FALTA DATO AK24","OK"))</f>
        <v>OK</v>
      </c>
      <c r="AL70" s="404" t="str">
        <f>+IF(AL24&gt;0,IF(AL36&gt;0,"OK","FALTA DATO AL36"),IF(AL36&gt;0,"FALTA DATO AL24","OK"))</f>
        <v>OK</v>
      </c>
      <c r="AM70" s="404" t="str">
        <f>+IF(AM24&gt;0,IF(AM36&gt;0,"OK","FALTA DATO AM36"),IF(AM36&gt;0,"FALTA DATO AM24","OK"))</f>
        <v>OK</v>
      </c>
      <c r="AN70" s="405" t="str">
        <f>+IF(AN24&gt;0,IF(AN36&gt;0,"OK","FALTA DATO AN36"),IF(AN36&gt;0,"FALTA DATO AN24","OK"))</f>
        <v>OK</v>
      </c>
    </row>
    <row r="71" spans="2:40" ht="45.2" customHeight="1" thickBot="1" x14ac:dyDescent="0.4">
      <c r="B71" s="401" t="s">
        <v>63</v>
      </c>
      <c r="C71" s="398"/>
      <c r="D71" s="406" t="str">
        <f>+IF(D25&gt;0,IF(D37&gt;0,"OK","FALTA DATO D37"),IF(D37&gt;0,"FALTA DATO D25","OK"))</f>
        <v>OK</v>
      </c>
      <c r="E71" s="406" t="str">
        <f>+IF(E25&gt;0,IF(E37&gt;0,"OK","FALTA DATO E37"),IF(E37&gt;0,"FALTA DATO E25","OK"))</f>
        <v>OK</v>
      </c>
      <c r="F71" s="406" t="str">
        <f>+IF(F25&gt;0,IF(F37&gt;0,"OK","FALTA DATO F37"),IF(F37&gt;0,"FALTA DATO F25","OK"))</f>
        <v>OK</v>
      </c>
      <c r="G71" s="406" t="str">
        <f>+IF(G25&gt;0,IF(G37&gt;0,"OK","FALTA DATO G37"),IF(G37&gt;0,"FALTA DATO G25","OK"))</f>
        <v>OK</v>
      </c>
      <c r="H71" s="406" t="str">
        <f>+IF(H25&gt;0,IF(H37&gt;0,"OK","FALTA DATO H37"),IF(H37&gt;0,"FALTA DATO H25","OK"))</f>
        <v>OK</v>
      </c>
      <c r="I71" s="406" t="str">
        <f>+IF(I25&gt;0,IF(I37&gt;0,"OK","FALTA DATO I37"),IF(I37&gt;0,"FALTA DATO I25","OK"))</f>
        <v>OK</v>
      </c>
      <c r="J71" s="406" t="str">
        <f>+IF(J25&gt;0,IF(J37&gt;0,"OK","FALTA DATO J37"),IF(J37&gt;0,"FALTA DATO J25","OK"))</f>
        <v>OK</v>
      </c>
      <c r="K71" s="406" t="str">
        <f>+IF(K25&gt;0,IF(K37&gt;0,"OK","FALTA DATO K37"),IF(K37&gt;0,"FALTA DATO K25","OK"))</f>
        <v>OK</v>
      </c>
      <c r="L71" s="406" t="str">
        <f>+IF(L25&gt;0,IF(L37&gt;0,"OK","FALTA DATO L37"),IF(L37&gt;0,"FALTA DATO L25","OK"))</f>
        <v>OK</v>
      </c>
      <c r="M71" s="406" t="str">
        <f>+IF(M25&gt;0,IF(M37&gt;0,"OK","FALTA DATO M37"),IF(M37&gt;0,"FALTA DATO M25","OK"))</f>
        <v>OK</v>
      </c>
      <c r="N71" s="406" t="str">
        <f>+IF(N25&gt;0,IF(N37&gt;0,"OK","FALTA DATO N37"),IF(N37&gt;0,"FALTA DATO N25","OK"))</f>
        <v>OK</v>
      </c>
      <c r="O71" s="406" t="str">
        <f>+IF(O25&gt;0,IF(O37&gt;0,"OK","FALTA DATO O37"),IF(O37&gt;0,"FALTA DATO O25","OK"))</f>
        <v>OK</v>
      </c>
      <c r="P71" s="406" t="str">
        <f>+IF(P25&gt;0,IF(P37&gt;0,"OK","FALTA DATO P37"),IF(P37&gt;0,"FALTA DATO P25","OK"))</f>
        <v>OK</v>
      </c>
      <c r="Q71" s="406" t="str">
        <f>+IF(Q25&gt;0,IF(Q37&gt;0,"OK","FALTA DATO Q37"),IF(Q37&gt;0,"FALTA DATO Q25","OK"))</f>
        <v>OK</v>
      </c>
      <c r="R71" s="406" t="str">
        <f>+IF(R25&gt;0,IF(R37&gt;0,"OK","FALTA DATO R37"),IF(R37&gt;0,"FALTA DATO R25","OK"))</f>
        <v>OK</v>
      </c>
      <c r="S71" s="406" t="str">
        <f>+IF(S25&gt;0,IF(S37&gt;0,"OK","FALTA DATO S37"),IF(S37&gt;0,"FALTA DATO S25","OK"))</f>
        <v>OK</v>
      </c>
      <c r="T71" s="406" t="str">
        <f>+IF(T25&gt;0,IF(T37&gt;0,"OK","FALTA DATO T37"),IF(T37&gt;0,"FALTA DATO T25","OK"))</f>
        <v>OK</v>
      </c>
      <c r="U71" s="406" t="str">
        <f>+IF(U25&gt;0,IF(U37&gt;0,"OK","FALTA DATO U37"),IF(U37&gt;0,"FALTA DATO U25","OK"))</f>
        <v>OK</v>
      </c>
      <c r="V71" s="406" t="str">
        <f>+IF(V25&gt;0,IF(V37&gt;0,"OK","FALTA DATO V37"),IF(V37&gt;0,"FALTA DATO V25","OK"))</f>
        <v>OK</v>
      </c>
      <c r="W71" s="406" t="str">
        <f>+IF(W25&gt;0,IF(W37&gt;0,"OK","FALTA DATO W37"),IF(W37&gt;0,"FALTA DATO W25","OK"))</f>
        <v>OK</v>
      </c>
      <c r="X71" s="406" t="str">
        <f>+IF(X25&gt;0,IF(X37&gt;0,"OK","FALTA DATO X37"),IF(X37&gt;0,"FALTA DATO X25","OK"))</f>
        <v>OK</v>
      </c>
      <c r="Y71" s="406" t="str">
        <f>+IF(Y25&gt;0,IF(Y37&gt;0,"OK","FALTA DATO Y37"),IF(Y37&gt;0,"FALTA DATO Y25","OK"))</f>
        <v>OK</v>
      </c>
      <c r="Z71" s="406" t="str">
        <f>+IF(Z25&gt;0,IF(Z37&gt;0,"OK","FALTA DATO Z37"),IF(Z37&gt;0,"FALTA DATO Z25","OK"))</f>
        <v>OK</v>
      </c>
      <c r="AA71" s="406" t="str">
        <f>+IF(AA25&gt;0,IF(AA37&gt;0,"OK","FALTA DATO AA37"),IF(AA37&gt;0,"FALTA DATO AA25","OK"))</f>
        <v>OK</v>
      </c>
      <c r="AB71" s="406" t="str">
        <f>+IF(AB25&gt;0,IF(AB37&gt;0,"OK","FALTA DATO AB37"),IF(AB37&gt;0,"FALTA DATO AB25","OK"))</f>
        <v>OK</v>
      </c>
      <c r="AC71" s="406" t="str">
        <f>+IF(AC25&gt;0,IF(AC37&gt;0,"OK","FALTA DATO AC37"),IF(AC37&gt;0,"FALTA DATO AC25","OK"))</f>
        <v>OK</v>
      </c>
      <c r="AD71" s="406" t="str">
        <f>+IF(AD25&gt;0,IF(AD37&gt;0,"OK","FALTA DATO AD37"),IF(AD37&gt;0,"FALTA DATO AD25","OK"))</f>
        <v>OK</v>
      </c>
      <c r="AE71" s="406" t="str">
        <f>+IF(AE25&gt;0,IF(AE37&gt;0,"OK","FALTA DATO AE37"),IF(AE37&gt;0,"FALTA DATO AE25","OK"))</f>
        <v>OK</v>
      </c>
      <c r="AF71" s="406" t="str">
        <f>+IF(AF25&gt;0,IF(AF37&gt;0,"OK","FALTA DATO AF37"),IF(AF37&gt;0,"FALTA DATO AF25","OK"))</f>
        <v>OK</v>
      </c>
      <c r="AG71" s="406" t="str">
        <f>+IF(AG25&gt;0,IF(AG37&gt;0,"OK","FALTA DATO AG37"),IF(AG37&gt;0,"FALTA DATO AG25","OK"))</f>
        <v>OK</v>
      </c>
      <c r="AH71" s="406" t="str">
        <f>+IF(AH25&gt;0,IF(AH37&gt;0,"OK","FALTA DATO AH37"),IF(AH37&gt;0,"FALTA DATO AH25","OK"))</f>
        <v>OK</v>
      </c>
      <c r="AI71" s="406" t="str">
        <f>+IF(AI25&gt;0,IF(AI37&gt;0,"OK","FALTA DATO AI37"),IF(AI37&gt;0,"FALTA DATO AI25","OK"))</f>
        <v>OK</v>
      </c>
      <c r="AJ71" s="406" t="str">
        <f>+IF(AJ25&gt;0,IF(AJ37&gt;0,"OK","FALTA DATO AJ37"),IF(AJ37&gt;0,"FALTA DATO AJ25","OK"))</f>
        <v>OK</v>
      </c>
      <c r="AK71" s="406" t="str">
        <f>+IF(AK25&gt;0,IF(AK37&gt;0,"OK","FALTA DATO AK37"),IF(AK37&gt;0,"FALTA DATO AK25","OK"))</f>
        <v>OK</v>
      </c>
      <c r="AL71" s="406" t="str">
        <f>+IF(AL25&gt;0,IF(AL37&gt;0,"OK","FALTA DATO AL37"),IF(AL37&gt;0,"FALTA DATO AL25","OK"))</f>
        <v>OK</v>
      </c>
      <c r="AM71" s="406" t="str">
        <f>+IF(AM25&gt;0,IF(AM37&gt;0,"OK","FALTA DATO AM37"),IF(AM37&gt;0,"FALTA DATO AM25","OK"))</f>
        <v>OK</v>
      </c>
      <c r="AN71" s="407" t="str">
        <f>+IF(AN25&gt;0,IF(AN37&gt;0,"OK","FALTA DATO AN37"),IF(AN37&gt;0,"FALTA DATO AN25","OK"))</f>
        <v>OK</v>
      </c>
    </row>
    <row r="100" spans="52:52" x14ac:dyDescent="0.25">
      <c r="AZ100" s="266" t="s">
        <v>329</v>
      </c>
    </row>
    <row r="666" spans="5:5" x14ac:dyDescent="0.25">
      <c r="E666" s="266" t="s">
        <v>268</v>
      </c>
    </row>
  </sheetData>
  <sheetProtection algorithmName="SHA-512" hashValue="OpMNJzN1isfxebvycth3NtV4RNcqoOdwBJl1d1O8rN5MW8Kn3kcARZMTxza+Y4b/oZb2YESpE1zd4UhHVi38UQ==" saltValue="ik9kJu92PKu52+a9+HWqhg==" spinCount="100000" sheet="1" objects="1" scenarios="1"/>
  <protectedRanges>
    <protectedRange algorithmName="SHA-512" hashValue="eJqZ3DvQhGMIT7nOkVVTPzghim0VwodV5ba3UWvR+eiMf10i6y/EPXPEDxiHXwzjWv7QznXNYOD69kmelAq0Aw==" saltValue="ytKEVm11nC0DF5fdQWtS7g==" spinCount="100000" sqref="D8:AN11 D17:AN18 D23:AN25 D26:AN30 D35:AN37 D41:AN43 D45:AN46 D50:AN52 D54:AN55 D59:AN60" name="Rango1"/>
  </protectedRanges>
  <mergeCells count="5">
    <mergeCell ref="B39:AN39"/>
    <mergeCell ref="B48:AN48"/>
    <mergeCell ref="B57:AN57"/>
    <mergeCell ref="B62:AN62"/>
    <mergeCell ref="B8:B9"/>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667"/>
  <sheetViews>
    <sheetView showGridLines="0" zoomScale="90" zoomScaleNormal="90" workbookViewId="0">
      <selection activeCell="A2" sqref="A2"/>
    </sheetView>
  </sheetViews>
  <sheetFormatPr baseColWidth="10" defaultColWidth="11.42578125" defaultRowHeight="12.75" x14ac:dyDescent="0.2"/>
  <cols>
    <col min="1" max="1" width="2.85546875" style="273" customWidth="1"/>
    <col min="2" max="2" width="28.5703125" style="273" customWidth="1"/>
    <col min="3" max="3" width="18.140625" style="273" customWidth="1"/>
    <col min="4" max="5" width="19.42578125" style="273" customWidth="1"/>
    <col min="6" max="6" width="14.7109375" style="273" customWidth="1"/>
    <col min="7" max="7" width="16.7109375" style="273" customWidth="1"/>
    <col min="8" max="8" width="17" style="273" customWidth="1"/>
    <col min="9" max="9" width="18.42578125" style="273" customWidth="1"/>
    <col min="10" max="10" width="21.42578125" style="273" customWidth="1"/>
    <col min="11" max="11" width="14.5703125" style="273" customWidth="1"/>
    <col min="12" max="12" width="11.42578125" style="273"/>
    <col min="13" max="13" width="19.85546875" style="273" bestFit="1" customWidth="1"/>
    <col min="14" max="16384" width="11.42578125" style="273"/>
  </cols>
  <sheetData>
    <row r="1" spans="1:5" ht="7.5" customHeight="1" x14ac:dyDescent="0.2">
      <c r="A1" s="272"/>
      <c r="B1" s="272"/>
      <c r="C1" s="272"/>
    </row>
    <row r="2" spans="1:5" ht="7.5" customHeight="1" thickBot="1" x14ac:dyDescent="0.25">
      <c r="A2" s="272"/>
      <c r="B2" s="272"/>
      <c r="C2" s="272"/>
    </row>
    <row r="3" spans="1:5" ht="15.75" x14ac:dyDescent="0.2">
      <c r="A3" s="272"/>
      <c r="B3" s="126" t="s">
        <v>0</v>
      </c>
      <c r="C3" s="274">
        <f>+'Pronósticos 1P mensual x 2 años'!$C$3</f>
        <v>0</v>
      </c>
    </row>
    <row r="4" spans="1:5" ht="15.75" x14ac:dyDescent="0.2">
      <c r="A4" s="272"/>
      <c r="B4" s="123" t="s">
        <v>7</v>
      </c>
      <c r="C4" s="275">
        <f>+'Pronósticos 1P mensual x 2 años'!$C$4</f>
        <v>0</v>
      </c>
    </row>
    <row r="5" spans="1:5" ht="15.75" x14ac:dyDescent="0.2">
      <c r="A5" s="272"/>
      <c r="B5" s="123" t="s">
        <v>8</v>
      </c>
      <c r="C5" s="275">
        <f>+'Pronósticos 1P mensual x 2 años'!$C$5</f>
        <v>0</v>
      </c>
    </row>
    <row r="6" spans="1:5" ht="16.5" thickBot="1" x14ac:dyDescent="0.25">
      <c r="A6" s="272"/>
      <c r="B6" s="124" t="s">
        <v>127</v>
      </c>
      <c r="C6" s="276">
        <f>+'Pronósticos 1P mensual x 2 años'!$C$6</f>
        <v>45291</v>
      </c>
    </row>
    <row r="7" spans="1:5" ht="9.1999999999999993" customHeight="1" x14ac:dyDescent="0.2"/>
    <row r="8" spans="1:5" ht="17.25" customHeight="1" x14ac:dyDescent="0.2">
      <c r="B8" s="277" t="s">
        <v>226</v>
      </c>
    </row>
    <row r="9" spans="1:5" ht="7.5" customHeight="1" thickBot="1" x14ac:dyDescent="0.25"/>
    <row r="10" spans="1:5" ht="13.5" customHeight="1" thickBot="1" x14ac:dyDescent="0.25">
      <c r="B10" s="539" t="s">
        <v>316</v>
      </c>
      <c r="C10" s="540"/>
      <c r="D10" s="540"/>
      <c r="E10" s="541"/>
    </row>
    <row r="11" spans="1:5" ht="13.5" thickBot="1" x14ac:dyDescent="0.25">
      <c r="B11" s="369" t="s">
        <v>213</v>
      </c>
      <c r="C11" s="431" t="s">
        <v>215</v>
      </c>
      <c r="D11" s="371" t="s">
        <v>216</v>
      </c>
      <c r="E11" s="439" t="s">
        <v>314</v>
      </c>
    </row>
    <row r="12" spans="1:5" ht="25.5" x14ac:dyDescent="0.2">
      <c r="B12" s="370" t="s">
        <v>312</v>
      </c>
      <c r="C12" s="432"/>
      <c r="D12" s="368"/>
      <c r="E12" s="433"/>
    </row>
    <row r="13" spans="1:5" ht="15.95" customHeight="1" thickBot="1" x14ac:dyDescent="0.25">
      <c r="B13" s="372" t="s">
        <v>318</v>
      </c>
      <c r="C13" s="434"/>
      <c r="D13" s="373"/>
      <c r="E13" s="435"/>
    </row>
    <row r="14" spans="1:5" ht="15" thickBot="1" x14ac:dyDescent="0.25">
      <c r="B14" s="374" t="s">
        <v>319</v>
      </c>
      <c r="C14" s="436">
        <f>C12-C13</f>
        <v>0</v>
      </c>
      <c r="D14" s="363">
        <f>D12-D13</f>
        <v>0</v>
      </c>
      <c r="E14" s="364">
        <f>E12-E13</f>
        <v>0</v>
      </c>
    </row>
    <row r="15" spans="1:5" ht="26.25" thickBot="1" x14ac:dyDescent="0.25">
      <c r="B15" s="381" t="s">
        <v>320</v>
      </c>
      <c r="C15" s="437">
        <f>' Resumen IRR'!C15</f>
        <v>0</v>
      </c>
      <c r="D15" s="382">
        <f>' Resumen IRR'!D15</f>
        <v>0</v>
      </c>
      <c r="E15" s="438">
        <f>' Resumen IRR'!C16</f>
        <v>0</v>
      </c>
    </row>
    <row r="16" spans="1:5" ht="17.25" customHeight="1" thickBot="1" x14ac:dyDescent="0.25">
      <c r="B16" s="374" t="s">
        <v>214</v>
      </c>
      <c r="C16" s="436">
        <f>C15-C14</f>
        <v>0</v>
      </c>
      <c r="D16" s="363">
        <f>D15-D14</f>
        <v>0</v>
      </c>
      <c r="E16" s="364">
        <f>E15-E14</f>
        <v>0</v>
      </c>
    </row>
    <row r="17" spans="1:8" ht="12" customHeight="1" thickBot="1" x14ac:dyDescent="0.25">
      <c r="C17" s="278"/>
      <c r="D17" s="278"/>
    </row>
    <row r="18" spans="1:8" ht="32.25" customHeight="1" thickBot="1" x14ac:dyDescent="0.25">
      <c r="B18" s="560" t="s">
        <v>313</v>
      </c>
      <c r="C18" s="561"/>
      <c r="D18" s="562"/>
    </row>
    <row r="19" spans="1:8" ht="11.25" customHeight="1" x14ac:dyDescent="0.2">
      <c r="B19" s="279"/>
    </row>
    <row r="20" spans="1:8" x14ac:dyDescent="0.2">
      <c r="B20" s="277" t="s">
        <v>227</v>
      </c>
    </row>
    <row r="21" spans="1:8" ht="8.25" customHeight="1" thickBot="1" x14ac:dyDescent="0.25">
      <c r="G21" s="279"/>
    </row>
    <row r="22" spans="1:8" ht="18.75" customHeight="1" thickBot="1" x14ac:dyDescent="0.25">
      <c r="B22" s="376" t="s">
        <v>232</v>
      </c>
      <c r="C22" s="431" t="s">
        <v>215</v>
      </c>
      <c r="D22" s="371" t="s">
        <v>216</v>
      </c>
      <c r="E22" s="439" t="s">
        <v>314</v>
      </c>
    </row>
    <row r="23" spans="1:8" ht="48.75" customHeight="1" x14ac:dyDescent="0.2">
      <c r="A23" s="542"/>
      <c r="B23" s="377" t="s">
        <v>238</v>
      </c>
      <c r="C23" s="335"/>
      <c r="D23" s="336"/>
      <c r="E23" s="338"/>
    </row>
    <row r="24" spans="1:8" ht="24" customHeight="1" x14ac:dyDescent="0.2">
      <c r="A24" s="542"/>
      <c r="B24" s="378" t="s">
        <v>239</v>
      </c>
      <c r="C24" s="332"/>
      <c r="D24" s="290"/>
      <c r="E24" s="334"/>
      <c r="G24" s="279"/>
    </row>
    <row r="25" spans="1:8" ht="23.45" customHeight="1" x14ac:dyDescent="0.2">
      <c r="A25" s="542"/>
      <c r="B25" s="378" t="s">
        <v>222</v>
      </c>
      <c r="C25" s="332"/>
      <c r="D25" s="290"/>
      <c r="E25" s="334"/>
    </row>
    <row r="26" spans="1:8" ht="28.5" customHeight="1" x14ac:dyDescent="0.2">
      <c r="A26" s="542"/>
      <c r="B26" s="378" t="s">
        <v>236</v>
      </c>
      <c r="C26" s="332"/>
      <c r="D26" s="290"/>
      <c r="E26" s="334"/>
      <c r="F26" s="279"/>
    </row>
    <row r="27" spans="1:8" ht="30" customHeight="1" x14ac:dyDescent="0.2">
      <c r="A27" s="542"/>
      <c r="B27" s="378" t="s">
        <v>217</v>
      </c>
      <c r="C27" s="332"/>
      <c r="D27" s="290"/>
      <c r="E27" s="334"/>
      <c r="G27" s="281"/>
      <c r="H27" s="280"/>
    </row>
    <row r="28" spans="1:8" ht="22.5" customHeight="1" x14ac:dyDescent="0.2">
      <c r="B28" s="378" t="s">
        <v>233</v>
      </c>
      <c r="C28" s="332"/>
      <c r="D28" s="290"/>
      <c r="E28" s="334"/>
    </row>
    <row r="29" spans="1:8" ht="22.5" customHeight="1" thickBot="1" x14ac:dyDescent="0.25">
      <c r="B29" s="379" t="s">
        <v>234</v>
      </c>
      <c r="C29" s="339"/>
      <c r="D29" s="340"/>
      <c r="E29" s="342"/>
      <c r="H29" s="280"/>
    </row>
    <row r="30" spans="1:8" ht="17.25" customHeight="1" thickBot="1" x14ac:dyDescent="0.25">
      <c r="B30" s="380" t="s">
        <v>2</v>
      </c>
      <c r="C30" s="440">
        <f>SUM(C23:C29)</f>
        <v>0</v>
      </c>
      <c r="D30" s="375">
        <f>SUM(D23:D29)</f>
        <v>0</v>
      </c>
      <c r="E30" s="441">
        <f>SUM(E23:E29)</f>
        <v>0</v>
      </c>
    </row>
    <row r="31" spans="1:8" ht="13.5" thickBot="1" x14ac:dyDescent="0.25"/>
    <row r="32" spans="1:8" s="282" customFormat="1" ht="21" customHeight="1" thickBot="1" x14ac:dyDescent="0.25">
      <c r="B32" s="366" t="s">
        <v>219</v>
      </c>
      <c r="C32" s="367" t="str">
        <f>IF((C30-C16)=0,"OK","Por favor justifique las diferencias de reservas en el balance")</f>
        <v>OK</v>
      </c>
      <c r="D32" s="367" t="str">
        <f>IF((D30-D16)=0,"OK","Por favor justifique las diferencias de reservas en el balance")</f>
        <v>OK</v>
      </c>
      <c r="E32" s="442" t="str">
        <f>IF((E30-E16)=0,"OK","Por favor justifique las diferencias de reservas en el balance")</f>
        <v>OK</v>
      </c>
    </row>
    <row r="34" spans="2:16" x14ac:dyDescent="0.2">
      <c r="B34" s="277" t="s">
        <v>228</v>
      </c>
    </row>
    <row r="35" spans="2:16" ht="6" customHeight="1" thickBot="1" x14ac:dyDescent="0.25"/>
    <row r="36" spans="2:16" ht="17.25" customHeight="1" thickBot="1" x14ac:dyDescent="0.25">
      <c r="B36" s="539" t="s">
        <v>317</v>
      </c>
      <c r="C36" s="540"/>
      <c r="D36" s="541"/>
      <c r="E36" s="443"/>
    </row>
    <row r="37" spans="2:16" ht="16.5" customHeight="1" thickBot="1" x14ac:dyDescent="0.25">
      <c r="B37" s="361" t="s">
        <v>213</v>
      </c>
      <c r="C37" s="383" t="s">
        <v>215</v>
      </c>
      <c r="D37" s="371" t="s">
        <v>216</v>
      </c>
      <c r="E37" s="444"/>
    </row>
    <row r="38" spans="2:16" ht="25.5" x14ac:dyDescent="0.2">
      <c r="B38" s="360" t="s">
        <v>229</v>
      </c>
      <c r="C38" s="447">
        <f>' Resumen IRR'!C29+' Resumen IRR'!C39+' Resumen IRR'!C48</f>
        <v>0</v>
      </c>
      <c r="D38" s="448">
        <f>' Resumen IRR'!D29+' Resumen IRR'!D39+' Resumen IRR'!D48</f>
        <v>0</v>
      </c>
      <c r="E38" s="445"/>
    </row>
    <row r="39" spans="2:16" ht="21.75" customHeight="1" thickBot="1" x14ac:dyDescent="0.25">
      <c r="B39" s="362" t="s">
        <v>230</v>
      </c>
      <c r="C39" s="449">
        <f>' Resumen IRR'!C30+' Resumen IRR'!C40+' Resumen IRR'!C49</f>
        <v>0</v>
      </c>
      <c r="D39" s="450">
        <f>' Resumen IRR'!D30+' Resumen IRR'!D40+' Resumen IRR'!D49</f>
        <v>0</v>
      </c>
      <c r="E39" s="445"/>
    </row>
    <row r="40" spans="2:16" ht="18.75" customHeight="1" thickBot="1" x14ac:dyDescent="0.25">
      <c r="B40" s="365" t="s">
        <v>321</v>
      </c>
      <c r="C40" s="363">
        <f>C38+C39</f>
        <v>0</v>
      </c>
      <c r="D40" s="364">
        <f>D38+D39</f>
        <v>0</v>
      </c>
      <c r="E40" s="446"/>
    </row>
    <row r="42" spans="2:16" ht="18.75" customHeight="1" thickBot="1" x14ac:dyDescent="0.25">
      <c r="B42" s="277" t="s">
        <v>231</v>
      </c>
    </row>
    <row r="43" spans="2:16" x14ac:dyDescent="0.2">
      <c r="B43" s="550" t="s">
        <v>298</v>
      </c>
      <c r="C43" s="551"/>
      <c r="D43" s="551"/>
      <c r="E43" s="551"/>
      <c r="F43" s="551"/>
      <c r="G43" s="551"/>
      <c r="H43" s="552"/>
    </row>
    <row r="44" spans="2:16" ht="13.5" thickBot="1" x14ac:dyDescent="0.25">
      <c r="B44" s="553"/>
      <c r="C44" s="554"/>
      <c r="D44" s="554"/>
      <c r="E44" s="554"/>
      <c r="F44" s="554"/>
      <c r="G44" s="554"/>
      <c r="H44" s="555"/>
    </row>
    <row r="45" spans="2:16" ht="13.5" thickBot="1" x14ac:dyDescent="0.25">
      <c r="B45" s="556" t="s">
        <v>223</v>
      </c>
      <c r="C45" s="544" t="s">
        <v>218</v>
      </c>
      <c r="D45" s="545"/>
      <c r="E45" s="546"/>
      <c r="F45" s="547" t="s">
        <v>71</v>
      </c>
      <c r="G45" s="548"/>
      <c r="H45" s="549"/>
      <c r="I45" s="543"/>
      <c r="J45" s="543"/>
      <c r="K45" s="543"/>
    </row>
    <row r="46" spans="2:16" ht="59.25" customHeight="1" thickBot="1" x14ac:dyDescent="0.25">
      <c r="B46" s="557"/>
      <c r="C46" s="384" t="s">
        <v>250</v>
      </c>
      <c r="D46" s="385" t="s">
        <v>300</v>
      </c>
      <c r="E46" s="351" t="s">
        <v>304</v>
      </c>
      <c r="F46" s="386" t="s">
        <v>251</v>
      </c>
      <c r="G46" s="387" t="s">
        <v>300</v>
      </c>
      <c r="H46" s="351" t="s">
        <v>299</v>
      </c>
      <c r="I46" s="389"/>
      <c r="J46" s="389"/>
      <c r="K46" s="389"/>
      <c r="M46" s="291"/>
      <c r="N46" s="291"/>
      <c r="O46" s="291"/>
      <c r="P46" s="291"/>
    </row>
    <row r="47" spans="2:16" ht="16.5" customHeight="1" x14ac:dyDescent="0.2">
      <c r="B47" s="388" t="s">
        <v>235</v>
      </c>
      <c r="C47" s="335"/>
      <c r="D47" s="336"/>
      <c r="E47" s="337"/>
      <c r="F47" s="335"/>
      <c r="G47" s="336"/>
      <c r="H47" s="338"/>
      <c r="I47" s="390"/>
      <c r="J47" s="390"/>
      <c r="K47" s="390"/>
      <c r="M47" s="291"/>
      <c r="N47" s="291"/>
      <c r="O47" s="291"/>
      <c r="P47" s="291"/>
    </row>
    <row r="48" spans="2:16" ht="16.5" customHeight="1" x14ac:dyDescent="0.2">
      <c r="B48" s="349" t="s">
        <v>255</v>
      </c>
      <c r="C48" s="332"/>
      <c r="D48" s="290"/>
      <c r="E48" s="333"/>
      <c r="F48" s="332"/>
      <c r="G48" s="290"/>
      <c r="H48" s="334"/>
      <c r="I48" s="390"/>
      <c r="J48" s="390"/>
      <c r="K48" s="390"/>
    </row>
    <row r="49" spans="2:15" ht="16.5" customHeight="1" x14ac:dyDescent="0.2">
      <c r="B49" s="348" t="s">
        <v>224</v>
      </c>
      <c r="C49" s="332"/>
      <c r="D49" s="290"/>
      <c r="E49" s="333"/>
      <c r="F49" s="332"/>
      <c r="G49" s="290"/>
      <c r="H49" s="334"/>
      <c r="I49" s="390"/>
      <c r="J49" s="390"/>
      <c r="K49" s="390"/>
    </row>
    <row r="50" spans="2:15" ht="26.25" customHeight="1" thickBot="1" x14ac:dyDescent="0.25">
      <c r="B50" s="350" t="s">
        <v>237</v>
      </c>
      <c r="C50" s="339"/>
      <c r="D50" s="340"/>
      <c r="E50" s="341"/>
      <c r="F50" s="339"/>
      <c r="G50" s="340"/>
      <c r="H50" s="342"/>
      <c r="I50" s="390"/>
      <c r="J50" s="390"/>
      <c r="K50" s="390"/>
    </row>
    <row r="51" spans="2:15" ht="17.25" customHeight="1" thickBot="1" x14ac:dyDescent="0.25">
      <c r="B51" s="343" t="s">
        <v>2</v>
      </c>
      <c r="C51" s="344">
        <f>SUM(C47:C50)</f>
        <v>0</v>
      </c>
      <c r="D51" s="345">
        <f>D47*D48</f>
        <v>0</v>
      </c>
      <c r="E51" s="346"/>
      <c r="F51" s="344">
        <f>SUM(F47:F50)</f>
        <v>0</v>
      </c>
      <c r="G51" s="347">
        <f>G47*G48*G49*G50</f>
        <v>0</v>
      </c>
      <c r="H51" s="346"/>
      <c r="I51" s="391"/>
      <c r="J51" s="391"/>
      <c r="K51" s="392"/>
      <c r="O51" s="292"/>
    </row>
    <row r="52" spans="2:15" ht="31.5" customHeight="1" thickBot="1" x14ac:dyDescent="0.25">
      <c r="B52" s="356" t="s">
        <v>221</v>
      </c>
      <c r="C52" s="357"/>
      <c r="D52" s="412"/>
      <c r="E52" s="412"/>
      <c r="F52" s="357"/>
      <c r="G52" s="413"/>
      <c r="H52" s="413"/>
      <c r="I52" s="393"/>
      <c r="J52" s="393"/>
      <c r="K52" s="393"/>
      <c r="O52" s="292"/>
    </row>
    <row r="53" spans="2:15" ht="26.25" customHeight="1" thickBot="1" x14ac:dyDescent="0.25">
      <c r="B53" s="358" t="s">
        <v>220</v>
      </c>
      <c r="C53" s="359" t="str">
        <f>IF((C51-C39)=0,"OK","Por favor discrimine las otras contingencias")</f>
        <v>OK</v>
      </c>
      <c r="D53" s="414"/>
      <c r="E53" s="414"/>
      <c r="F53" s="359" t="str">
        <f>IF((F51-D39)=0,"OK","Por favor discrimine las otras contingencias")</f>
        <v>OK</v>
      </c>
      <c r="G53" s="415"/>
      <c r="H53" s="415"/>
      <c r="I53" s="394"/>
      <c r="J53" s="394"/>
      <c r="K53" s="394"/>
      <c r="O53" s="292"/>
    </row>
    <row r="56" spans="2:15" ht="13.5" thickBot="1" x14ac:dyDescent="0.25"/>
    <row r="57" spans="2:15" ht="26.25" thickBot="1" x14ac:dyDescent="0.25">
      <c r="B57" s="355" t="s">
        <v>297</v>
      </c>
    </row>
    <row r="58" spans="2:15" x14ac:dyDescent="0.2">
      <c r="B58" s="352">
        <v>1</v>
      </c>
      <c r="C58" s="563" t="s">
        <v>240</v>
      </c>
      <c r="D58" s="563"/>
      <c r="E58" s="563"/>
      <c r="F58" s="563"/>
      <c r="G58" s="563"/>
      <c r="H58" s="563"/>
      <c r="I58" s="563"/>
      <c r="J58" s="563"/>
      <c r="K58" s="564"/>
    </row>
    <row r="59" spans="2:15" ht="27" customHeight="1" x14ac:dyDescent="0.2">
      <c r="B59" s="353">
        <v>2</v>
      </c>
      <c r="C59" s="565" t="s">
        <v>241</v>
      </c>
      <c r="D59" s="565"/>
      <c r="E59" s="565"/>
      <c r="F59" s="565"/>
      <c r="G59" s="565"/>
      <c r="H59" s="565"/>
      <c r="I59" s="565"/>
      <c r="J59" s="565"/>
      <c r="K59" s="566"/>
    </row>
    <row r="60" spans="2:15" ht="25.5" customHeight="1" x14ac:dyDescent="0.2">
      <c r="B60" s="353">
        <v>3</v>
      </c>
      <c r="C60" s="565" t="s">
        <v>242</v>
      </c>
      <c r="D60" s="565"/>
      <c r="E60" s="565"/>
      <c r="F60" s="565"/>
      <c r="G60" s="565"/>
      <c r="H60" s="565"/>
      <c r="I60" s="565"/>
      <c r="J60" s="565"/>
      <c r="K60" s="566"/>
    </row>
    <row r="61" spans="2:15" ht="13.5" thickBot="1" x14ac:dyDescent="0.25">
      <c r="B61" s="354">
        <v>4</v>
      </c>
      <c r="C61" s="558" t="s">
        <v>243</v>
      </c>
      <c r="D61" s="558"/>
      <c r="E61" s="558"/>
      <c r="F61" s="558"/>
      <c r="G61" s="558"/>
      <c r="H61" s="558"/>
      <c r="I61" s="558"/>
      <c r="J61" s="558"/>
      <c r="K61" s="559"/>
    </row>
    <row r="82" ht="31.5" customHeight="1" x14ac:dyDescent="0.2"/>
    <row r="100" spans="52:52" x14ac:dyDescent="0.2">
      <c r="AZ100" s="317" t="s">
        <v>329</v>
      </c>
    </row>
    <row r="667" spans="5:5" x14ac:dyDescent="0.2">
      <c r="E667" s="317" t="s">
        <v>268</v>
      </c>
    </row>
  </sheetData>
  <sheetProtection algorithmName="SHA-512" hashValue="netoRQxAILyaC8Rhv0F//bm8XTIuoGl7/pecEXFSyevyczkAy5g/VkoAOEbSDq3qdR5BeFWapDQQui1Oi7oPYA==" saltValue="zgN62HnISpy4jTlizV6wlw==" spinCount="100000" sheet="1" objects="1" scenarios="1"/>
  <protectedRanges>
    <protectedRange algorithmName="SHA-512" hashValue="vkw64xF2U+9MI4ep88sPev4qETysXpk67H25HrUWyCoM97nT+EG6D35hnWBCmBcbXlHUzIlreWYuzWtgiu2XeQ==" saltValue="tbLqMzloDYxobgwDpdM6iA==" spinCount="100000" sqref="C47:E50 F47:H50 C52 F52 C12:E13 C23:E29" name="Rango1"/>
    <protectedRange sqref="C52" name="Rango2"/>
    <protectedRange sqref="F52" name="Rango3"/>
  </protectedRanges>
  <mergeCells count="13">
    <mergeCell ref="C61:K61"/>
    <mergeCell ref="B18:D18"/>
    <mergeCell ref="C58:K58"/>
    <mergeCell ref="C59:K59"/>
    <mergeCell ref="C60:K60"/>
    <mergeCell ref="B10:E10"/>
    <mergeCell ref="A23:A27"/>
    <mergeCell ref="I45:K45"/>
    <mergeCell ref="C45:E45"/>
    <mergeCell ref="F45:H45"/>
    <mergeCell ref="B43:H44"/>
    <mergeCell ref="B45:B46"/>
    <mergeCell ref="B36:D36"/>
  </mergeCells>
  <phoneticPr fontId="50" type="noConversion"/>
  <dataValidations count="1">
    <dataValidation type="list" allowBlank="1" showInputMessage="1" showErrorMessage="1" sqref="H47:H50 K47:K50 E47:E50" xr:uid="{00000000-0002-0000-0600-000000000000}">
      <formula1>$B$58:$B$61</formula1>
    </dataValidation>
  </dataValidations>
  <pageMargins left="0.70866141732283472" right="0.70866141732283472" top="0.74803149606299213" bottom="0.74803149606299213" header="0.31496062992125984" footer="0.31496062992125984"/>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5D98B11629DCC4CAFC9220AD769DAC3" ma:contentTypeVersion="2" ma:contentTypeDescription="Crear nuevo documento." ma:contentTypeScope="" ma:versionID="e43c5c89b9b610cf0a1ebc57355111cf">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D8BD0-3D13-4690-BA54-381D8546B6F4}">
  <ds:schemaRefs>
    <ds:schemaRef ds:uri="http://schemas.microsoft.com/sharepoint/v3/contenttype/forms"/>
  </ds:schemaRefs>
</ds:datastoreItem>
</file>

<file path=customXml/itemProps2.xml><?xml version="1.0" encoding="utf-8"?>
<ds:datastoreItem xmlns:ds="http://schemas.openxmlformats.org/officeDocument/2006/customXml" ds:itemID="{2A601863-BF40-4030-B66A-4C34D4EEB8DC}">
  <ds:schemaRefs>
    <ds:schemaRef ds:uri="http://purl.org/dc/term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4afde810-2293-4670-bb5c-117753097ca5"/>
    <ds:schemaRef ds:uri="http://www.w3.org/XML/1998/namespac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8C8E4B0A-A9CA-4248-84FC-A23DA517D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Instructivo</vt:lpstr>
      <vt:lpstr>Pronósticos 1P mensual x 2 años</vt:lpstr>
      <vt:lpstr>Probadas </vt:lpstr>
      <vt:lpstr>Probables </vt:lpstr>
      <vt:lpstr>Posibles </vt:lpstr>
      <vt:lpstr>Inf. Yac</vt:lpstr>
      <vt:lpstr>Opex</vt:lpstr>
      <vt:lpstr>Capex</vt:lpstr>
      <vt:lpstr>Balance y Justificación</vt:lpstr>
      <vt:lpstr> Resumen IRR</vt:lpstr>
      <vt:lpstr>'Balance y Justificación'!_ftnref1</vt:lpstr>
      <vt:lpstr>' Resumen IRR'!Área_de_impresión</vt:lpstr>
    </vt:vector>
  </TitlesOfParts>
  <Company>Ryder Scott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Tablas_de_Reporte_Recursos_y_Reservas_2017_Bloqueado_V3</dc:title>
  <dc:creator>dguzman</dc:creator>
  <cp:lastModifiedBy>Juancho Caceres</cp:lastModifiedBy>
  <cp:lastPrinted>2019-01-23T19:56:38Z</cp:lastPrinted>
  <dcterms:created xsi:type="dcterms:W3CDTF">2009-10-27T14:32:27Z</dcterms:created>
  <dcterms:modified xsi:type="dcterms:W3CDTF">2023-12-23T00:27:46Z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0x010100B5D98B11629DCC4CAFC9220AD769DAC3</vt:lpwstr>
  </property>
</Properties>
</file>