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5. Mayo/"/>
    </mc:Choice>
  </mc:AlternateContent>
  <xr:revisionPtr revIDLastSave="62" documentId="8_{7E6356E8-968C-419E-9388-D720F199E1BA}" xr6:coauthVersionLast="47" xr6:coauthVersionMax="47" xr10:uidLastSave="{8E87D61C-F7F3-4671-BC1C-E13F8A0722E5}"/>
  <bookViews>
    <workbookView xWindow="-110" yWindow="-110" windowWidth="19420" windowHeight="10300" xr2:uid="{34001026-6762-46CB-B09F-9CFAD4A9DD94}"/>
  </bookViews>
  <sheets>
    <sheet name="PA 2023" sheetId="1" r:id="rId1"/>
    <sheet name="Resumen eliminación" sheetId="2" state="hidden" r:id="rId2"/>
    <sheet name="Estructura" sheetId="3" state="hidden" r:id="rId3"/>
  </sheets>
  <externalReferences>
    <externalReference r:id="rId4"/>
  </externalReferences>
  <definedNames>
    <definedName name="_xlnm._FilterDatabase" localSheetId="0" hidden="1">'PA 2023'!$A$1:$AD$96</definedName>
    <definedName name="_xlnm._FilterDatabase" localSheetId="1" hidden="1">'Resumen eliminación'!$A$2:$B$33</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1" i="1" l="1"/>
  <c r="AA68" i="1"/>
  <c r="AA69" i="1"/>
  <c r="AA70" i="1"/>
  <c r="AA71" i="1"/>
  <c r="AA72" i="1"/>
  <c r="AA73" i="1"/>
  <c r="AA74" i="1"/>
  <c r="AA75" i="1"/>
  <c r="AA76" i="1"/>
  <c r="AA77" i="1"/>
  <c r="AA78" i="1"/>
  <c r="AA79" i="1"/>
  <c r="AA80" i="1"/>
  <c r="AA81" i="1"/>
  <c r="AA82" i="1"/>
  <c r="AA83" i="1"/>
  <c r="AA84" i="1"/>
  <c r="Y20" i="1" l="1"/>
  <c r="Y17" i="1"/>
  <c r="T50" i="1" l="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tc={F367F65D-33B6-4ED7-8BA0-59A1A5844A12}</author>
  </authors>
  <commentList>
    <comment ref="O47" authorId="0"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List>
</comments>
</file>

<file path=xl/sharedStrings.xml><?xml version="1.0" encoding="utf-8"?>
<sst xmlns="http://schemas.openxmlformats.org/spreadsheetml/2006/main" count="2211" uniqueCount="532">
  <si>
    <t>ID Indicador</t>
  </si>
  <si>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</si>
  <si>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</si>
  <si>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</si>
  <si>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</si>
  <si>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</si>
  <si>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</si>
  <si>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</si>
  <si>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</si>
  <si>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</si>
  <si>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</si>
  <si>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Actividad del proyecto inversión asociada</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</si>
  <si>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</si>
  <si>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</si>
  <si>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</si>
  <si>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</si>
  <si>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</si>
  <si>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</si>
  <si>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</si>
  <si>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</si>
  <si>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</si>
  <si>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</si>
  <si>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</si>
  <si>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</si>
  <si>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</si>
  <si>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</si>
  <si>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</si>
  <si>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</si>
  <si>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</si>
  <si>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</si>
  <si>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</si>
  <si>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</si>
  <si>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</si>
  <si>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</si>
  <si>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</si>
  <si>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</si>
  <si>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</si>
  <si>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</si>
  <si>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</si>
  <si>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</si>
  <si>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</si>
  <si>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</si>
  <si>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</si>
  <si>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</si>
  <si>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</si>
  <si>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</si>
  <si>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</si>
  <si>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</si>
  <si>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</si>
  <si>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Gastos de comercialización</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</si>
  <si>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</si>
  <si>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</si>
  <si>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</si>
  <si>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</si>
  <si>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</si>
  <si>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</si>
  <si>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</si>
  <si>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</si>
  <si>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</si>
  <si>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</si>
  <si>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</si>
  <si>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</si>
  <si>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</si>
  <si>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</si>
  <si>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</si>
  <si>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</si>
  <si>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</si>
  <si>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</si>
  <si>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</si>
  <si>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</si>
  <si>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</si>
  <si>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</si>
  <si>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</si>
  <si>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</si>
  <si>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</si>
  <si>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</si>
  <si>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</si>
  <si>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</si>
  <si>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</si>
  <si>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</si>
  <si>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</si>
  <si>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</si>
  <si>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</si>
  <si>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</si>
  <si>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</si>
  <si>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</si>
  <si>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</si>
  <si>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</si>
  <si>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</si>
  <si>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</si>
  <si>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</si>
  <si>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</si>
  <si>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</si>
  <si>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</si>
  <si>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</si>
  <si>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</si>
  <si>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</si>
  <si>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</si>
  <si>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</si>
  <si>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</si>
  <si>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</si>
  <si>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</si>
  <si>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</si>
  <si>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</si>
  <si>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</si>
  <si>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</si>
  <si>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</si>
  <si>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</si>
  <si>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</si>
  <si>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</si>
  <si>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</si>
  <si>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</si>
  <si>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</si>
  <si>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</si>
  <si>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 xml:space="preserve">GERENCIA DE REGALIAS Y DERECHOS ECONOMICOS </t>
  </si>
  <si>
    <t>Regalías recaudadas</t>
  </si>
  <si>
    <t>Billones de pesos</t>
  </si>
  <si>
    <t>Ingresos por Derechos Económicos</t>
  </si>
  <si>
    <t>Millones de pesos</t>
  </si>
  <si>
    <t>Gestión aplicaciones derechos económicos</t>
  </si>
  <si>
    <t>Promedio días trámite recursos de reposición</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</si>
  <si>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</si>
  <si>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</si>
  <si>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</si>
  <si>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</si>
  <si>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</si>
  <si>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</si>
  <si>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</si>
  <si>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</si>
  <si>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</si>
  <si>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</si>
  <si>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</si>
  <si>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</si>
  <si>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</si>
  <si>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</si>
  <si>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</si>
  <si>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</si>
  <si>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</si>
  <si>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</si>
  <si>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</si>
  <si>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</si>
  <si>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</si>
  <si>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</si>
  <si>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</si>
  <si>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</si>
  <si>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</si>
  <si>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</si>
  <si>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</si>
  <si>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</si>
  <si>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</si>
  <si>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</si>
  <si>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</si>
  <si>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</si>
  <si>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</si>
  <si>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</si>
  <si>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</si>
  <si>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</si>
  <si>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</si>
  <si>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</si>
  <si>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</si>
  <si>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</si>
  <si>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</si>
  <si>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</si>
  <si>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</si>
  <si>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</si>
  <si>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</si>
  <si>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</si>
  <si>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Corresponde a todas las gestiones adelantadas para dar trámite a las solicitudes que se requieran al Grupo Administrativo y Financiero.​</t>
  </si>
  <si>
    <t>(No. de solicitudes recibidas por el Grupo Financiero / No. Solicitudes atendidas) * 100</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</si>
  <si>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</si>
  <si>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</si>
  <si>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</si>
  <si>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</si>
  <si>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</si>
  <si>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</si>
  <si>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</si>
  <si>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</si>
  <si>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</si>
  <si>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</si>
  <si>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</si>
  <si>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</si>
  <si>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</si>
  <si>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</si>
  <si>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</si>
  <si>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</si>
  <si>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</si>
  <si>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</si>
  <si>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</si>
  <si>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</si>
  <si>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</si>
  <si>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</si>
  <si>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</si>
  <si>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 Se refiere a la realización de los informes de las auditorías internas al SIGC.</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</si>
  <si>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</si>
  <si>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</si>
  <si>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</si>
  <si>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</si>
  <si>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</si>
  <si>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</si>
  <si>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</si>
  <si>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</si>
  <si>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</si>
  <si>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</si>
  <si>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</si>
  <si>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</si>
  <si>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</si>
  <si>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</si>
  <si>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</si>
  <si>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</si>
  <si>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</si>
  <si>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</si>
  <si>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</si>
  <si>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</si>
  <si>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</si>
  <si>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</si>
  <si>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</si>
  <si>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</si>
  <si>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Gastos de funcionamiento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</si>
  <si>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</si>
  <si>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</si>
  <si>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</si>
  <si>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</si>
  <si>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</si>
  <si>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</si>
  <si>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</si>
  <si>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</si>
  <si>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</si>
  <si>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</si>
  <si>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</si>
  <si>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</si>
  <si>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</si>
  <si>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Indica el avance en el reconocimiento del recaudo de ingresos por derechos económicos a una fecha de corte</t>
  </si>
  <si>
    <t xml:space="preserve">Sumatoria de los Ingresos aplicados por Derechos Económicos. </t>
  </si>
  <si>
    <t>Indica el avance en la gestión de aplicaciones de los pagos efectuados por derechos económicos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</si>
  <si>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</si>
  <si>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</si>
  <si>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</si>
  <si>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</si>
  <si>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</si>
  <si>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</si>
  <si>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</si>
  <si>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</si>
  <si>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</si>
  <si>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</si>
  <si>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</si>
  <si>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</si>
  <si>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</si>
  <si>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</si>
  <si>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</si>
  <si>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</si>
  <si>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</si>
  <si>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</si>
  <si>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</si>
  <si>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</si>
  <si>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</si>
  <si>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</si>
  <si>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</si>
  <si>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</si>
  <si>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</si>
  <si>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</si>
  <si>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</si>
  <si>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</si>
  <si>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</si>
  <si>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</si>
  <si>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</si>
  <si>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</si>
  <si>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</si>
  <si>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Proyecto de inversión</t>
  </si>
  <si>
    <t>Proyecto de Inversión</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</si>
  <si>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</si>
  <si>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</si>
  <si>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</si>
  <si>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</si>
  <si>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</si>
  <si>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</si>
  <si>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</si>
  <si>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</si>
  <si>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</si>
  <si>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</si>
  <si>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</si>
  <si>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</si>
  <si>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</si>
  <si>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</si>
  <si>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</si>
  <si>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</si>
  <si>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</si>
  <si>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</si>
  <si>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</si>
  <si>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</si>
  <si>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</si>
  <si>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</si>
  <si>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</si>
  <si>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</si>
  <si>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213, 214, 215, 216, 217, 218 y 219</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</si>
  <si>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</si>
  <si>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</si>
  <si>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(Número de solicitudes PBC del trimestre atendidas en 30 días  / Total de solicitudes recibidas en el trimestre )*100</t>
  </si>
  <si>
    <t>Dashboard de Trámites GSCYMA</t>
  </si>
  <si>
    <t xml:space="preserve"> Base datos conceptos carpeta: \\misdocumentos\sperfiles\maribel.rodriguez\My Documents\SIGECO\PROCESO GESTION LEGAL\INDICADORES\Indicadores GL 2023
Reporte indicador por correo a Laura  Sierra</t>
  </si>
  <si>
    <t>137
134
154
136
135
156
145
140
142
146
147
150
144
299
155
158
152
151
162
159</t>
  </si>
  <si>
    <t>133
157</t>
  </si>
  <si>
    <t>127
128
129
130
131
132
138
143
148
153</t>
  </si>
  <si>
    <t>167
168
169
370</t>
  </si>
  <si>
    <t>302
303
304</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</si>
  <si>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</si>
  <si>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</si>
  <si>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</si>
  <si>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</si>
  <si>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</si>
  <si>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</si>
  <si>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</si>
  <si>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</si>
  <si>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</si>
  <si>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</si>
  <si>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</si>
  <si>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</si>
  <si>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</si>
  <si>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</si>
  <si>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</si>
  <si>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</si>
  <si>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El plan de tecnologías de la información se encuentra estructurado en su totalidad, resta su presentación a la alta dirección para su aprobación.</t>
  </si>
  <si>
    <t>Se proyecta que la recepción de productos para este indicador inicie en el segundo semestre de la presente vigencia</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</si>
  <si>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</si>
  <si>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</si>
  <si>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Al cierre del mes de Marzo de 2023, el acumulado recaudado por concepto de derechos economicos y transferencia de tecnologia asciende a $526 mil millones de pesos aproximadamente.</t>
  </si>
  <si>
    <t>Durante el primer trimestre se resolvieron 3 recursos de reposición cuyo promedio de respuesta se atendió en 87 días hábiles</t>
  </si>
  <si>
    <t>Correo electrónico VAF y registro SIIF a cierre de marzo de 2023</t>
  </si>
  <si>
    <t>Resolucion ANH 1166 de 2003 resolviendo recursos de SIERRACOL ENERGY ANDINA Y SIERRACOL ENERGY ARAUCA y Resolución ANH 1161 de 2023 resolviendo recurso a PETROSANTANDER COLOMBIA INC (Recursos II trimestre de 2022)</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</si>
  <si>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</si>
  <si>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</si>
  <si>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</si>
  <si>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</si>
  <si>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</si>
  <si>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</si>
  <si>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</si>
  <si>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</si>
  <si>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</si>
  <si>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</si>
  <si>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Adquisición de Bienes y Servicios</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</si>
  <si>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</si>
  <si>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</si>
  <si>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Retenciones realizadas a Personales Naturales y Jurídicas</t>
  </si>
  <si>
    <t>Funcionamiento (Gastos de Personal, Adquisición de Bienes y Servicios, Transferencias corrientes (sin transferencia excedentes financieros a la nación), Gatos de Comercialización, Impuesto y Cuota de Fiscalización y Auditaje</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</si>
  <si>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</si>
  <si>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</si>
  <si>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</si>
  <si>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</si>
  <si>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Fortalecimiento de los sistemas de seguimiento a contratos, operación y geo servicios, de la infraestructura que los soporta y la adopción de lineamientos de seguridad y calidad de datos para el aprovechamiento de los recursos hidrocarburiferos Nacional</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</si>
  <si>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</si>
  <si>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</si>
  <si>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</si>
  <si>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</si>
  <si>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</si>
  <si>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</si>
  <si>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</si>
  <si>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Se presenta las Declaraciones DIAN, ICA, Retención ICA, Declaración Ministerio de Educación y Declaración de Ministerio del Interior. Se debe tener en cuenta que V1 y V5 incluye ReteICA e ICA; V2 y V6 incluye Retefuente, IVA e Ingresos y Patrimonio.</t>
  </si>
  <si>
    <t>V1: Declaraciones ICA presentadas
V2: Declaraciones DIAN presentadas
V3: Declaraciones MinEducación presentadas
V4: Declaraciones MinInterior presentadas
V5: Declaraciones ICA del año
V6: Declaraciones DIAN del año
V7: Declaraciones MinEducación del año
V8: Declaraciones MinInterior del año
(V1+V2+V3+V4)/(V5+V6+V7+V8)*100</t>
  </si>
  <si>
    <t>Control.doc y cuadro control aplicaciones abril de 2023</t>
  </si>
  <si>
    <t>En el mes de  abril de 2023 se continuaron asesorías sobre la formulación de proyectos nuevos de las vicepresidencias Técnica, Promoción y Asignación de Áreas, y Oficina de Tecnologías, dando respuesta a observaciones del Ministerio de Minas y   Departamento Nacional de Planeación - DNP, realizando cambios en los documentos soporte de formulación y acompañandos las reuniones correspondientes. También, se asesoró el ajuste al proyecto en ejecución de la Vicepresidencia Técnica, según observaciones realizadas por el Ministerio de Minas y Energía y DNP; igualmente, se orientó el reporte de seguimiento a la ejecución y actualización de la regionalización de los proyectos vigentes en la nueva Plataforma Integrada de Inversión Pública - PIIP.</t>
  </si>
  <si>
    <t>Se elaboró informe de ejecución presupuestal al cierre del PRIMER TRIMESTRE de 2023,  paras er consolidado por el Grupo Financieron y remitido al Ministerio de Hacienda; se ha realizó la actualización del informe para lo correspondiente al presupuesto Inversión para el numeral 2.2.2. (páginas 15 a 21).</t>
  </si>
  <si>
    <t xml:space="preserve">Reuniones convocadas a través de la plataforma Teams, y correos electrónicos insitucionales.
Plataformas:
https://mgaweb.dnp.gov.co/
https://piip.dnp.gov.co/
</t>
  </si>
  <si>
    <t>Correo electrónico con asunto INFORME EJECUCION PRESUPUESTAL ANH I TRIMESTRE DE 2023, De: Hernan Arnulfo Mendez Triana &lt;hernan.mendez@anh.gov.co&gt; 
Enviado el: jueves, 18 de mayo de 2023 12:01 p. m.</t>
  </si>
  <si>
    <t>El 24 de abril de 2023 se aprueba la línea 489 para la contratación cuyo objeto es el diagnóstico integral de archivo de la ANH. Durante abril se elaboro el borrador del ESET, se esta revisando y  ajustando con informacion propia de la Archivo General de la Nacion.</t>
  </si>
  <si>
    <t xml:space="preserve">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 </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</si>
  <si>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t>
  </si>
  <si>
    <t>Otrosí 1 Cto 124/22, Otrosí OC 42956/2019, OC 10288/22, Otrosí 1 Cto 297/2022, Otrosí, Otrosí 1 y 2  Cto 291/2022, Cto 476/2022, Cto 11/2023, Cto 78/2023, Cto 100/2023, OC 104575/2023, Cto 210/2023, Cto 196/2023, Cto 238/2023. Se estima que se requieren 16 contratos para atender</t>
  </si>
  <si>
    <t>Se viene ejecutando la contratación de acuerdo con lo planeado en el plan anual de adquisiciones. Se relacionan los valores excluyendo el giro de los excedentes financieros</t>
  </si>
  <si>
    <t>https://www.anh.gov.co/es/atenci%C3%B3n-y-servicios-a-la-ciudadan%C3%ADa/pqrsd/    
https://www.anh.gov.co/es/atenci%C3%B3n-y-servicios-a-la-ciudadan%C3%ADa/canales-de-atenci%C3%B3n/encuestas-anh/</t>
  </si>
  <si>
    <t>Priorizar, coordinar la participación por parte de la ANH en escenarios estratégicos. (Participación en espacios de articulación de los actores del sector para la adecuada gestión de los contratos de hidrocarburos).</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</si>
  <si>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</si>
  <si>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</si>
  <si>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</si>
  <si>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</si>
  <si>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</si>
  <si>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En proceso de definción en la vicepresidencia los esquemas de medición y metas de esta línea para el 2023</t>
  </si>
  <si>
    <t>Para el primer cuatrimestres se adelantó la Planeación y diseño del instrumento que se va a aplicar para El estudio de percepción 2023 a las partes interesadas frente a los servicios ofrecidos por la ANH</t>
  </si>
  <si>
    <t>Sin Información</t>
  </si>
  <si>
    <t xml:space="preserve">Las evidencias se encuentran en los informes correspondientes a la ejecuci[on de los eventos, dispuestos en los discos compartidos de la VPAA. </t>
  </si>
  <si>
    <t>La evidencia se encuentra en disco compartido de la VPAA y en correo electrónico enviado por funcionario Carlos Novoa a la Gerencia de Planeación de la ANH.</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</si>
  <si>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</si>
  <si>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</si>
  <si>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</si>
  <si>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</si>
  <si>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</si>
  <si>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</si>
  <si>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</si>
  <si>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</si>
  <si>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</si>
  <si>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</si>
  <si>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Link a página web en dónde se publican los informes</t>
  </si>
  <si>
    <t>Informe producción promedio diaria de crudo (petróleo) publicado</t>
  </si>
  <si>
    <t>Mide los informes producción promedio diaria de crudo (petróleo) publicados en la página web de la ANH</t>
  </si>
  <si>
    <t>V1= informes producción promedio diaria de crudo (petróleo) publicados</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</si>
  <si>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</si>
  <si>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</si>
  <si>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</si>
  <si>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</si>
  <si>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</si>
  <si>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</si>
  <si>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</si>
  <si>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</si>
  <si>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</si>
  <si>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</si>
  <si>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</si>
  <si>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</si>
  <si>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</si>
  <si>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</si>
  <si>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</si>
  <si>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</si>
  <si>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</si>
  <si>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GERENCIA SEGUIMIENTO A CONTRATOS EN EXPLORACIÓN</t>
  </si>
  <si>
    <t>GERENCIA SEGUIMIENTO A CONTRATOS EN PRODUCCIÓN</t>
  </si>
  <si>
    <t>GERENCIA SEGURIDAD, COMUNIDADES Y MEDIO AMBIENTE</t>
  </si>
  <si>
    <t>Portal DIAN y carpeta compartida Gestión Contable impuestos Marzo 2023.</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</si>
  <si>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</si>
  <si>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</si>
  <si>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</si>
  <si>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Se cuenta con la Orden de Compra 102399 de 2022, a través de la cuál se contrató el servicio hasta el 16 de junio de 2023.</t>
  </si>
  <si>
    <t>Renovar el contrato para el uso locativo de las instalaciones del IPSE para el alojamiento de la infraestructura de respaldo onpremise de la ANH</t>
  </si>
  <si>
    <t>Evidencia</t>
  </si>
  <si>
    <t>01/31/2023</t>
  </si>
  <si>
    <t xml:space="preserve">Se realiza monitoreo al Componente Gestión del Riesgo de Corrupción, del Plan Anticorrupción y de Atención al Ciudadano con corte a 30 de Abril de 2023 </t>
  </si>
  <si>
    <t xml:space="preserve">Se realiza monitoreo al Componente Planeación de la Estrategia de Racionalización, del Plan Anticorrupción y de Atención al Ciudadano. ​ con corte a 30 de Abril de 2023 </t>
  </si>
  <si>
    <t xml:space="preserve">Se realiza monitoreo al Componente Rendición de Cuentas, del Plan Anticorrupción y de Atención al Ciudadano  con corte a 30 de Abril de 2023 </t>
  </si>
  <si>
    <t xml:space="preserve">Se realiza monitoreo al omponente Iniciativas Adicionales, del Plan Anticorrupción y de Atención al Ciudadano  con corte a 30 de Abril de 2023 </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</si>
  <si>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</si>
  <si>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</si>
  <si>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Apoyo para la viabilización de las actividades de exploracion y produccion de hidrocarburos a traves de la articulacion institucional de la gestión socio ambiental Nacional</t>
  </si>
  <si>
    <t>Días hábiles</t>
  </si>
  <si>
    <t>Dada la periodicidad de medición, la primera medición del indicador de percepción  se realizara en mes de Julio de 2023, para e periodo no aplica el reporte de medición.</t>
  </si>
  <si>
    <t>El avance presentado hace referencia al promedio de jecución de los Planes 2023, que fueron programados por el grupo de Talento Humano.</t>
  </si>
  <si>
    <t>Se ha venido trabajando en la implementación de la Política de Teletrabajo Institucional, Actividades de Pausas Activas con Fisioterapeuta, Contratación de Área Protegida, Campaña de gestión quimica con proveedores, se subio el presupuesto de la ARL en 3 puntos, Charlas sobre retorno a la oficina.</t>
  </si>
  <si>
    <t>Se levantó la caracterización de necesidades de capacitación con todas las áreas de la ANH, se relizó y tabuló la encuesta de necesidades de capacitación, se llevaron a cabo los estudios de mercado con proveedores, en estructuración los procesos de contratación de las capacitaciones.</t>
  </si>
  <si>
    <t>Se levantó la caracterización de necesidades de Bienestar con todas las áreas de la ANH, se relizó y tabuló la encuesta de necesidades de Bienestar, algunas actividades que se han realizado son:
 -  Conferencia sobre equilibrio laboral y familiar. Necesidad de definir nuestras metas personales, familiares para engranarlas con las laborales
 -  Atención individual: acceso a créditos, programas de adquisición de vivienda y trámite para retiro de cesantías</t>
  </si>
  <si>
    <t>Se ha venido cumpliendo con el plan de provisión de vacantes</t>
  </si>
  <si>
    <t xml:space="preserve">Cuadro de mando BCS - TALENTO HUMANO en la Dirección: Este equipo/PST_javier.morales(\\data.anh.gov.co\SVDATA-FILES)(V:)/JAVIER MORALES-ANH/13.DOCUMENTOS JAVIER 2023/11.Planeacion TH
</t>
  </si>
  <si>
    <t>En etapa precontractual /análisis de costos presentación de línea</t>
  </si>
  <si>
    <t>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dias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incuyendo los trámites allegados abiertos de la Vigencia 2022.</t>
  </si>
  <si>
    <t>El indicador de trámites de la GSCE muestra un cumplimiento de 88% respecto a la meta establecida para el mes de abril (se estableció una meta del 50% en la respuesta de los trámites). Se respondieron 49 del total de los 111 trámites que se tenían acumulados al corte del 30 de abril de 2023. Cabe resaltar que la gestión de tramites de la GSCE incrementó en el último mes como se evidencia en el reporte de los meses anteriores, esto se debe a los lineamiento establecidos por la gerencia y el buen desarrollo de las actividades del personal de la GSCE.
Para la medición del indicador no se tienen en cuenta los trámites asociados a Terminaciones, Liquidaciones y Devoluciones de áreas, debido a que requieren un período de tiempo amplio para su resolución.</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</si>
  <si>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</si>
  <si>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</si>
  <si>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</si>
  <si>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</si>
  <si>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Durante el primer trimestre de la vigencia la experticia de los profesionales y maduración del procedimiento se refleja en los resultados obtenidos como gestión de los PLEX; es así como los 132 PLEX correspondientes al periodo (112 cumplen y 20 se encuentran en complementar a 31-mar-22), fueron gestionados tiempos inferiores a la meta, significando con ello un cumplimiento del 110%. Se destaca además que este resultado supera el obtenido en el mismo periodo de la vigencia 2022.</t>
  </si>
  <si>
    <t>Seguimiento a la Producción\ESTADISTICAS\INDICADORES\INDICADORES 2023\3. Marzo_2023\Soporte\BD_Seguimiento Informes_Consolidado-31-mar-23</t>
  </si>
  <si>
    <t>Al corte 31 de marzo del 2023 se tienen estimados y establecidos los Fondos de Abandono de 29 áreas devueltas en Periodo de Explotación / Producción, con lo cual se alcanzó la meta prevista.</t>
  </si>
  <si>
    <t>Seguimiento a la Producción\ESTADISTICAS\INDICADORES\INDICADORES 2023\3. Marzo_2023\Soporte\BD_Estimacion_Fondos Abandono_Inventarios_Mar-2023</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</si>
  <si>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</si>
  <si>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</si>
  <si>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</si>
  <si>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En el primer trimestre de 2023 se evidencia un cumplimiento del indicador de Vencimientos de Fase del 100 %, esto quiere decir que de los 16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primer trimestre del año 2023  este indicador cumplió la meta establecida.</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</si>
  <si>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</si>
  <si>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</si>
  <si>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</si>
  <si>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</si>
  <si>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</si>
  <si>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247 248 249 250 251 252 253 254 255 256 257 258 260 261</t>
  </si>
  <si>
    <t>Prestación servicios profesionales especializados: 160, 186, 188, 204, 230, 231, 241, 243, 244 y 248 de 2023 (Estructuración y seguimiento convenios y proyectos especiales)</t>
  </si>
  <si>
    <t>SERVIDOR: GestiondeConocimiento-Publica (\\servicios.anh.gov.co\sservicios) / CONTRATOS 2023
SECOP II</t>
  </si>
  <si>
    <t>Analizar información técnica adquirida para la evaluación de las cuencas interes (Información nueva)</t>
  </si>
  <si>
    <t>332 233 234 235 336</t>
  </si>
  <si>
    <t>Prestación servicios: 252, 255, 268, 269 y 277 de 2023 (Información geográfica y mapa de tierras)</t>
  </si>
  <si>
    <t>Caracterizar e integrar la información de geología y geofísica según su potencial prospectivo  (Información secundaria)</t>
  </si>
  <si>
    <t>Prestación servicios profesionales especializados: 155 y 158 de 2023 (Estructuración y seguimiento proyectos especiales y conceptos geológicos)</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</si>
  <si>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</si>
  <si>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</si>
  <si>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</si>
  <si>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</si>
  <si>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</si>
  <si>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</si>
  <si>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Prestación servicios apoyo VT: 12, 14, 45, 64, 69, 80, 81, 95, 111, 115 y 299 de 2023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</si>
  <si>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</si>
  <si>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</si>
  <si>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</si>
  <si>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</si>
  <si>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</si>
  <si>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</si>
  <si>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</si>
  <si>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</si>
  <si>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</si>
  <si>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El indicador de trámites de la GSCYMA muestra un cumplimiento del 67%  respecto a la meta establecida para el mes de mayo (se estableció una meta del 90% en la respuesta de los trámites). es importante resaltar que la GSCYMA, establecio una meta del 90% para el mes de mayo.  Se respondieron un acumulado de 138 del total de los 238 trámites que se tenían acumulados al corte del 31 de mayo de 2023. Para el mes de mayo,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</si>
  <si>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primer cuatrimestre se han ejecutado $ 12,200 de los $40,000 dando un porcentaje de cumplimiento del 30,5%</t>
  </si>
  <si>
    <t>Se cerraron 24 trámites (2 Ajustes PTE, 18 Solicitud de Plazo, 1 Otros, 2 Modificación y/o reducción de garantía y 1 Liberación Recursos F.A.). Se recibieron durante abril 21 trámites para un total acumulado de 137. A 31-may-23 se encuentran 24 trámites abiertos. La evolución de los resultados obtenidos demuestra la madurez de los procesos que contribuyen a la gestión de los diferentes trámites, en consideración a lo cual se revaluaran las metas propuestas para el segundo semestre, con objeto de elevar el nivel de exigencia frente a los resultados obtenidos.</t>
  </si>
  <si>
    <t>El indicador de trámites de la GSCE muestra un cumplimiento de 93% respecto a la meta establecida para el mes de mayo (se estableció una meta del 60% en la respuesta de los trámites). Se respondieron 80 del total de los 144 trámites que se tenían acumulados al corte del 31 de mayo de 2023. La gestión de tramites de la GSCE aumentó un 5% en el último mes gracias a los lineamiento establecidos por la gerencia y el buen desarrollo de las actividades del personal de la GSCE. Es importante resaltar que durante los primeros 9 días del mes no se contaba con el personal de prestación de servicios pues se encontraban en proceso de contratación.
Para la medición del indicador no se tienen en cuenta los trámites asociados a Terminaciones, Liquidaciones y Devoluciones de áreas, debido a que requieren un período de tiempo amplio para su resolución.</t>
  </si>
  <si>
    <t>El acumulado hasta el mes de mayo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t>
  </si>
  <si>
    <t>La adquisición de sísmica para acumulada hasta el mes de mayo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</si>
  <si>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Seguimiento a la Producción\ESTADISTICAS\INDICADORES\INDICADORES 2023\5. Mayo_2023\Soporte\BD_Control de Tiempos Trámites_31-may-23</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</si>
  <si>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</si>
  <si>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r>
      <t xml:space="preserve">Vi= informes técnicos de evaluación entregados
</t>
    </r>
    <r>
      <rPr>
        <sz val="11"/>
        <rFont val="Calibri"/>
        <family val="2"/>
      </rPr>
      <t>ΣV</t>
    </r>
    <r>
      <rPr>
        <sz val="11"/>
        <rFont val="Calibri"/>
        <family val="2"/>
        <scheme val="minor"/>
      </rPr>
      <t>i</t>
    </r>
  </si>
  <si>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</si>
  <si>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</si>
  <si>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</si>
  <si>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</si>
  <si>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</si>
  <si>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Al mes de mayo aún no se presenta avance respecto de este indicador.</t>
  </si>
  <si>
    <t>Al mes de mayo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y (vii) Congreso Naturgas 2023.</t>
  </si>
  <si>
    <t>V1= No. de partidas del mes (n) con aplicaciones radicadas/No. de partidas pendientes de aplicación del mes (n)</t>
  </si>
  <si>
    <t>Al cierre de mayo se han recaudado y transferido al SGR $4.125.531.065.785,06 que representan el 36,12% del presupuesto de la vigencia, con un desface en el trimestre de 476 mil millones.</t>
  </si>
  <si>
    <t>Al cierre del mes de Mayo de 2023 se recibieron 295 partidas y se gestionaron 137 aplicaciones de derechos económicos y contractuales en el mes, por un monto total de $92 mil millones de pesos aproximadamente.</t>
  </si>
  <si>
    <t>Rad. Id. 1391089; 1409046; 1418601; 1437199 y 1464205</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</si>
  <si>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</si>
  <si>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</si>
  <si>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</si>
  <si>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</si>
  <si>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</si>
  <si>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</si>
  <si>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</si>
  <si>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Un soporte, mantenimiento y actualizaciones del SGDEA que emplea la entidad por horas.</t>
  </si>
  <si>
    <t xml:space="preserve">V1= soporte, mantenimiento y actualizaciones del SGDEA Mensual </t>
  </si>
  <si>
    <t>El 27 de marzo de 2023 se suscribió el Contrato 238 de 2023, fecha de terminacion diciembre 31 de 2023</t>
  </si>
  <si>
    <t>Informe de Ejecución Presupuestal de gastos agregado de SIIF al cierre de mayo de 2023</t>
  </si>
  <si>
    <t xml:space="preserve">Contribución de la evaluación del potencial de fuentes no convencionales de energía para la transición energética nacional </t>
  </si>
  <si>
    <t>Viene del 2022</t>
  </si>
  <si>
    <t>Equipo de 31 personas naturales para desarrollos inhouse que construyen los productos de este indicador, en el mes de mayo se realizó la renovación de 9 contratos de personas natuales para dar continuidad a los proyectos hasta el 31 de diciembre 2023.</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</si>
  <si>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</si>
  <si>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En elaboración de documentos precontractuales/ Presentación línea comité de contratación</t>
  </si>
  <si>
    <t>En elaboración de documentos precontractuales/ proceso para iniciare en agosto por vencimiento de licenciamiento en septiembre de 2023</t>
  </si>
  <si>
    <t>Se realizó la contratación de 10 personas naturales  a 30 de abril de 2023 y la renovación de siete  (7) contratos con vigencias hasta el 31 de diciembre de 2023 y la adición  de dos (2) contratos hasta el 15 de junio de 2023, para el apoyo a la OTI  en labores de soporte y desarrollo a servicios, infraestructura, aplicaciones y gestión administrativa.</t>
  </si>
  <si>
    <t>Otrosí 5 Convenio 670 de 2020</t>
  </si>
  <si>
    <t>En etapa precontractual/ Enestapa de adjudicación aires acondicionados, en etapas de estidios de mercado y análisis de costos UPS y Sistema contra incendios</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</si>
  <si>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</si>
  <si>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 xml:space="preserve">Orden de Compra 106649 de 2023; 169. Adquirir la renovación de la suscripción de la suite de office 365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t>
  </si>
  <si>
    <t>Otrosí 2 Orden de Compra 88021 - VF Prestación de servicio de canales hasta el 15 de marzo de 2023
*Orden de Compra Orden de Compra 104820 Contratar los canales de datos e internet de la ANH. (servicio hasta el 15 de diciembre de 2023)</t>
  </si>
  <si>
    <t>Nivel de ejecución del plan de seguimiento a las actividades de incremento de reservas y proyectos de Ciencia y Tecnología.</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</si>
  <si>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</si>
  <si>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</si>
  <si>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Gestión de Reservas web:   https://www.anh.gov.co/documents/21668/Informe_de_Reservas__y_Recursos_Contingentes_de_Hidrocarburos_2022_pfMyhzQ_rB7MmYG.pdf</t>
  </si>
  <si>
    <t>La declaraciones acumuladas reportadas corresponden a:
(i) sexto bimestre del 2022 ReteICA Bogotá
(ii) primer bimestre ReteICA del 2023 Bogotá
(iii) segundo bimestre ReteICA del 2023 Bogotá
(iv) ICA vigencia 2022 Bogotá
(v) Retefuente DIAN diciembre 2022
(vi) Retefuente DIAN enero 2023
(vii) Retefuente DIAN  febrero 2023
(viii) Retefuente DIAN  marzo 2023
(ix) Retefuente DIAN  abril 2023
(x) declaración IVA DIAN sexto bimestre del 2022
(xi) declaración IVA DIAN primer bimestre del 2023
(xii) declaración IVA DIAN segundo bimestre del 2023
(xiii) declaración de ingresos y patrimonio DIAN vigencia 2022
(xiv) Mineducación segundo semestre 2022
(xv) MinInterior diciembre 2022
(xvi) Mininterior enero 2023
(xvii) Mininterior abril 2023
(xviii) sexto bimestre del 2022 ReteICA Cartagena</t>
  </si>
  <si>
    <t>Actividad #4 del cronograma: (6%) Reuniones de seguimiento- comité coordinador y operativo a convenios C&amp;T  (Para todos los convenios)
Para el indicador se cumplió con un avance trimestral del 6%, para un acumulado del 6%, dando cumplimiento a las actividades programadas en el primer trimestre del año 2023. El ajuste se hace en el reporte de mayo, para el segundo trimestre se enviará la primera semana de julio</t>
  </si>
  <si>
    <t>Se desarrollaron todas las actividades planeadas para el primer trimestre, correspondiente a un avance del 40% de acuerdo con el cronograma establecido.
Actividad 1. (15%) Actualizar y adecuar modulo GR SOLAR, FTP y demás aplicables, para la recepcion del informe de recursos y reservas IRR2022. 
Actividad 2. (10%) Elaborar y enviar informe preliminar de reservas al MME acorde con Decreto 324 de 2010: 
Actividad 3. (5%) Preparar y realizar Taller de divulgación sobre la carga del informe de recursos y reservas: 
Actividad 4. (10%) Dar soporte a las solicitudes de las operadoras en el proceso de cargue de la información a las plataformas y a las consultas técnicas sobre la adecuada presentación del IRR2022. El ajuste se hace en el reporte de mayo, para el segundo trimestre se enviará la primera semana de julio</t>
  </si>
  <si>
    <t>Servidor de Reservas: Grupo Reservas Y Operaciones (\\servicios.anh.gov.co\sservicios)\2023\INDICADORES\SIGECO\Indicador C&amp;T\1er Trimestre</t>
  </si>
  <si>
    <t>Actividad 1. Sopotes en servidor de reservas:
Grupo Reservas Y Operaciones (\\servicios.anh.gov.co\sservicios)\2023\IRR CORTE 31-DIC-2022\ALISTAMIENTO
Actividad 2. Remitido al MME según ID 1392041de 2023-02-08 con asunto: Valoración y contabilización preliminar de las reservas y agotamiento de
hidrocarburos a 31 de diciembre de 2022 acorde con decreto 324 de 2010
Actividad 3. Taller realizado el 24-02-2023. Publicado en: https://www.anh.gov.co/documents/21370/Presentaci%C3%B3n_Taller_IRR2022_28Feb2023.pdf
Actividad 4. Soportes en servidor de reservas:
Grupo Reservas Y Operaciones (\\servicios.anh.gov.co\sservicios)\2023\IRR CORTE 31-DIC-2022\CARGUE\CorreosSoporte
Grupo Reservas Y Operaciones (\\servicios.anh.gov.co\sservicios)\2023\IRR CORTE 31-DIC-2022\ALISTAMIENTO\TALLER\Respuestas Taller
Soporte en el correo: Reservas.IRR01@anh.gov.co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</si>
</sst>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240A]\ #,##0"/>
    <numFmt numFmtId="165" formatCode="_-&quot;$&quot;\ * #,##0_-;\-&quot;$&quot;\ * #,##0_-;_-&quot;$&quot;\ * &quot;-&quot;??_-;_-@_-"/>
    <numFmt numFmtId="166" formatCode="_-&quot;$&quot;\ * #,##0.00_-;\-&quot;$&quot;\ * #,##0.00_-;_-&quot;$&quot;\ * &quot;-&quot;??_-;_-@_-"/>
    <numFmt numFmtId="167" formatCode="[$$-240A]\ #,##0.00"/>
    <numFmt numFmtId="168" formatCode="&quot;$&quot;\ #,##0.00"/>
    <numFmt numFmtId="169" formatCode="_-* #,##0_-;\-* #,##0_-;_-* &quot;-&quot;??_-;_-@_-"/>
  </numFmts>
  <fonts count="9"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u/>
      <sz val="11"/>
      <color theme="10"/>
      <name val="Calibri"/>
      <family val="2"/>
      <scheme val="minor"/>
    </font>
    <font>
      <sz val="11"/>
      <color theme="1"/>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4" tint="-0.249977111117893"/>
        <bgColor theme="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s>
  <cellStyleXfs count="5">
    <xf numFmtId="0" fontId="0" fillId="0" borderId="0"/>
    <xf numFmtId="0" fontId="5"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64" fontId="2" fillId="0" borderId="0" xfId="0" applyNumberFormat="1" applyFont="1" applyAlignment="1">
      <alignment vertical="center"/>
    </xf>
    <xf numFmtId="0" fontId="3"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64" fontId="3" fillId="4"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166" fontId="7"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16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vertical="center" wrapText="1"/>
    </xf>
    <xf numFmtId="3" fontId="7" fillId="0" borderId="1" xfId="0" applyNumberFormat="1" applyFont="1" applyBorder="1" applyAlignment="1">
      <alignment vertical="center" wrapText="1"/>
    </xf>
    <xf numFmtId="165" fontId="7" fillId="0" borderId="1" xfId="2" applyNumberFormat="1" applyFont="1" applyFill="1" applyBorder="1" applyAlignment="1">
      <alignment horizontal="left" vertical="center" wrapText="1"/>
    </xf>
    <xf numFmtId="9" fontId="7" fillId="0" borderId="1" xfId="3" applyFont="1" applyFill="1" applyBorder="1" applyAlignment="1">
      <alignment vertical="center" wrapText="1"/>
    </xf>
    <xf numFmtId="0" fontId="7" fillId="0" borderId="6" xfId="0" applyFont="1" applyBorder="1" applyAlignment="1">
      <alignment horizontal="left" vertical="center" wrapText="1"/>
    </xf>
    <xf numFmtId="9" fontId="4" fillId="0" borderId="1" xfId="0" applyNumberFormat="1" applyFont="1" applyBorder="1" applyAlignment="1">
      <alignment horizontal="center" vertical="center" wrapText="1"/>
    </xf>
    <xf numFmtId="49" fontId="7" fillId="0" borderId="5" xfId="0" applyNumberFormat="1" applyFont="1" applyBorder="1" applyAlignment="1">
      <alignment vertical="top" wrapText="1"/>
    </xf>
    <xf numFmtId="168" fontId="4" fillId="0" borderId="1" xfId="2" applyNumberFormat="1" applyFont="1" applyBorder="1" applyAlignment="1">
      <alignment horizontal="center" vertical="center" wrapText="1"/>
    </xf>
    <xf numFmtId="10" fontId="4" fillId="0" borderId="1" xfId="3" applyNumberFormat="1" applyFont="1" applyBorder="1" applyAlignment="1">
      <alignment horizontal="center" vertical="center" wrapText="1"/>
    </xf>
    <xf numFmtId="9" fontId="4" fillId="0" borderId="1" xfId="3" applyFont="1" applyBorder="1" applyAlignment="1">
      <alignment horizontal="center" vertical="center" wrapText="1"/>
    </xf>
    <xf numFmtId="0" fontId="8" fillId="0" borderId="1" xfId="1" applyFont="1" applyFill="1" applyBorder="1" applyAlignment="1">
      <alignment vertical="center" wrapText="1"/>
    </xf>
    <xf numFmtId="164" fontId="7"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3" xfId="0" applyFont="1" applyFill="1" applyBorder="1" applyAlignment="1">
      <alignment horizontal="left" vertical="center" wrapText="1"/>
    </xf>
    <xf numFmtId="0" fontId="7" fillId="2" borderId="3" xfId="0" applyFont="1" applyFill="1" applyBorder="1" applyAlignment="1" applyProtection="1">
      <alignment horizontal="center" vertical="center" wrapText="1"/>
      <protection locked="0"/>
    </xf>
    <xf numFmtId="166" fontId="7" fillId="2" borderId="1" xfId="0" applyNumberFormat="1" applyFont="1" applyFill="1" applyBorder="1" applyAlignment="1">
      <alignment horizontal="left" vertical="center" wrapText="1"/>
    </xf>
    <xf numFmtId="14" fontId="7" fillId="2" borderId="3" xfId="0" applyNumberFormat="1" applyFont="1" applyFill="1" applyBorder="1" applyAlignment="1">
      <alignment horizontal="left" vertical="center" wrapText="1"/>
    </xf>
    <xf numFmtId="0" fontId="7" fillId="2" borderId="3" xfId="0"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 xfId="0" applyFont="1" applyFill="1" applyBorder="1" applyAlignment="1" applyProtection="1">
      <alignment horizontal="center" vertical="center" wrapText="1"/>
      <protection locked="0"/>
    </xf>
    <xf numFmtId="14" fontId="7" fillId="2" borderId="4" xfId="0" applyNumberFormat="1" applyFont="1" applyFill="1" applyBorder="1" applyAlignment="1">
      <alignment horizontal="left" vertical="center" wrapText="1"/>
    </xf>
    <xf numFmtId="0" fontId="7" fillId="2" borderId="4" xfId="0" applyFont="1" applyFill="1" applyBorder="1" applyAlignment="1">
      <alignment horizontal="center" vertical="center" wrapText="1"/>
    </xf>
    <xf numFmtId="166" fontId="7" fillId="2" borderId="4" xfId="0" applyNumberFormat="1" applyFont="1" applyFill="1" applyBorder="1" applyAlignment="1">
      <alignment horizontal="center" vertical="center" wrapText="1"/>
    </xf>
    <xf numFmtId="165" fontId="4" fillId="0" borderId="1" xfId="2" applyNumberFormat="1" applyFont="1" applyBorder="1" applyAlignment="1">
      <alignment vertical="center" wrapText="1"/>
    </xf>
    <xf numFmtId="165" fontId="7" fillId="0" borderId="1" xfId="2" applyNumberFormat="1" applyFont="1" applyBorder="1" applyAlignment="1">
      <alignment horizontal="left" vertical="center" wrapText="1"/>
    </xf>
    <xf numFmtId="14" fontId="4" fillId="0" borderId="1" xfId="0" applyNumberFormat="1" applyFont="1" applyBorder="1" applyAlignment="1">
      <alignment vertical="center" wrapText="1"/>
    </xf>
    <xf numFmtId="0" fontId="4" fillId="0" borderId="1" xfId="0" applyFont="1" applyBorder="1" applyAlignment="1">
      <alignment horizontal="left" vertical="top" wrapText="1"/>
    </xf>
    <xf numFmtId="169" fontId="4" fillId="0" borderId="1" xfId="4" applyNumberFormat="1" applyFont="1" applyBorder="1" applyAlignment="1">
      <alignment vertical="center" wrapText="1"/>
    </xf>
    <xf numFmtId="0" fontId="7" fillId="2" borderId="1" xfId="0" applyFont="1" applyFill="1" applyBorder="1" applyAlignment="1" applyProtection="1">
      <alignment horizontal="center" vertical="center" wrapText="1"/>
      <protection locked="0"/>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168" fontId="4" fillId="0" borderId="3" xfId="4" applyNumberFormat="1" applyFont="1" applyFill="1" applyBorder="1" applyAlignment="1">
      <alignment horizontal="left" vertical="center" wrapText="1"/>
    </xf>
    <xf numFmtId="168" fontId="4" fillId="0" borderId="4" xfId="4" applyNumberFormat="1" applyFont="1" applyFill="1" applyBorder="1" applyAlignment="1">
      <alignment horizontal="left" vertical="center" wrapText="1"/>
    </xf>
    <xf numFmtId="168" fontId="4" fillId="0" borderId="1" xfId="4" applyNumberFormat="1" applyFont="1" applyFill="1" applyBorder="1" applyAlignment="1">
      <alignment horizontal="left" vertical="center" wrapText="1"/>
    </xf>
    <xf numFmtId="9" fontId="4" fillId="0" borderId="1" xfId="0" applyNumberFormat="1" applyFont="1" applyBorder="1" applyAlignment="1">
      <alignment horizontal="left" vertical="center" wrapText="1"/>
    </xf>
    <xf numFmtId="9" fontId="4" fillId="0" borderId="1" xfId="3" applyFont="1" applyFill="1" applyBorder="1" applyAlignment="1">
      <alignment horizontal="left" vertical="center" wrapText="1"/>
    </xf>
    <xf numFmtId="167" fontId="7" fillId="0" borderId="1" xfId="0" applyNumberFormat="1" applyFont="1" applyBorder="1" applyAlignment="1" applyProtection="1">
      <alignment horizontal="center" vertical="center" wrapText="1"/>
      <protection locked="0"/>
    </xf>
    <xf numFmtId="167" fontId="7" fillId="0" borderId="1" xfId="0" applyNumberFormat="1" applyFont="1" applyBorder="1" applyAlignment="1">
      <alignment horizontal="left" vertical="center" wrapText="1"/>
    </xf>
    <xf numFmtId="166" fontId="4" fillId="0" borderId="1" xfId="0" applyNumberFormat="1" applyFont="1" applyBorder="1" applyAlignment="1">
      <alignment vertical="center" wrapText="1"/>
    </xf>
    <xf numFmtId="0" fontId="7" fillId="0" borderId="0" xfId="0" applyFont="1" applyAlignment="1">
      <alignment wrapText="1"/>
    </xf>
    <xf numFmtId="0" fontId="2" fillId="0" borderId="1" xfId="0" applyFont="1" applyBorder="1" applyAlignment="1">
      <alignment vertical="center" wrapText="1"/>
    </xf>
    <xf numFmtId="166" fontId="2" fillId="0" borderId="1" xfId="0" applyNumberFormat="1" applyFont="1" applyBorder="1" applyAlignment="1">
      <alignment vertical="center" wrapText="1"/>
    </xf>
    <xf numFmtId="166" fontId="4" fillId="0" borderId="1" xfId="2" applyNumberFormat="1" applyFont="1" applyBorder="1" applyAlignment="1">
      <alignment vertical="center" wrapText="1"/>
    </xf>
    <xf numFmtId="164" fontId="4" fillId="2"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cellXfs>
  <cellStyles count="5">
    <cellStyle name="Hipervínculo" xfId="1" builtinId="8"/>
    <cellStyle name="Millares" xfId="4" builtinId="3"/>
    <cellStyle name="Moneda" xfId="2" builtinId="4"/>
    <cellStyle name="Normal" xfId="0" builtinId="0"/>
    <cellStyle name="Porcentaje" xfId="3"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nhcol-my.sharepoint.com/personal/juan_ochoa_anh_gov_co/Documents/Gesti&#243;n/3.%20Plan%20de%20Acci&#243;n/5.%20Mayo/Insumos/64-74%2078-83.%20Salvador%20Rios%20PA%20MAYO%202023%20-%20OTI.xlsx" TargetMode="External"/><Relationship Id="rId1" Type="http://schemas.openxmlformats.org/officeDocument/2006/relationships/externalLinkPath" Target="Insumos/64-74%2078-83.%20Salvador%20Rios%20PA%20MAYO%202023%20-%20O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 2023"/>
      <sheetName val="Resumen eliminación"/>
      <sheetName val="Estructura"/>
    </sheetNames>
    <sheetDataSet>
      <sheetData sheetId="0">
        <row r="72">
          <cell r="AA72" t="str">
            <v>Secop II , Recurso compartido: Contratación OTI - Dirección Sistemas</v>
          </cell>
        </row>
        <row r="73">
          <cell r="AA73" t="str">
            <v>Secop II , Recurso compartido: Contratación OTI - Dirección Sistemas</v>
          </cell>
        </row>
        <row r="74">
          <cell r="AA74" t="str">
            <v>Recurso compartido: Contratación OTI - Dirección Sistemas</v>
          </cell>
        </row>
        <row r="75">
          <cell r="AA75" t="str">
            <v>Recurso compartido: Contratación OTI - Dirección Sistemas</v>
          </cell>
        </row>
        <row r="76">
          <cell r="AA76" t="str">
            <v>Recurso compartido: Contratación OTI - Dirección Sistemas</v>
          </cell>
        </row>
        <row r="77">
          <cell r="AA77" t="str">
            <v>Recurso compartido: Contratación OTI - Dirección Sistemas</v>
          </cell>
        </row>
        <row r="78">
          <cell r="AA78" t="str">
            <v>https://www.anh.gov.co/documents/1288/Plan_Estrat%C3%A9gico_de_Tecnolog%C3%ADas_de_la_Informaci%C3%B3n_2022_ANH_28-12-2022.pdf</v>
          </cell>
        </row>
        <row r="79">
          <cell r="AA79" t="str">
            <v>Recurso compartido: Contratación OTI - Dirección Sistemas</v>
          </cell>
        </row>
        <row r="80">
          <cell r="AA80" t="str">
            <v>https://www.anh.gov.co/documents/21450/CRITERIO_DIFERENCIAL_DE_ACCESIBILIDAD_marzo_2023.pdf
https://www.anh.gov.co/documents/21258/Plan_Estrat%C3%A9gico_de_Tecnolog%C3%ADas_de_la_Informaci%C3%B3n_2023-2026.pdf</v>
          </cell>
        </row>
        <row r="81">
          <cell r="AA81" t="str">
            <v>Orden de Compra 102399 - Recurso compartido: Contratación OTI - Dirección Sistemas</v>
          </cell>
        </row>
        <row r="82">
          <cell r="AA82" t="str">
            <v>https://www.anh.gov.co/es/la-anh/contrataci%C3%B3n/sondeo-de-mercado/</v>
          </cell>
        </row>
        <row r="83">
          <cell r="AA83" t="str">
            <v>Recurso compartido: Contratación OTI - Dirección Sistemas</v>
          </cell>
        </row>
        <row r="84">
          <cell r="AA84" t="str">
            <v>Recurso compartido: Contratación OTI - Dirección Sistemas</v>
          </cell>
        </row>
        <row r="85">
          <cell r="AA85" t="str">
            <v>Recurso compartido: Contratación OTI - Dirección Sistemas</v>
          </cell>
        </row>
        <row r="86">
          <cell r="AA86" t="str">
            <v>https://www.anh.gov.co/es/la-anh/contrataci%C3%B3n/sondeo-de-mercado/</v>
          </cell>
        </row>
        <row r="87">
          <cell r="AA87" t="str">
            <v>Recurso compartido: Contratación OTI - Dirección Sistemas</v>
          </cell>
        </row>
        <row r="88">
          <cell r="AA88" t="str">
            <v>Recurso compartido: Contratación OTI - Dirección Sistemas</v>
          </cell>
        </row>
      </sheetData>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A1:AC131" sheet="PA 2023"/>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4">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F367F65D-33B6-4ED7-8BA0-59A1A5844A12}">
    <text>Esta información la propuso nuevamente para 2023 la VCH-GSCE, validar si queda finalmente.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nh.gov.co/es/atenci%C3%B3n-y-servicios-a-la-ciudadan%C3%ADa/pqrs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dimension ref="A1:AD96"/>
  <sheetViews>
    <sheetView tabSelected="1" zoomScale="80" zoomScaleNormal="80" workbookViewId="0">
      <pane xSplit="3" ySplit="1" topLeftCell="D2" activePane="bottomRight" state="frozen"/>
      <selection pane="topRight" activeCell="D1" sqref="D1"/>
      <selection pane="bottomLeft" activeCell="A2" sqref="A2"/>
      <selection pane="bottomRight" activeCell="A96" sqref="A96"/>
    </sheetView>
  </sheetViews>
  <sheetFormatPr baseColWidth="10" defaultColWidth="11.453125" defaultRowHeight="14.5" x14ac:dyDescent="0.35"/>
  <cols>
    <col min="1" max="1" width="9.26953125" style="13" customWidth="1"/>
    <col min="2" max="2" width="21.7265625" style="12" customWidth="1"/>
    <col min="3" max="3" width="18.26953125" style="12" customWidth="1"/>
    <col min="4" max="4" width="24.08984375" style="12" customWidth="1"/>
    <col min="5" max="5" width="22.36328125" style="12" customWidth="1"/>
    <col min="6" max="6" width="39.453125" style="12" customWidth="1"/>
    <col min="7" max="7" width="26.36328125" style="12" customWidth="1"/>
    <col min="8" max="8" width="29" style="12" customWidth="1"/>
    <col min="9" max="9" width="27.54296875" style="12" customWidth="1"/>
    <col min="10" max="13" width="38.7265625" style="12" customWidth="1"/>
    <col min="14" max="14" width="19.81640625" style="12" customWidth="1"/>
    <col min="15" max="15" width="48.1796875" style="12" customWidth="1"/>
    <col min="16" max="16" width="20.26953125" style="13" customWidth="1"/>
    <col min="17" max="17" width="14.81640625" style="14" customWidth="1"/>
    <col min="18" max="19" width="38.7265625" style="12" customWidth="1"/>
    <col min="20" max="20" width="30.26953125" style="12" customWidth="1"/>
    <col min="21" max="21" width="14.453125" style="14" customWidth="1"/>
    <col min="22" max="22" width="23.6328125" style="14" customWidth="1"/>
    <col min="23" max="23" width="38.7265625" style="12" customWidth="1"/>
    <col min="24" max="24" width="16.08984375" style="14" customWidth="1"/>
    <col min="25" max="25" width="20.81640625" style="13" customWidth="1"/>
    <col min="26" max="26" width="78.54296875" style="12" customWidth="1"/>
    <col min="27" max="27" width="45.453125" style="12" customWidth="1"/>
    <col min="28" max="28" width="30.7265625" style="12" customWidth="1"/>
    <col min="29" max="29" width="21.81640625" style="15" customWidth="1"/>
    <col min="30" max="30" width="34.453125" style="12" customWidth="1"/>
    <col min="31" max="16384" width="11.453125" style="12"/>
  </cols>
  <sheetData>
    <row r="1" spans="1:30" s="26" customFormat="1" ht="43.5" x14ac:dyDescent="0.35">
      <c r="A1" s="16" t="s">
        <v>0</v>
      </c>
      <c r="B1" s="16" t="s">
        <v>1</v>
      </c>
      <c r="C1" s="16" t="s">
        <v>2</v>
      </c>
      <c r="D1" s="16" t="s">
        <v>3</v>
      </c>
      <c r="E1" s="16" t="s">
        <v>4</v>
      </c>
      <c r="F1" s="16" t="s">
        <v>5</v>
      </c>
      <c r="G1" s="16" t="s">
        <v>248</v>
      </c>
      <c r="H1" s="16" t="s">
        <v>6</v>
      </c>
      <c r="I1" s="16" t="s">
        <v>7</v>
      </c>
      <c r="J1" s="16" t="s">
        <v>8</v>
      </c>
      <c r="K1" s="16" t="s">
        <v>9</v>
      </c>
      <c r="L1" s="16" t="s">
        <v>10</v>
      </c>
      <c r="M1" s="16" t="s">
        <v>11</v>
      </c>
      <c r="N1" s="16" t="s">
        <v>246</v>
      </c>
      <c r="O1" s="16" t="s">
        <v>12</v>
      </c>
      <c r="P1" s="16" t="s">
        <v>13</v>
      </c>
      <c r="Q1" s="16" t="s">
        <v>14</v>
      </c>
      <c r="R1" s="16" t="s">
        <v>15</v>
      </c>
      <c r="S1" s="16" t="s">
        <v>16</v>
      </c>
      <c r="T1" s="22" t="s">
        <v>17</v>
      </c>
      <c r="U1" s="25" t="s">
        <v>18</v>
      </c>
      <c r="V1" s="16" t="s">
        <v>19</v>
      </c>
      <c r="W1" s="16" t="s">
        <v>20</v>
      </c>
      <c r="X1" s="16" t="s">
        <v>21</v>
      </c>
      <c r="Y1" s="16" t="s">
        <v>471</v>
      </c>
      <c r="Z1" s="16" t="s">
        <v>379</v>
      </c>
      <c r="AA1" s="16" t="s">
        <v>419</v>
      </c>
      <c r="AB1" s="16" t="s">
        <v>23</v>
      </c>
      <c r="AC1" s="22" t="s">
        <v>24</v>
      </c>
      <c r="AD1" s="16" t="s">
        <v>22</v>
      </c>
    </row>
    <row r="2" spans="1:30" s="26" customFormat="1" ht="58" x14ac:dyDescent="0.35">
      <c r="A2" s="27">
        <v>1</v>
      </c>
      <c r="B2" s="11" t="s">
        <v>191</v>
      </c>
      <c r="C2" s="11" t="s">
        <v>47</v>
      </c>
      <c r="D2" s="10" t="s">
        <v>25</v>
      </c>
      <c r="E2" s="10" t="s">
        <v>26</v>
      </c>
      <c r="F2" s="11" t="s">
        <v>27</v>
      </c>
      <c r="G2" s="11" t="s">
        <v>285</v>
      </c>
      <c r="H2" s="11" t="s">
        <v>37</v>
      </c>
      <c r="I2" s="11" t="s">
        <v>149</v>
      </c>
      <c r="J2" s="11" t="s">
        <v>49</v>
      </c>
      <c r="K2" s="11" t="s">
        <v>50</v>
      </c>
      <c r="L2" s="11" t="s">
        <v>50</v>
      </c>
      <c r="M2" s="11" t="s">
        <v>50</v>
      </c>
      <c r="N2" s="10" t="s">
        <v>376</v>
      </c>
      <c r="O2" s="11" t="s">
        <v>28</v>
      </c>
      <c r="P2" s="31">
        <v>1</v>
      </c>
      <c r="Q2" s="10" t="s">
        <v>29</v>
      </c>
      <c r="R2" s="11" t="s">
        <v>192</v>
      </c>
      <c r="S2" s="11" t="s">
        <v>193</v>
      </c>
      <c r="T2" s="28">
        <v>0</v>
      </c>
      <c r="U2" s="10" t="s">
        <v>376</v>
      </c>
      <c r="V2" s="10" t="s">
        <v>376</v>
      </c>
      <c r="W2" s="11" t="s">
        <v>54</v>
      </c>
      <c r="X2" s="10" t="s">
        <v>154</v>
      </c>
      <c r="Y2" s="11" t="s">
        <v>50</v>
      </c>
      <c r="Z2" s="11" t="s">
        <v>50</v>
      </c>
      <c r="AA2" s="11" t="s">
        <v>50</v>
      </c>
      <c r="AB2" s="11" t="s">
        <v>50</v>
      </c>
      <c r="AC2" s="11" t="s">
        <v>50</v>
      </c>
      <c r="AD2" s="11" t="s">
        <v>56</v>
      </c>
    </row>
    <row r="3" spans="1:30" s="26" customFormat="1" ht="72.5" x14ac:dyDescent="0.35">
      <c r="A3" s="27">
        <v>2</v>
      </c>
      <c r="B3" s="11" t="s">
        <v>191</v>
      </c>
      <c r="C3" s="11" t="s">
        <v>47</v>
      </c>
      <c r="D3" s="10" t="s">
        <v>25</v>
      </c>
      <c r="E3" s="10" t="s">
        <v>26</v>
      </c>
      <c r="F3" s="11" t="s">
        <v>27</v>
      </c>
      <c r="G3" s="11" t="s">
        <v>285</v>
      </c>
      <c r="H3" s="11" t="s">
        <v>37</v>
      </c>
      <c r="I3" s="11" t="s">
        <v>149</v>
      </c>
      <c r="J3" s="11" t="s">
        <v>49</v>
      </c>
      <c r="K3" s="11" t="s">
        <v>50</v>
      </c>
      <c r="L3" s="11" t="s">
        <v>50</v>
      </c>
      <c r="M3" s="11" t="s">
        <v>50</v>
      </c>
      <c r="N3" s="10" t="s">
        <v>376</v>
      </c>
      <c r="O3" s="11" t="s">
        <v>30</v>
      </c>
      <c r="P3" s="31">
        <v>1</v>
      </c>
      <c r="Q3" s="10" t="s">
        <v>29</v>
      </c>
      <c r="R3" s="11" t="s">
        <v>194</v>
      </c>
      <c r="S3" s="11" t="s">
        <v>195</v>
      </c>
      <c r="T3" s="28">
        <v>69000000</v>
      </c>
      <c r="U3" s="10" t="s">
        <v>376</v>
      </c>
      <c r="V3" s="10" t="s">
        <v>376</v>
      </c>
      <c r="W3" s="11" t="s">
        <v>61</v>
      </c>
      <c r="X3" s="10" t="s">
        <v>154</v>
      </c>
      <c r="Y3" s="11" t="s">
        <v>50</v>
      </c>
      <c r="Z3" s="11" t="s">
        <v>50</v>
      </c>
      <c r="AA3" s="11" t="s">
        <v>50</v>
      </c>
      <c r="AB3" s="11" t="s">
        <v>50</v>
      </c>
      <c r="AC3" s="11" t="s">
        <v>50</v>
      </c>
      <c r="AD3" s="11" t="s">
        <v>56</v>
      </c>
    </row>
    <row r="4" spans="1:30" s="26" customFormat="1" ht="58" x14ac:dyDescent="0.35">
      <c r="A4" s="27">
        <v>3</v>
      </c>
      <c r="B4" s="11" t="s">
        <v>191</v>
      </c>
      <c r="C4" s="11" t="s">
        <v>47</v>
      </c>
      <c r="D4" s="10" t="s">
        <v>25</v>
      </c>
      <c r="E4" s="10" t="s">
        <v>26</v>
      </c>
      <c r="F4" s="11" t="s">
        <v>27</v>
      </c>
      <c r="G4" s="11" t="s">
        <v>285</v>
      </c>
      <c r="H4" s="11" t="s">
        <v>37</v>
      </c>
      <c r="I4" s="11" t="s">
        <v>149</v>
      </c>
      <c r="J4" s="11" t="s">
        <v>49</v>
      </c>
      <c r="K4" s="11" t="s">
        <v>50</v>
      </c>
      <c r="L4" s="11" t="s">
        <v>50</v>
      </c>
      <c r="M4" s="11" t="s">
        <v>50</v>
      </c>
      <c r="N4" s="10" t="s">
        <v>376</v>
      </c>
      <c r="O4" s="11" t="s">
        <v>31</v>
      </c>
      <c r="P4" s="31">
        <v>1</v>
      </c>
      <c r="Q4" s="10" t="s">
        <v>29</v>
      </c>
      <c r="R4" s="11" t="s">
        <v>196</v>
      </c>
      <c r="S4" s="11" t="s">
        <v>197</v>
      </c>
      <c r="T4" s="28">
        <v>24000000</v>
      </c>
      <c r="U4" s="10" t="s">
        <v>376</v>
      </c>
      <c r="V4" s="10" t="s">
        <v>376</v>
      </c>
      <c r="W4" s="11" t="s">
        <v>61</v>
      </c>
      <c r="X4" s="10" t="s">
        <v>154</v>
      </c>
      <c r="Y4" s="11" t="s">
        <v>50</v>
      </c>
      <c r="Z4" s="11" t="s">
        <v>50</v>
      </c>
      <c r="AA4" s="11" t="s">
        <v>50</v>
      </c>
      <c r="AB4" s="11" t="s">
        <v>50</v>
      </c>
      <c r="AC4" s="11" t="s">
        <v>50</v>
      </c>
      <c r="AD4" s="11" t="s">
        <v>56</v>
      </c>
    </row>
    <row r="5" spans="1:30" s="26" customFormat="1" ht="58" x14ac:dyDescent="0.35">
      <c r="A5" s="27">
        <v>4</v>
      </c>
      <c r="B5" s="11" t="s">
        <v>191</v>
      </c>
      <c r="C5" s="11" t="s">
        <v>47</v>
      </c>
      <c r="D5" s="10" t="s">
        <v>25</v>
      </c>
      <c r="E5" s="10" t="s">
        <v>26</v>
      </c>
      <c r="F5" s="11" t="s">
        <v>27</v>
      </c>
      <c r="G5" s="11" t="s">
        <v>285</v>
      </c>
      <c r="H5" s="11" t="s">
        <v>37</v>
      </c>
      <c r="I5" s="11" t="s">
        <v>149</v>
      </c>
      <c r="J5" s="11" t="s">
        <v>49</v>
      </c>
      <c r="K5" s="11" t="s">
        <v>50</v>
      </c>
      <c r="L5" s="11" t="s">
        <v>50</v>
      </c>
      <c r="M5" s="11" t="s">
        <v>50</v>
      </c>
      <c r="N5" s="10" t="s">
        <v>376</v>
      </c>
      <c r="O5" s="11" t="s">
        <v>36</v>
      </c>
      <c r="P5" s="31">
        <v>1</v>
      </c>
      <c r="Q5" s="10" t="s">
        <v>29</v>
      </c>
      <c r="R5" s="11" t="s">
        <v>207</v>
      </c>
      <c r="S5" s="11" t="s">
        <v>36</v>
      </c>
      <c r="T5" s="28">
        <v>0</v>
      </c>
      <c r="U5" s="10" t="s">
        <v>376</v>
      </c>
      <c r="V5" s="10" t="s">
        <v>376</v>
      </c>
      <c r="W5" s="11" t="s">
        <v>61</v>
      </c>
      <c r="X5" s="10" t="s">
        <v>154</v>
      </c>
      <c r="Y5" s="11" t="s">
        <v>50</v>
      </c>
      <c r="Z5" s="11" t="s">
        <v>50</v>
      </c>
      <c r="AA5" s="11" t="s">
        <v>50</v>
      </c>
      <c r="AB5" s="11" t="s">
        <v>50</v>
      </c>
      <c r="AC5" s="11" t="s">
        <v>50</v>
      </c>
      <c r="AD5" s="11" t="s">
        <v>56</v>
      </c>
    </row>
    <row r="6" spans="1:30" s="26" customFormat="1" ht="58" x14ac:dyDescent="0.35">
      <c r="A6" s="27">
        <v>5</v>
      </c>
      <c r="B6" s="11" t="s">
        <v>191</v>
      </c>
      <c r="C6" s="11" t="s">
        <v>148</v>
      </c>
      <c r="D6" s="10" t="s">
        <v>25</v>
      </c>
      <c r="E6" s="10" t="s">
        <v>26</v>
      </c>
      <c r="F6" s="11" t="s">
        <v>27</v>
      </c>
      <c r="G6" s="11" t="s">
        <v>285</v>
      </c>
      <c r="H6" s="11" t="s">
        <v>37</v>
      </c>
      <c r="I6" s="11" t="s">
        <v>149</v>
      </c>
      <c r="J6" s="11" t="s">
        <v>66</v>
      </c>
      <c r="K6" s="11" t="s">
        <v>50</v>
      </c>
      <c r="L6" s="11" t="s">
        <v>50</v>
      </c>
      <c r="M6" s="11" t="s">
        <v>50</v>
      </c>
      <c r="N6" s="10" t="s">
        <v>376</v>
      </c>
      <c r="O6" s="11" t="s">
        <v>37</v>
      </c>
      <c r="P6" s="31">
        <v>83</v>
      </c>
      <c r="Q6" s="10" t="s">
        <v>38</v>
      </c>
      <c r="R6" s="11" t="s">
        <v>208</v>
      </c>
      <c r="S6" s="11" t="s">
        <v>209</v>
      </c>
      <c r="T6" s="28">
        <v>24000000</v>
      </c>
      <c r="U6" s="10" t="s">
        <v>376</v>
      </c>
      <c r="V6" s="10" t="s">
        <v>376</v>
      </c>
      <c r="W6" s="11" t="s">
        <v>54</v>
      </c>
      <c r="X6" s="10" t="s">
        <v>154</v>
      </c>
      <c r="Y6" s="11" t="s">
        <v>50</v>
      </c>
      <c r="Z6" s="11" t="s">
        <v>50</v>
      </c>
      <c r="AA6" s="11" t="s">
        <v>50</v>
      </c>
      <c r="AB6" s="11" t="s">
        <v>50</v>
      </c>
      <c r="AC6" s="11" t="s">
        <v>50</v>
      </c>
      <c r="AD6" s="11" t="s">
        <v>6</v>
      </c>
    </row>
    <row r="7" spans="1:30" s="26" customFormat="1" ht="72.5" x14ac:dyDescent="0.35">
      <c r="A7" s="27">
        <v>6</v>
      </c>
      <c r="B7" s="11" t="s">
        <v>257</v>
      </c>
      <c r="C7" s="11" t="s">
        <v>198</v>
      </c>
      <c r="D7" s="10" t="s">
        <v>25</v>
      </c>
      <c r="E7" s="10" t="s">
        <v>26</v>
      </c>
      <c r="F7" s="11" t="s">
        <v>247</v>
      </c>
      <c r="G7" s="11" t="s">
        <v>286</v>
      </c>
      <c r="H7" s="11" t="s">
        <v>37</v>
      </c>
      <c r="I7" s="11" t="s">
        <v>171</v>
      </c>
      <c r="J7" s="11" t="s">
        <v>49</v>
      </c>
      <c r="K7" s="11" t="s">
        <v>50</v>
      </c>
      <c r="L7" s="11" t="s">
        <v>50</v>
      </c>
      <c r="M7" s="11" t="s">
        <v>50</v>
      </c>
      <c r="N7" s="10">
        <v>8</v>
      </c>
      <c r="O7" s="11" t="s">
        <v>32</v>
      </c>
      <c r="P7" s="31">
        <v>3</v>
      </c>
      <c r="Q7" s="10" t="s">
        <v>29</v>
      </c>
      <c r="R7" s="11" t="s">
        <v>199</v>
      </c>
      <c r="S7" s="11" t="s">
        <v>200</v>
      </c>
      <c r="T7" s="32">
        <v>11803758</v>
      </c>
      <c r="U7" s="33" t="s">
        <v>420</v>
      </c>
      <c r="V7" s="33">
        <v>45291</v>
      </c>
      <c r="W7" s="11" t="s">
        <v>54</v>
      </c>
      <c r="X7" s="10" t="s">
        <v>172</v>
      </c>
      <c r="Y7" s="17">
        <v>1</v>
      </c>
      <c r="Z7" s="20" t="s">
        <v>421</v>
      </c>
      <c r="AA7" s="20" t="s">
        <v>425</v>
      </c>
      <c r="AB7" s="32">
        <v>11803758</v>
      </c>
      <c r="AC7" s="34">
        <v>4000163</v>
      </c>
      <c r="AD7" s="11" t="s">
        <v>56</v>
      </c>
    </row>
    <row r="8" spans="1:30" s="26" customFormat="1" ht="87" x14ac:dyDescent="0.35">
      <c r="A8" s="27">
        <v>7</v>
      </c>
      <c r="B8" s="11" t="s">
        <v>257</v>
      </c>
      <c r="C8" s="11" t="s">
        <v>47</v>
      </c>
      <c r="D8" s="10" t="s">
        <v>25</v>
      </c>
      <c r="E8" s="10" t="s">
        <v>26</v>
      </c>
      <c r="F8" s="11" t="s">
        <v>247</v>
      </c>
      <c r="G8" s="11" t="s">
        <v>286</v>
      </c>
      <c r="H8" s="11" t="s">
        <v>37</v>
      </c>
      <c r="I8" s="11" t="s">
        <v>171</v>
      </c>
      <c r="J8" s="11" t="s">
        <v>49</v>
      </c>
      <c r="K8" s="11" t="s">
        <v>50</v>
      </c>
      <c r="L8" s="11" t="s">
        <v>50</v>
      </c>
      <c r="M8" s="11" t="s">
        <v>50</v>
      </c>
      <c r="N8" s="10">
        <v>8</v>
      </c>
      <c r="O8" s="11" t="s">
        <v>33</v>
      </c>
      <c r="P8" s="31">
        <v>3</v>
      </c>
      <c r="Q8" s="10" t="s">
        <v>29</v>
      </c>
      <c r="R8" s="11" t="s">
        <v>201</v>
      </c>
      <c r="S8" s="11" t="s">
        <v>202</v>
      </c>
      <c r="T8" s="32">
        <v>11803758</v>
      </c>
      <c r="U8" s="33" t="s">
        <v>420</v>
      </c>
      <c r="V8" s="33">
        <v>45291</v>
      </c>
      <c r="W8" s="11" t="s">
        <v>54</v>
      </c>
      <c r="X8" s="10" t="s">
        <v>172</v>
      </c>
      <c r="Y8" s="17">
        <v>1</v>
      </c>
      <c r="Z8" s="20" t="s">
        <v>422</v>
      </c>
      <c r="AA8" s="20" t="s">
        <v>425</v>
      </c>
      <c r="AB8" s="32">
        <v>11803758</v>
      </c>
      <c r="AC8" s="34">
        <v>4000163</v>
      </c>
      <c r="AD8" s="11" t="s">
        <v>56</v>
      </c>
    </row>
    <row r="9" spans="1:30" s="26" customFormat="1" ht="72.5" x14ac:dyDescent="0.35">
      <c r="A9" s="27">
        <v>8</v>
      </c>
      <c r="B9" s="11" t="s">
        <v>257</v>
      </c>
      <c r="C9" s="11" t="s">
        <v>47</v>
      </c>
      <c r="D9" s="10" t="s">
        <v>25</v>
      </c>
      <c r="E9" s="10" t="s">
        <v>26</v>
      </c>
      <c r="F9" s="11" t="s">
        <v>247</v>
      </c>
      <c r="G9" s="11" t="s">
        <v>286</v>
      </c>
      <c r="H9" s="11" t="s">
        <v>37</v>
      </c>
      <c r="I9" s="11" t="s">
        <v>171</v>
      </c>
      <c r="J9" s="11" t="s">
        <v>49</v>
      </c>
      <c r="K9" s="11" t="s">
        <v>50</v>
      </c>
      <c r="L9" s="11" t="s">
        <v>50</v>
      </c>
      <c r="M9" s="11" t="s">
        <v>50</v>
      </c>
      <c r="N9" s="10">
        <v>8</v>
      </c>
      <c r="O9" s="11" t="s">
        <v>34</v>
      </c>
      <c r="P9" s="31">
        <v>3</v>
      </c>
      <c r="Q9" s="10" t="s">
        <v>29</v>
      </c>
      <c r="R9" s="11" t="s">
        <v>203</v>
      </c>
      <c r="S9" s="11" t="s">
        <v>204</v>
      </c>
      <c r="T9" s="32">
        <v>11803758</v>
      </c>
      <c r="U9" s="33" t="s">
        <v>420</v>
      </c>
      <c r="V9" s="33">
        <v>45291</v>
      </c>
      <c r="W9" s="11" t="s">
        <v>54</v>
      </c>
      <c r="X9" s="10" t="s">
        <v>172</v>
      </c>
      <c r="Y9" s="17">
        <v>1</v>
      </c>
      <c r="Z9" s="20" t="s">
        <v>423</v>
      </c>
      <c r="AA9" s="20" t="s">
        <v>425</v>
      </c>
      <c r="AB9" s="32">
        <v>11803758</v>
      </c>
      <c r="AC9" s="34">
        <v>4000163</v>
      </c>
      <c r="AD9" s="11" t="s">
        <v>56</v>
      </c>
    </row>
    <row r="10" spans="1:30" s="26" customFormat="1" ht="72.5" x14ac:dyDescent="0.35">
      <c r="A10" s="27">
        <v>9</v>
      </c>
      <c r="B10" s="11" t="s">
        <v>257</v>
      </c>
      <c r="C10" s="11" t="s">
        <v>47</v>
      </c>
      <c r="D10" s="10" t="s">
        <v>25</v>
      </c>
      <c r="E10" s="10" t="s">
        <v>26</v>
      </c>
      <c r="F10" s="11" t="s">
        <v>247</v>
      </c>
      <c r="G10" s="11" t="s">
        <v>286</v>
      </c>
      <c r="H10" s="11" t="s">
        <v>37</v>
      </c>
      <c r="I10" s="11" t="s">
        <v>171</v>
      </c>
      <c r="J10" s="11" t="s">
        <v>49</v>
      </c>
      <c r="K10" s="11" t="s">
        <v>50</v>
      </c>
      <c r="L10" s="11" t="s">
        <v>50</v>
      </c>
      <c r="M10" s="11" t="s">
        <v>50</v>
      </c>
      <c r="N10" s="10">
        <v>8</v>
      </c>
      <c r="O10" s="11" t="s">
        <v>35</v>
      </c>
      <c r="P10" s="31">
        <v>3</v>
      </c>
      <c r="Q10" s="10" t="s">
        <v>29</v>
      </c>
      <c r="R10" s="11" t="s">
        <v>205</v>
      </c>
      <c r="S10" s="11" t="s">
        <v>206</v>
      </c>
      <c r="T10" s="32">
        <v>11803758</v>
      </c>
      <c r="U10" s="33" t="s">
        <v>420</v>
      </c>
      <c r="V10" s="33">
        <v>45291</v>
      </c>
      <c r="W10" s="11" t="s">
        <v>54</v>
      </c>
      <c r="X10" s="10" t="s">
        <v>172</v>
      </c>
      <c r="Y10" s="17">
        <v>1</v>
      </c>
      <c r="Z10" s="20" t="s">
        <v>424</v>
      </c>
      <c r="AA10" s="20" t="s">
        <v>425</v>
      </c>
      <c r="AB10" s="32">
        <v>11803758</v>
      </c>
      <c r="AC10" s="34">
        <v>4000163</v>
      </c>
      <c r="AD10" s="11" t="s">
        <v>56</v>
      </c>
    </row>
    <row r="11" spans="1:30" s="26" customFormat="1" ht="130.5" x14ac:dyDescent="0.35">
      <c r="A11" s="27">
        <v>10</v>
      </c>
      <c r="B11" s="11" t="s">
        <v>173</v>
      </c>
      <c r="C11" s="11" t="s">
        <v>148</v>
      </c>
      <c r="D11" s="10" t="s">
        <v>25</v>
      </c>
      <c r="E11" s="10" t="s">
        <v>26</v>
      </c>
      <c r="F11" s="11" t="s">
        <v>27</v>
      </c>
      <c r="G11" s="11" t="s">
        <v>285</v>
      </c>
      <c r="H11" s="11" t="s">
        <v>37</v>
      </c>
      <c r="I11" s="11" t="s">
        <v>149</v>
      </c>
      <c r="J11" s="11" t="s">
        <v>66</v>
      </c>
      <c r="K11" s="11" t="s">
        <v>50</v>
      </c>
      <c r="L11" s="11" t="s">
        <v>50</v>
      </c>
      <c r="M11" s="11" t="s">
        <v>39</v>
      </c>
      <c r="N11" s="11" t="s">
        <v>376</v>
      </c>
      <c r="O11" s="11" t="s">
        <v>40</v>
      </c>
      <c r="P11" s="31">
        <v>100</v>
      </c>
      <c r="Q11" s="10" t="s">
        <v>38</v>
      </c>
      <c r="R11" s="11" t="s">
        <v>210</v>
      </c>
      <c r="S11" s="11" t="s">
        <v>211</v>
      </c>
      <c r="T11" s="28">
        <v>0</v>
      </c>
      <c r="U11" s="29">
        <v>44927</v>
      </c>
      <c r="V11" s="29">
        <v>45291</v>
      </c>
      <c r="W11" s="11" t="s">
        <v>61</v>
      </c>
      <c r="X11" s="10" t="s">
        <v>73</v>
      </c>
      <c r="Y11" s="11">
        <v>100</v>
      </c>
      <c r="Z11" s="11" t="s">
        <v>358</v>
      </c>
      <c r="AA11" s="11" t="s">
        <v>360</v>
      </c>
      <c r="AB11" s="11" t="s">
        <v>50</v>
      </c>
      <c r="AC11" s="11" t="s">
        <v>50</v>
      </c>
      <c r="AD11" s="11" t="s">
        <v>56</v>
      </c>
    </row>
    <row r="12" spans="1:30" s="26" customFormat="1" ht="72.5" x14ac:dyDescent="0.35">
      <c r="A12" s="27">
        <v>11</v>
      </c>
      <c r="B12" s="11" t="s">
        <v>173</v>
      </c>
      <c r="C12" s="11" t="s">
        <v>148</v>
      </c>
      <c r="D12" s="10" t="s">
        <v>25</v>
      </c>
      <c r="E12" s="10" t="s">
        <v>26</v>
      </c>
      <c r="F12" s="11" t="s">
        <v>27</v>
      </c>
      <c r="G12" s="11" t="s">
        <v>285</v>
      </c>
      <c r="H12" s="11" t="s">
        <v>37</v>
      </c>
      <c r="I12" s="11" t="s">
        <v>149</v>
      </c>
      <c r="J12" s="11" t="s">
        <v>66</v>
      </c>
      <c r="K12" s="11" t="s">
        <v>50</v>
      </c>
      <c r="L12" s="11" t="s">
        <v>50</v>
      </c>
      <c r="M12" s="11" t="s">
        <v>39</v>
      </c>
      <c r="N12" s="11" t="s">
        <v>376</v>
      </c>
      <c r="O12" s="11" t="s">
        <v>41</v>
      </c>
      <c r="P12" s="31">
        <v>4</v>
      </c>
      <c r="Q12" s="10" t="s">
        <v>29</v>
      </c>
      <c r="R12" s="11" t="s">
        <v>212</v>
      </c>
      <c r="S12" s="11" t="s">
        <v>213</v>
      </c>
      <c r="T12" s="28">
        <v>0</v>
      </c>
      <c r="U12" s="29">
        <v>44927</v>
      </c>
      <c r="V12" s="29">
        <v>45291</v>
      </c>
      <c r="W12" s="11" t="s">
        <v>54</v>
      </c>
      <c r="X12" s="10" t="s">
        <v>73</v>
      </c>
      <c r="Y12" s="11">
        <v>1</v>
      </c>
      <c r="Z12" s="11" t="s">
        <v>359</v>
      </c>
      <c r="AA12" s="11" t="s">
        <v>361</v>
      </c>
      <c r="AB12" s="11" t="s">
        <v>50</v>
      </c>
      <c r="AC12" s="11" t="s">
        <v>50</v>
      </c>
      <c r="AD12" s="11" t="s">
        <v>56</v>
      </c>
    </row>
    <row r="13" spans="1:30" s="26" customFormat="1" ht="72.5" x14ac:dyDescent="0.35">
      <c r="A13" s="27">
        <v>12</v>
      </c>
      <c r="B13" s="11" t="s">
        <v>173</v>
      </c>
      <c r="C13" s="11" t="s">
        <v>198</v>
      </c>
      <c r="D13" s="10" t="s">
        <v>25</v>
      </c>
      <c r="E13" s="10" t="s">
        <v>26</v>
      </c>
      <c r="F13" s="11" t="s">
        <v>27</v>
      </c>
      <c r="G13" s="11" t="s">
        <v>285</v>
      </c>
      <c r="H13" s="11" t="s">
        <v>37</v>
      </c>
      <c r="I13" s="11" t="s">
        <v>149</v>
      </c>
      <c r="J13" s="11" t="s">
        <v>66</v>
      </c>
      <c r="K13" s="11" t="s">
        <v>50</v>
      </c>
      <c r="L13" s="11" t="s">
        <v>50</v>
      </c>
      <c r="M13" s="11" t="s">
        <v>39</v>
      </c>
      <c r="N13" s="11" t="s">
        <v>376</v>
      </c>
      <c r="O13" s="11" t="s">
        <v>42</v>
      </c>
      <c r="P13" s="31">
        <v>1</v>
      </c>
      <c r="Q13" s="10" t="s">
        <v>43</v>
      </c>
      <c r="R13" s="11" t="s">
        <v>214</v>
      </c>
      <c r="S13" s="11" t="s">
        <v>42</v>
      </c>
      <c r="T13" s="28">
        <v>0</v>
      </c>
      <c r="U13" s="29">
        <v>44927</v>
      </c>
      <c r="V13" s="29">
        <v>45107</v>
      </c>
      <c r="W13" s="11" t="s">
        <v>61</v>
      </c>
      <c r="X13" s="10" t="s">
        <v>154</v>
      </c>
      <c r="Y13" s="11" t="s">
        <v>50</v>
      </c>
      <c r="Z13" s="11" t="s">
        <v>50</v>
      </c>
      <c r="AA13" s="11" t="s">
        <v>50</v>
      </c>
      <c r="AB13" s="11" t="s">
        <v>50</v>
      </c>
      <c r="AC13" s="11" t="s">
        <v>50</v>
      </c>
      <c r="AD13" s="11" t="s">
        <v>56</v>
      </c>
    </row>
    <row r="14" spans="1:30" s="26" customFormat="1" ht="87" x14ac:dyDescent="0.35">
      <c r="A14" s="27">
        <v>13</v>
      </c>
      <c r="B14" s="11" t="s">
        <v>258</v>
      </c>
      <c r="C14" s="11" t="s">
        <v>158</v>
      </c>
      <c r="D14" s="10" t="s">
        <v>25</v>
      </c>
      <c r="E14" s="11" t="s">
        <v>329</v>
      </c>
      <c r="F14" s="11" t="s">
        <v>27</v>
      </c>
      <c r="G14" s="11" t="s">
        <v>285</v>
      </c>
      <c r="H14" s="11" t="s">
        <v>37</v>
      </c>
      <c r="I14" s="11" t="s">
        <v>260</v>
      </c>
      <c r="J14" s="11" t="s">
        <v>49</v>
      </c>
      <c r="K14" s="11" t="s">
        <v>50</v>
      </c>
      <c r="L14" s="11" t="s">
        <v>50</v>
      </c>
      <c r="M14" s="11" t="s">
        <v>50</v>
      </c>
      <c r="N14" s="11">
        <v>489</v>
      </c>
      <c r="O14" s="11" t="s">
        <v>44</v>
      </c>
      <c r="P14" s="31">
        <v>1</v>
      </c>
      <c r="Q14" s="10" t="s">
        <v>43</v>
      </c>
      <c r="R14" s="11" t="s">
        <v>337</v>
      </c>
      <c r="S14" s="11" t="s">
        <v>505</v>
      </c>
      <c r="T14" s="28">
        <v>280000000</v>
      </c>
      <c r="U14" s="29">
        <v>45047</v>
      </c>
      <c r="V14" s="29">
        <v>45261</v>
      </c>
      <c r="W14" s="11" t="s">
        <v>54</v>
      </c>
      <c r="X14" s="10" t="s">
        <v>55</v>
      </c>
      <c r="Y14" s="35">
        <v>0</v>
      </c>
      <c r="Z14" s="11" t="s">
        <v>362</v>
      </c>
      <c r="AA14" s="11" t="s">
        <v>331</v>
      </c>
      <c r="AB14" s="36">
        <v>0</v>
      </c>
      <c r="AC14" s="36">
        <v>0</v>
      </c>
      <c r="AD14" s="11" t="s">
        <v>56</v>
      </c>
    </row>
    <row r="15" spans="1:30" s="26" customFormat="1" ht="72.5" x14ac:dyDescent="0.35">
      <c r="A15" s="27">
        <v>14</v>
      </c>
      <c r="B15" s="11" t="s">
        <v>258</v>
      </c>
      <c r="C15" s="11" t="s">
        <v>158</v>
      </c>
      <c r="D15" s="10" t="s">
        <v>25</v>
      </c>
      <c r="E15" s="11" t="s">
        <v>329</v>
      </c>
      <c r="F15" s="11" t="s">
        <v>27</v>
      </c>
      <c r="G15" s="11" t="s">
        <v>285</v>
      </c>
      <c r="H15" s="11" t="s">
        <v>37</v>
      </c>
      <c r="I15" s="11" t="s">
        <v>260</v>
      </c>
      <c r="J15" s="11" t="s">
        <v>338</v>
      </c>
      <c r="K15" s="11" t="s">
        <v>50</v>
      </c>
      <c r="L15" s="11" t="s">
        <v>50</v>
      </c>
      <c r="M15" s="11" t="s">
        <v>50</v>
      </c>
      <c r="N15" s="11">
        <v>287</v>
      </c>
      <c r="O15" s="11" t="s">
        <v>45</v>
      </c>
      <c r="P15" s="31">
        <v>80</v>
      </c>
      <c r="Q15" s="10" t="s">
        <v>38</v>
      </c>
      <c r="R15" s="11" t="s">
        <v>339</v>
      </c>
      <c r="S15" s="11" t="s">
        <v>340</v>
      </c>
      <c r="T15" s="28">
        <v>790000000</v>
      </c>
      <c r="U15" s="29">
        <v>44958</v>
      </c>
      <c r="V15" s="29">
        <v>45261</v>
      </c>
      <c r="W15" s="11" t="s">
        <v>54</v>
      </c>
      <c r="X15" s="10" t="s">
        <v>60</v>
      </c>
      <c r="Y15" s="37">
        <v>0</v>
      </c>
      <c r="Z15" s="11" t="s">
        <v>363</v>
      </c>
      <c r="AA15" s="38" t="s">
        <v>376</v>
      </c>
      <c r="AB15" s="36">
        <v>0</v>
      </c>
      <c r="AC15" s="36">
        <v>0</v>
      </c>
      <c r="AD15" s="11" t="s">
        <v>56</v>
      </c>
    </row>
    <row r="16" spans="1:30" s="26" customFormat="1" ht="130.5" x14ac:dyDescent="0.35">
      <c r="A16" s="27">
        <v>15</v>
      </c>
      <c r="B16" s="11" t="s">
        <v>258</v>
      </c>
      <c r="C16" s="11" t="s">
        <v>158</v>
      </c>
      <c r="D16" s="10" t="s">
        <v>25</v>
      </c>
      <c r="E16" s="11" t="s">
        <v>329</v>
      </c>
      <c r="F16" s="11" t="s">
        <v>27</v>
      </c>
      <c r="G16" s="11" t="s">
        <v>285</v>
      </c>
      <c r="H16" s="11" t="s">
        <v>37</v>
      </c>
      <c r="I16" s="11" t="s">
        <v>260</v>
      </c>
      <c r="J16" s="11" t="s">
        <v>49</v>
      </c>
      <c r="K16" s="11" t="s">
        <v>50</v>
      </c>
      <c r="L16" s="11" t="s">
        <v>50</v>
      </c>
      <c r="M16" s="11" t="s">
        <v>50</v>
      </c>
      <c r="N16" s="11" t="s">
        <v>50</v>
      </c>
      <c r="O16" s="11" t="s">
        <v>334</v>
      </c>
      <c r="P16" s="31">
        <v>20</v>
      </c>
      <c r="Q16" s="10" t="s">
        <v>38</v>
      </c>
      <c r="R16" s="11" t="s">
        <v>335</v>
      </c>
      <c r="S16" s="11" t="s">
        <v>506</v>
      </c>
      <c r="T16" s="28">
        <v>980000000</v>
      </c>
      <c r="U16" s="29">
        <v>45108</v>
      </c>
      <c r="V16" s="29">
        <v>45261</v>
      </c>
      <c r="W16" s="11" t="s">
        <v>54</v>
      </c>
      <c r="X16" s="10" t="s">
        <v>55</v>
      </c>
      <c r="Y16" s="37">
        <v>0</v>
      </c>
      <c r="Z16" s="11" t="s">
        <v>364</v>
      </c>
      <c r="AA16" s="11" t="s">
        <v>50</v>
      </c>
      <c r="AB16" s="36">
        <v>0</v>
      </c>
      <c r="AC16" s="36">
        <v>0</v>
      </c>
      <c r="AD16" s="11" t="s">
        <v>56</v>
      </c>
    </row>
    <row r="17" spans="1:30" s="26" customFormat="1" ht="58" x14ac:dyDescent="0.35">
      <c r="A17" s="27">
        <v>16</v>
      </c>
      <c r="B17" s="11" t="s">
        <v>46</v>
      </c>
      <c r="C17" s="11" t="s">
        <v>47</v>
      </c>
      <c r="D17" s="10" t="s">
        <v>25</v>
      </c>
      <c r="E17" s="11" t="s">
        <v>329</v>
      </c>
      <c r="F17" s="11" t="s">
        <v>27</v>
      </c>
      <c r="G17" s="11" t="s">
        <v>285</v>
      </c>
      <c r="H17" s="11" t="s">
        <v>37</v>
      </c>
      <c r="I17" s="11" t="s">
        <v>48</v>
      </c>
      <c r="J17" s="11" t="s">
        <v>338</v>
      </c>
      <c r="K17" s="11" t="s">
        <v>50</v>
      </c>
      <c r="L17" s="11" t="s">
        <v>50</v>
      </c>
      <c r="M17" s="11" t="s">
        <v>50</v>
      </c>
      <c r="N17" s="11" t="s">
        <v>330</v>
      </c>
      <c r="O17" s="11" t="s">
        <v>51</v>
      </c>
      <c r="P17" s="31">
        <v>100</v>
      </c>
      <c r="Q17" s="10" t="s">
        <v>38</v>
      </c>
      <c r="R17" s="11" t="s">
        <v>52</v>
      </c>
      <c r="S17" s="11" t="s">
        <v>53</v>
      </c>
      <c r="T17" s="28">
        <v>2581000000</v>
      </c>
      <c r="U17" s="29">
        <v>44927</v>
      </c>
      <c r="V17" s="29">
        <v>45261</v>
      </c>
      <c r="W17" s="11" t="s">
        <v>54</v>
      </c>
      <c r="X17" s="10" t="s">
        <v>55</v>
      </c>
      <c r="Y17" s="37">
        <f>8/16</f>
        <v>0.5</v>
      </c>
      <c r="Z17" s="11" t="s">
        <v>365</v>
      </c>
      <c r="AA17" s="11" t="s">
        <v>332</v>
      </c>
      <c r="AB17" s="36">
        <v>1044689311</v>
      </c>
      <c r="AC17" s="36">
        <v>88035521</v>
      </c>
      <c r="AD17" s="11" t="s">
        <v>56</v>
      </c>
    </row>
    <row r="18" spans="1:30" s="26" customFormat="1" ht="58" x14ac:dyDescent="0.35">
      <c r="A18" s="27">
        <v>17</v>
      </c>
      <c r="B18" s="11" t="s">
        <v>57</v>
      </c>
      <c r="C18" s="11" t="s">
        <v>47</v>
      </c>
      <c r="D18" s="10" t="s">
        <v>25</v>
      </c>
      <c r="E18" s="11" t="s">
        <v>329</v>
      </c>
      <c r="F18" s="11" t="s">
        <v>27</v>
      </c>
      <c r="G18" s="11" t="s">
        <v>285</v>
      </c>
      <c r="H18" s="11" t="s">
        <v>179</v>
      </c>
      <c r="I18" s="11" t="s">
        <v>58</v>
      </c>
      <c r="J18" s="11" t="s">
        <v>338</v>
      </c>
      <c r="K18" s="11" t="s">
        <v>50</v>
      </c>
      <c r="L18" s="11" t="s">
        <v>50</v>
      </c>
      <c r="M18" s="11" t="s">
        <v>50</v>
      </c>
      <c r="N18" s="11">
        <v>375</v>
      </c>
      <c r="O18" s="11" t="s">
        <v>59</v>
      </c>
      <c r="P18" s="31">
        <v>1</v>
      </c>
      <c r="Q18" s="10" t="s">
        <v>43</v>
      </c>
      <c r="R18" s="11" t="s">
        <v>507</v>
      </c>
      <c r="S18" s="11" t="s">
        <v>508</v>
      </c>
      <c r="T18" s="28">
        <v>56423850</v>
      </c>
      <c r="U18" s="29">
        <v>44986</v>
      </c>
      <c r="V18" s="29">
        <v>45261</v>
      </c>
      <c r="W18" s="11" t="s">
        <v>61</v>
      </c>
      <c r="X18" s="10" t="s">
        <v>60</v>
      </c>
      <c r="Y18" s="35">
        <v>1</v>
      </c>
      <c r="Z18" s="11" t="s">
        <v>509</v>
      </c>
      <c r="AA18" s="11" t="s">
        <v>333</v>
      </c>
      <c r="AB18" s="36">
        <v>56423850</v>
      </c>
      <c r="AC18" s="36">
        <v>0</v>
      </c>
      <c r="AD18" s="11" t="s">
        <v>56</v>
      </c>
    </row>
    <row r="19" spans="1:30" s="26" customFormat="1" ht="275.5" x14ac:dyDescent="0.35">
      <c r="A19" s="27">
        <v>18</v>
      </c>
      <c r="B19" s="10" t="s">
        <v>259</v>
      </c>
      <c r="C19" s="10" t="s">
        <v>47</v>
      </c>
      <c r="D19" s="10" t="s">
        <v>25</v>
      </c>
      <c r="E19" s="10" t="s">
        <v>328</v>
      </c>
      <c r="F19" s="10" t="s">
        <v>27</v>
      </c>
      <c r="G19" s="10" t="s">
        <v>285</v>
      </c>
      <c r="H19" s="10" t="s">
        <v>37</v>
      </c>
      <c r="I19" s="10" t="s">
        <v>48</v>
      </c>
      <c r="J19" s="10" t="s">
        <v>341</v>
      </c>
      <c r="K19" s="11" t="s">
        <v>50</v>
      </c>
      <c r="L19" s="10" t="s">
        <v>50</v>
      </c>
      <c r="M19" s="10" t="s">
        <v>84</v>
      </c>
      <c r="N19" s="11" t="s">
        <v>376</v>
      </c>
      <c r="O19" s="10" t="s">
        <v>354</v>
      </c>
      <c r="P19" s="17">
        <v>100</v>
      </c>
      <c r="Q19" s="10" t="s">
        <v>38</v>
      </c>
      <c r="R19" s="10" t="s">
        <v>355</v>
      </c>
      <c r="S19" s="10" t="s">
        <v>356</v>
      </c>
      <c r="T19" s="28">
        <v>1070000000</v>
      </c>
      <c r="U19" s="29">
        <v>44937</v>
      </c>
      <c r="V19" s="29">
        <v>45291</v>
      </c>
      <c r="W19" s="10" t="s">
        <v>54</v>
      </c>
      <c r="X19" s="10" t="s">
        <v>60</v>
      </c>
      <c r="Y19" s="10">
        <v>60</v>
      </c>
      <c r="Z19" s="10" t="s">
        <v>527</v>
      </c>
      <c r="AA19" s="10" t="s">
        <v>413</v>
      </c>
      <c r="AB19" s="36">
        <v>267500000</v>
      </c>
      <c r="AC19" s="36">
        <v>267500000</v>
      </c>
      <c r="AD19" s="10" t="s">
        <v>56</v>
      </c>
    </row>
    <row r="20" spans="1:30" s="26" customFormat="1" ht="101.5" x14ac:dyDescent="0.35">
      <c r="A20" s="27">
        <v>19</v>
      </c>
      <c r="B20" s="11" t="s">
        <v>259</v>
      </c>
      <c r="C20" s="11" t="s">
        <v>47</v>
      </c>
      <c r="D20" s="10" t="s">
        <v>25</v>
      </c>
      <c r="E20" s="11" t="s">
        <v>329</v>
      </c>
      <c r="F20" s="11" t="s">
        <v>27</v>
      </c>
      <c r="G20" s="11" t="s">
        <v>285</v>
      </c>
      <c r="H20" s="11" t="s">
        <v>37</v>
      </c>
      <c r="I20" s="11" t="s">
        <v>48</v>
      </c>
      <c r="J20" s="11" t="s">
        <v>342</v>
      </c>
      <c r="K20" s="11" t="s">
        <v>50</v>
      </c>
      <c r="L20" s="11" t="s">
        <v>50</v>
      </c>
      <c r="M20" s="11" t="s">
        <v>85</v>
      </c>
      <c r="N20" s="11" t="s">
        <v>50</v>
      </c>
      <c r="O20" s="11" t="s">
        <v>336</v>
      </c>
      <c r="P20" s="31">
        <v>50</v>
      </c>
      <c r="Q20" s="10" t="s">
        <v>38</v>
      </c>
      <c r="R20" s="11" t="s">
        <v>504</v>
      </c>
      <c r="S20" s="11" t="s">
        <v>343</v>
      </c>
      <c r="T20" s="28">
        <v>103584660000</v>
      </c>
      <c r="U20" s="29">
        <v>44927</v>
      </c>
      <c r="V20" s="29">
        <v>45261</v>
      </c>
      <c r="W20" s="11" t="s">
        <v>54</v>
      </c>
      <c r="X20" s="10" t="s">
        <v>55</v>
      </c>
      <c r="Y20" s="37">
        <f>(1299239377382.79-1270301171287)/(1373885831287-1270301171287)</f>
        <v>0.27936767949800712</v>
      </c>
      <c r="Z20" s="11" t="s">
        <v>366</v>
      </c>
      <c r="AA20" s="11" t="s">
        <v>510</v>
      </c>
      <c r="AB20" s="36">
        <v>70460073969.100006</v>
      </c>
      <c r="AC20" s="36">
        <v>19255344830.740002</v>
      </c>
      <c r="AD20" s="11" t="s">
        <v>56</v>
      </c>
    </row>
    <row r="21" spans="1:30" s="26" customFormat="1" ht="58" x14ac:dyDescent="0.35">
      <c r="A21" s="27">
        <v>20</v>
      </c>
      <c r="B21" s="11" t="s">
        <v>166</v>
      </c>
      <c r="C21" s="11" t="s">
        <v>47</v>
      </c>
      <c r="D21" s="11" t="s">
        <v>25</v>
      </c>
      <c r="E21" s="11" t="s">
        <v>329</v>
      </c>
      <c r="F21" s="11" t="s">
        <v>247</v>
      </c>
      <c r="G21" s="11" t="s">
        <v>288</v>
      </c>
      <c r="H21" s="11" t="s">
        <v>67</v>
      </c>
      <c r="I21" s="11" t="s">
        <v>48</v>
      </c>
      <c r="J21" s="11" t="s">
        <v>66</v>
      </c>
      <c r="K21" s="11" t="s">
        <v>50</v>
      </c>
      <c r="L21" s="11" t="s">
        <v>50</v>
      </c>
      <c r="M21" s="11" t="s">
        <v>50</v>
      </c>
      <c r="N21" s="10" t="s">
        <v>369</v>
      </c>
      <c r="O21" s="11" t="s">
        <v>254</v>
      </c>
      <c r="P21" s="17" t="s">
        <v>369</v>
      </c>
      <c r="Q21" s="10" t="s">
        <v>38</v>
      </c>
      <c r="R21" s="11" t="s">
        <v>167</v>
      </c>
      <c r="S21" s="11" t="s">
        <v>168</v>
      </c>
      <c r="T21" s="10" t="s">
        <v>369</v>
      </c>
      <c r="U21" s="10" t="s">
        <v>369</v>
      </c>
      <c r="V21" s="29" t="s">
        <v>369</v>
      </c>
      <c r="W21" s="11" t="s">
        <v>61</v>
      </c>
      <c r="X21" s="10" t="s">
        <v>60</v>
      </c>
      <c r="Y21" s="10" t="s">
        <v>369</v>
      </c>
      <c r="Z21" s="10" t="s">
        <v>369</v>
      </c>
      <c r="AA21" s="10" t="s">
        <v>369</v>
      </c>
      <c r="AB21" s="10" t="s">
        <v>369</v>
      </c>
      <c r="AC21" s="10" t="s">
        <v>369</v>
      </c>
      <c r="AD21" s="11" t="s">
        <v>56</v>
      </c>
    </row>
    <row r="22" spans="1:30" s="26" customFormat="1" ht="101.5" x14ac:dyDescent="0.35">
      <c r="A22" s="27">
        <v>21</v>
      </c>
      <c r="B22" s="11" t="s">
        <v>62</v>
      </c>
      <c r="C22" s="11" t="s">
        <v>63</v>
      </c>
      <c r="D22" s="10" t="s">
        <v>25</v>
      </c>
      <c r="E22" s="10" t="s">
        <v>64</v>
      </c>
      <c r="F22" s="11" t="s">
        <v>27</v>
      </c>
      <c r="G22" s="11" t="s">
        <v>285</v>
      </c>
      <c r="H22" s="11" t="s">
        <v>67</v>
      </c>
      <c r="I22" s="11" t="s">
        <v>65</v>
      </c>
      <c r="J22" s="11" t="s">
        <v>66</v>
      </c>
      <c r="K22" s="11" t="s">
        <v>50</v>
      </c>
      <c r="L22" s="11" t="s">
        <v>50</v>
      </c>
      <c r="M22" s="11" t="s">
        <v>50</v>
      </c>
      <c r="N22" s="11" t="s">
        <v>50</v>
      </c>
      <c r="O22" s="11" t="s">
        <v>67</v>
      </c>
      <c r="P22" s="31">
        <v>100</v>
      </c>
      <c r="Q22" s="10" t="s">
        <v>38</v>
      </c>
      <c r="R22" s="11" t="s">
        <v>68</v>
      </c>
      <c r="S22" s="11" t="s">
        <v>69</v>
      </c>
      <c r="T22" s="28">
        <v>0</v>
      </c>
      <c r="U22" s="33">
        <v>45137</v>
      </c>
      <c r="V22" s="33">
        <v>45306</v>
      </c>
      <c r="W22" s="11" t="s">
        <v>54</v>
      </c>
      <c r="X22" s="10" t="s">
        <v>55</v>
      </c>
      <c r="Y22" s="39">
        <v>0</v>
      </c>
      <c r="Z22" s="20" t="s">
        <v>429</v>
      </c>
      <c r="AA22" s="40" t="s">
        <v>435</v>
      </c>
      <c r="AB22" s="41">
        <v>0</v>
      </c>
      <c r="AC22" s="41">
        <v>0</v>
      </c>
      <c r="AD22" s="11" t="s">
        <v>6</v>
      </c>
    </row>
    <row r="23" spans="1:30" s="26" customFormat="1" ht="101.5" x14ac:dyDescent="0.35">
      <c r="A23" s="27">
        <v>22</v>
      </c>
      <c r="B23" s="11" t="s">
        <v>62</v>
      </c>
      <c r="C23" s="11" t="s">
        <v>63</v>
      </c>
      <c r="D23" s="10" t="s">
        <v>25</v>
      </c>
      <c r="E23" s="10" t="s">
        <v>64</v>
      </c>
      <c r="F23" s="11" t="s">
        <v>27</v>
      </c>
      <c r="G23" s="11" t="s">
        <v>285</v>
      </c>
      <c r="H23" s="11" t="s">
        <v>189</v>
      </c>
      <c r="I23" s="11" t="s">
        <v>65</v>
      </c>
      <c r="J23" s="11" t="s">
        <v>66</v>
      </c>
      <c r="K23" s="11" t="s">
        <v>50</v>
      </c>
      <c r="L23" s="11" t="s">
        <v>50</v>
      </c>
      <c r="M23" s="11" t="s">
        <v>50</v>
      </c>
      <c r="N23" s="11" t="s">
        <v>50</v>
      </c>
      <c r="O23" s="11" t="s">
        <v>70</v>
      </c>
      <c r="P23" s="31">
        <v>98</v>
      </c>
      <c r="Q23" s="10" t="s">
        <v>38</v>
      </c>
      <c r="R23" s="11" t="s">
        <v>71</v>
      </c>
      <c r="S23" s="11" t="s">
        <v>72</v>
      </c>
      <c r="T23" s="28">
        <v>1259938660</v>
      </c>
      <c r="U23" s="33">
        <v>44927</v>
      </c>
      <c r="V23" s="33">
        <v>45291</v>
      </c>
      <c r="W23" s="11" t="s">
        <v>54</v>
      </c>
      <c r="X23" s="10" t="s">
        <v>73</v>
      </c>
      <c r="Y23" s="42">
        <v>0.38750000000000001</v>
      </c>
      <c r="Z23" s="20" t="s">
        <v>430</v>
      </c>
      <c r="AA23" s="40" t="s">
        <v>435</v>
      </c>
      <c r="AB23" s="41">
        <v>26792025956</v>
      </c>
      <c r="AC23" s="41">
        <v>11273166379</v>
      </c>
      <c r="AD23" s="11" t="s">
        <v>56</v>
      </c>
    </row>
    <row r="24" spans="1:30" s="26" customFormat="1" ht="101.5" x14ac:dyDescent="0.35">
      <c r="A24" s="27">
        <v>23</v>
      </c>
      <c r="B24" s="11" t="s">
        <v>62</v>
      </c>
      <c r="C24" s="11" t="s">
        <v>63</v>
      </c>
      <c r="D24" s="10" t="s">
        <v>25</v>
      </c>
      <c r="E24" s="10" t="s">
        <v>64</v>
      </c>
      <c r="F24" s="11" t="s">
        <v>27</v>
      </c>
      <c r="G24" s="11" t="s">
        <v>285</v>
      </c>
      <c r="H24" s="11" t="s">
        <v>189</v>
      </c>
      <c r="I24" s="11" t="s">
        <v>261</v>
      </c>
      <c r="J24" s="11" t="s">
        <v>66</v>
      </c>
      <c r="K24" s="11" t="s">
        <v>50</v>
      </c>
      <c r="L24" s="11" t="s">
        <v>50</v>
      </c>
      <c r="M24" s="11" t="s">
        <v>50</v>
      </c>
      <c r="N24" s="11" t="s">
        <v>50</v>
      </c>
      <c r="O24" s="11" t="s">
        <v>74</v>
      </c>
      <c r="P24" s="31">
        <v>98</v>
      </c>
      <c r="Q24" s="10" t="s">
        <v>38</v>
      </c>
      <c r="R24" s="11" t="s">
        <v>75</v>
      </c>
      <c r="S24" s="11" t="s">
        <v>76</v>
      </c>
      <c r="T24" s="28">
        <v>142517377</v>
      </c>
      <c r="U24" s="33">
        <v>44927</v>
      </c>
      <c r="V24" s="33">
        <v>45291</v>
      </c>
      <c r="W24" s="11" t="s">
        <v>54</v>
      </c>
      <c r="X24" s="10" t="s">
        <v>73</v>
      </c>
      <c r="Y24" s="39">
        <v>0.35</v>
      </c>
      <c r="Z24" s="20" t="s">
        <v>431</v>
      </c>
      <c r="AA24" s="40" t="s">
        <v>435</v>
      </c>
      <c r="AB24" s="41">
        <v>9228403</v>
      </c>
      <c r="AC24" s="41">
        <v>4959243</v>
      </c>
      <c r="AD24" s="11" t="s">
        <v>56</v>
      </c>
    </row>
    <row r="25" spans="1:30" s="26" customFormat="1" ht="101.5" x14ac:dyDescent="0.35">
      <c r="A25" s="27">
        <v>24</v>
      </c>
      <c r="B25" s="11" t="s">
        <v>62</v>
      </c>
      <c r="C25" s="11" t="s">
        <v>63</v>
      </c>
      <c r="D25" s="10" t="s">
        <v>25</v>
      </c>
      <c r="E25" s="10" t="s">
        <v>64</v>
      </c>
      <c r="F25" s="11" t="s">
        <v>27</v>
      </c>
      <c r="G25" s="11" t="s">
        <v>285</v>
      </c>
      <c r="H25" s="11" t="s">
        <v>189</v>
      </c>
      <c r="I25" s="11" t="s">
        <v>262</v>
      </c>
      <c r="J25" s="11" t="s">
        <v>66</v>
      </c>
      <c r="K25" s="11" t="s">
        <v>50</v>
      </c>
      <c r="L25" s="11" t="s">
        <v>50</v>
      </c>
      <c r="M25" s="11" t="s">
        <v>50</v>
      </c>
      <c r="N25" s="11" t="s">
        <v>50</v>
      </c>
      <c r="O25" s="11" t="s">
        <v>77</v>
      </c>
      <c r="P25" s="31">
        <v>98</v>
      </c>
      <c r="Q25" s="10" t="s">
        <v>38</v>
      </c>
      <c r="R25" s="11" t="s">
        <v>78</v>
      </c>
      <c r="S25" s="11" t="s">
        <v>76</v>
      </c>
      <c r="T25" s="28">
        <v>549342316</v>
      </c>
      <c r="U25" s="33">
        <v>44927</v>
      </c>
      <c r="V25" s="33">
        <v>45291</v>
      </c>
      <c r="W25" s="11" t="s">
        <v>54</v>
      </c>
      <c r="X25" s="10" t="s">
        <v>73</v>
      </c>
      <c r="Y25" s="43">
        <v>0.4</v>
      </c>
      <c r="Z25" s="20" t="s">
        <v>432</v>
      </c>
      <c r="AA25" s="40" t="s">
        <v>435</v>
      </c>
      <c r="AB25" s="41">
        <v>549342316</v>
      </c>
      <c r="AC25" s="41">
        <v>0</v>
      </c>
      <c r="AD25" s="11" t="s">
        <v>56</v>
      </c>
    </row>
    <row r="26" spans="1:30" s="26" customFormat="1" ht="101.5" x14ac:dyDescent="0.35">
      <c r="A26" s="27">
        <v>25</v>
      </c>
      <c r="B26" s="11" t="s">
        <v>62</v>
      </c>
      <c r="C26" s="11" t="s">
        <v>63</v>
      </c>
      <c r="D26" s="10" t="s">
        <v>25</v>
      </c>
      <c r="E26" s="10" t="s">
        <v>64</v>
      </c>
      <c r="F26" s="11" t="s">
        <v>27</v>
      </c>
      <c r="G26" s="11" t="s">
        <v>285</v>
      </c>
      <c r="H26" s="11" t="s">
        <v>189</v>
      </c>
      <c r="I26" s="11" t="s">
        <v>263</v>
      </c>
      <c r="J26" s="11" t="s">
        <v>66</v>
      </c>
      <c r="K26" s="11" t="s">
        <v>50</v>
      </c>
      <c r="L26" s="11" t="s">
        <v>50</v>
      </c>
      <c r="M26" s="11" t="s">
        <v>50</v>
      </c>
      <c r="N26" s="11" t="s">
        <v>50</v>
      </c>
      <c r="O26" s="11" t="s">
        <v>79</v>
      </c>
      <c r="P26" s="31">
        <v>98</v>
      </c>
      <c r="Q26" s="10" t="s">
        <v>38</v>
      </c>
      <c r="R26" s="11" t="s">
        <v>80</v>
      </c>
      <c r="S26" s="11" t="s">
        <v>76</v>
      </c>
      <c r="T26" s="28">
        <v>487605455</v>
      </c>
      <c r="U26" s="33">
        <v>44927</v>
      </c>
      <c r="V26" s="33">
        <v>45291</v>
      </c>
      <c r="W26" s="11" t="s">
        <v>54</v>
      </c>
      <c r="X26" s="10" t="s">
        <v>73</v>
      </c>
      <c r="Y26" s="43">
        <v>0.35</v>
      </c>
      <c r="Z26" s="20" t="s">
        <v>433</v>
      </c>
      <c r="AA26" s="40" t="s">
        <v>435</v>
      </c>
      <c r="AB26" s="41">
        <v>487605455</v>
      </c>
      <c r="AC26" s="41">
        <v>0</v>
      </c>
      <c r="AD26" s="11" t="s">
        <v>56</v>
      </c>
    </row>
    <row r="27" spans="1:30" s="26" customFormat="1" ht="101.5" x14ac:dyDescent="0.35">
      <c r="A27" s="27">
        <v>26</v>
      </c>
      <c r="B27" s="11" t="s">
        <v>62</v>
      </c>
      <c r="C27" s="11" t="s">
        <v>63</v>
      </c>
      <c r="D27" s="10" t="s">
        <v>25</v>
      </c>
      <c r="E27" s="10" t="s">
        <v>64</v>
      </c>
      <c r="F27" s="11" t="s">
        <v>27</v>
      </c>
      <c r="G27" s="11" t="s">
        <v>285</v>
      </c>
      <c r="H27" s="11" t="s">
        <v>189</v>
      </c>
      <c r="I27" s="11" t="s">
        <v>264</v>
      </c>
      <c r="J27" s="11" t="s">
        <v>66</v>
      </c>
      <c r="K27" s="11" t="s">
        <v>50</v>
      </c>
      <c r="L27" s="11" t="s">
        <v>50</v>
      </c>
      <c r="M27" s="11" t="s">
        <v>50</v>
      </c>
      <c r="N27" s="11" t="s">
        <v>50</v>
      </c>
      <c r="O27" s="11" t="s">
        <v>81</v>
      </c>
      <c r="P27" s="31">
        <v>98</v>
      </c>
      <c r="Q27" s="10" t="s">
        <v>38</v>
      </c>
      <c r="R27" s="11" t="s">
        <v>82</v>
      </c>
      <c r="S27" s="11" t="s">
        <v>76</v>
      </c>
      <c r="T27" s="28">
        <v>0</v>
      </c>
      <c r="U27" s="33">
        <v>44927</v>
      </c>
      <c r="V27" s="33">
        <v>45291</v>
      </c>
      <c r="W27" s="11" t="s">
        <v>54</v>
      </c>
      <c r="X27" s="10" t="s">
        <v>73</v>
      </c>
      <c r="Y27" s="43">
        <v>0.45</v>
      </c>
      <c r="Z27" s="20" t="s">
        <v>434</v>
      </c>
      <c r="AA27" s="40" t="s">
        <v>435</v>
      </c>
      <c r="AB27" s="41">
        <v>25745849782</v>
      </c>
      <c r="AC27" s="41">
        <v>11268207136</v>
      </c>
      <c r="AD27" s="11" t="s">
        <v>56</v>
      </c>
    </row>
    <row r="28" spans="1:30" s="26" customFormat="1" ht="58" x14ac:dyDescent="0.35">
      <c r="A28" s="27">
        <v>27</v>
      </c>
      <c r="B28" s="11" t="s">
        <v>62</v>
      </c>
      <c r="C28" s="11" t="s">
        <v>63</v>
      </c>
      <c r="D28" s="10" t="s">
        <v>25</v>
      </c>
      <c r="E28" s="10" t="s">
        <v>64</v>
      </c>
      <c r="F28" s="11" t="s">
        <v>27</v>
      </c>
      <c r="G28" s="11" t="s">
        <v>285</v>
      </c>
      <c r="H28" s="11" t="s">
        <v>189</v>
      </c>
      <c r="I28" s="11" t="s">
        <v>65</v>
      </c>
      <c r="J28" s="10" t="s">
        <v>369</v>
      </c>
      <c r="K28" s="10" t="s">
        <v>369</v>
      </c>
      <c r="L28" s="10" t="s">
        <v>369</v>
      </c>
      <c r="M28" s="11" t="s">
        <v>50</v>
      </c>
      <c r="N28" s="11" t="s">
        <v>50</v>
      </c>
      <c r="O28" s="11" t="s">
        <v>83</v>
      </c>
      <c r="P28" s="31">
        <v>1</v>
      </c>
      <c r="Q28" s="10" t="s">
        <v>43</v>
      </c>
      <c r="R28" s="20" t="s">
        <v>500</v>
      </c>
      <c r="S28" s="20" t="s">
        <v>501</v>
      </c>
      <c r="T28" s="28">
        <v>0</v>
      </c>
      <c r="U28" s="10" t="s">
        <v>369</v>
      </c>
      <c r="V28" s="29" t="s">
        <v>369</v>
      </c>
      <c r="W28" s="10" t="s">
        <v>369</v>
      </c>
      <c r="X28" s="10" t="s">
        <v>369</v>
      </c>
      <c r="Y28" s="10" t="s">
        <v>369</v>
      </c>
      <c r="Z28" s="10" t="s">
        <v>369</v>
      </c>
      <c r="AA28" s="10" t="s">
        <v>369</v>
      </c>
      <c r="AB28" s="10" t="s">
        <v>369</v>
      </c>
      <c r="AC28" s="10" t="s">
        <v>369</v>
      </c>
      <c r="AD28" s="11" t="s">
        <v>56</v>
      </c>
    </row>
    <row r="29" spans="1:30" s="26" customFormat="1" ht="58" x14ac:dyDescent="0.35">
      <c r="A29" s="27">
        <v>28</v>
      </c>
      <c r="B29" s="11" t="s">
        <v>62</v>
      </c>
      <c r="C29" s="11" t="s">
        <v>63</v>
      </c>
      <c r="D29" s="10" t="s">
        <v>25</v>
      </c>
      <c r="E29" s="10" t="s">
        <v>64</v>
      </c>
      <c r="F29" s="11" t="s">
        <v>27</v>
      </c>
      <c r="G29" s="11" t="s">
        <v>285</v>
      </c>
      <c r="H29" s="11" t="s">
        <v>189</v>
      </c>
      <c r="I29" s="11" t="s">
        <v>65</v>
      </c>
      <c r="J29" s="10" t="s">
        <v>369</v>
      </c>
      <c r="K29" s="10" t="s">
        <v>369</v>
      </c>
      <c r="L29" s="10" t="s">
        <v>369</v>
      </c>
      <c r="M29" s="11" t="s">
        <v>50</v>
      </c>
      <c r="N29" s="11" t="s">
        <v>50</v>
      </c>
      <c r="O29" s="11" t="s">
        <v>189</v>
      </c>
      <c r="P29" s="31">
        <v>3.6</v>
      </c>
      <c r="Q29" s="10" t="s">
        <v>190</v>
      </c>
      <c r="R29" s="20" t="s">
        <v>502</v>
      </c>
      <c r="S29" s="20" t="s">
        <v>503</v>
      </c>
      <c r="T29" s="10" t="s">
        <v>369</v>
      </c>
      <c r="U29" s="10" t="s">
        <v>369</v>
      </c>
      <c r="V29" s="29" t="s">
        <v>369</v>
      </c>
      <c r="W29" s="10" t="s">
        <v>369</v>
      </c>
      <c r="X29" s="10" t="s">
        <v>369</v>
      </c>
      <c r="Y29" s="10" t="s">
        <v>369</v>
      </c>
      <c r="Z29" s="10" t="s">
        <v>369</v>
      </c>
      <c r="AA29" s="10" t="s">
        <v>369</v>
      </c>
      <c r="AB29" s="10" t="s">
        <v>369</v>
      </c>
      <c r="AC29" s="10" t="s">
        <v>369</v>
      </c>
      <c r="AD29" s="11" t="s">
        <v>6</v>
      </c>
    </row>
    <row r="30" spans="1:30" s="26" customFormat="1" ht="159.5" x14ac:dyDescent="0.35">
      <c r="A30" s="27">
        <v>29</v>
      </c>
      <c r="B30" s="11" t="s">
        <v>169</v>
      </c>
      <c r="C30" s="11" t="s">
        <v>170</v>
      </c>
      <c r="D30" s="11" t="s">
        <v>25</v>
      </c>
      <c r="E30" s="10" t="s">
        <v>50</v>
      </c>
      <c r="F30" s="11" t="s">
        <v>247</v>
      </c>
      <c r="G30" s="11" t="s">
        <v>288</v>
      </c>
      <c r="H30" s="11" t="s">
        <v>289</v>
      </c>
      <c r="I30" s="11" t="s">
        <v>171</v>
      </c>
      <c r="J30" s="11" t="s">
        <v>49</v>
      </c>
      <c r="K30" s="11" t="s">
        <v>50</v>
      </c>
      <c r="L30" s="11" t="s">
        <v>50</v>
      </c>
      <c r="M30" s="11" t="s">
        <v>50</v>
      </c>
      <c r="N30" s="11" t="s">
        <v>376</v>
      </c>
      <c r="O30" s="11" t="s">
        <v>351</v>
      </c>
      <c r="P30" s="31">
        <v>2</v>
      </c>
      <c r="Q30" s="17" t="s">
        <v>43</v>
      </c>
      <c r="R30" s="11" t="s">
        <v>352</v>
      </c>
      <c r="S30" s="11" t="s">
        <v>353</v>
      </c>
      <c r="T30" s="28">
        <v>0</v>
      </c>
      <c r="U30" s="29">
        <v>44927</v>
      </c>
      <c r="V30" s="29">
        <v>45291</v>
      </c>
      <c r="W30" s="11" t="s">
        <v>61</v>
      </c>
      <c r="X30" s="10" t="s">
        <v>154</v>
      </c>
      <c r="Y30" s="17">
        <v>1</v>
      </c>
      <c r="Z30" s="11" t="s">
        <v>487</v>
      </c>
      <c r="AA30" s="44" t="s">
        <v>367</v>
      </c>
      <c r="AB30" s="36">
        <v>0</v>
      </c>
      <c r="AC30" s="36">
        <v>0</v>
      </c>
      <c r="AD30" s="11" t="s">
        <v>56</v>
      </c>
    </row>
    <row r="31" spans="1:30" s="26" customFormat="1" ht="159.5" x14ac:dyDescent="0.35">
      <c r="A31" s="27">
        <v>30</v>
      </c>
      <c r="B31" s="11" t="s">
        <v>215</v>
      </c>
      <c r="C31" s="11" t="s">
        <v>216</v>
      </c>
      <c r="D31" s="10" t="s">
        <v>86</v>
      </c>
      <c r="E31" s="10" t="s">
        <v>86</v>
      </c>
      <c r="F31" s="11" t="s">
        <v>27</v>
      </c>
      <c r="G31" s="11" t="s">
        <v>285</v>
      </c>
      <c r="H31" s="11" t="s">
        <v>37</v>
      </c>
      <c r="I31" s="11" t="s">
        <v>48</v>
      </c>
      <c r="J31" s="11" t="s">
        <v>217</v>
      </c>
      <c r="K31" s="11" t="s">
        <v>50</v>
      </c>
      <c r="L31" s="11" t="s">
        <v>218</v>
      </c>
      <c r="M31" s="11" t="s">
        <v>87</v>
      </c>
      <c r="N31" s="11" t="s">
        <v>293</v>
      </c>
      <c r="O31" s="11" t="s">
        <v>88</v>
      </c>
      <c r="P31" s="31">
        <v>100</v>
      </c>
      <c r="Q31" s="10" t="s">
        <v>38</v>
      </c>
      <c r="R31" s="11" t="s">
        <v>87</v>
      </c>
      <c r="S31" s="11" t="s">
        <v>219</v>
      </c>
      <c r="T31" s="28">
        <v>640479988</v>
      </c>
      <c r="U31" s="29">
        <v>44927</v>
      </c>
      <c r="V31" s="29">
        <v>45291</v>
      </c>
      <c r="W31" s="11" t="s">
        <v>54</v>
      </c>
      <c r="X31" s="10" t="s">
        <v>73</v>
      </c>
      <c r="Y31" s="11">
        <v>22.73</v>
      </c>
      <c r="Z31" s="11" t="s">
        <v>344</v>
      </c>
      <c r="AA31" s="11" t="s">
        <v>294</v>
      </c>
      <c r="AB31" s="45">
        <v>48781616.979999997</v>
      </c>
      <c r="AC31" s="45">
        <v>48781616.979999997</v>
      </c>
      <c r="AD31" s="11" t="s">
        <v>56</v>
      </c>
    </row>
    <row r="32" spans="1:30" s="26" customFormat="1" ht="87" x14ac:dyDescent="0.35">
      <c r="A32" s="46">
        <v>31</v>
      </c>
      <c r="B32" s="47" t="s">
        <v>159</v>
      </c>
      <c r="C32" s="47" t="s">
        <v>47</v>
      </c>
      <c r="D32" s="23" t="s">
        <v>89</v>
      </c>
      <c r="E32" s="23" t="s">
        <v>412</v>
      </c>
      <c r="F32" s="47" t="s">
        <v>90</v>
      </c>
      <c r="G32" s="47" t="s">
        <v>282</v>
      </c>
      <c r="H32" s="47" t="s">
        <v>184</v>
      </c>
      <c r="I32" s="47" t="s">
        <v>48</v>
      </c>
      <c r="J32" s="47" t="s">
        <v>267</v>
      </c>
      <c r="K32" s="47" t="s">
        <v>426</v>
      </c>
      <c r="L32" s="47" t="s">
        <v>393</v>
      </c>
      <c r="M32" s="47" t="s">
        <v>91</v>
      </c>
      <c r="N32" s="47">
        <v>320</v>
      </c>
      <c r="O32" s="48" t="s">
        <v>92</v>
      </c>
      <c r="P32" s="49">
        <v>6</v>
      </c>
      <c r="Q32" s="48" t="s">
        <v>29</v>
      </c>
      <c r="R32" s="48" t="s">
        <v>399</v>
      </c>
      <c r="S32" s="48" t="s">
        <v>403</v>
      </c>
      <c r="T32" s="50">
        <v>1900000000</v>
      </c>
      <c r="U32" s="51">
        <v>44927</v>
      </c>
      <c r="V32" s="51">
        <v>45291</v>
      </c>
      <c r="W32" s="48" t="s">
        <v>54</v>
      </c>
      <c r="X32" s="48" t="s">
        <v>73</v>
      </c>
      <c r="Y32" s="52">
        <v>0</v>
      </c>
      <c r="Z32" s="24" t="s">
        <v>476</v>
      </c>
      <c r="AA32" s="24" t="s">
        <v>407</v>
      </c>
      <c r="AB32" s="53">
        <v>15000000000</v>
      </c>
      <c r="AC32" s="53">
        <v>4500000000</v>
      </c>
      <c r="AD32" s="47" t="s">
        <v>56</v>
      </c>
    </row>
    <row r="33" spans="1:30" s="26" customFormat="1" ht="87" x14ac:dyDescent="0.35">
      <c r="A33" s="46">
        <v>31</v>
      </c>
      <c r="B33" s="47" t="s">
        <v>159</v>
      </c>
      <c r="C33" s="47" t="s">
        <v>47</v>
      </c>
      <c r="D33" s="23" t="s">
        <v>89</v>
      </c>
      <c r="E33" s="23" t="s">
        <v>412</v>
      </c>
      <c r="F33" s="47" t="s">
        <v>90</v>
      </c>
      <c r="G33" s="47" t="s">
        <v>282</v>
      </c>
      <c r="H33" s="47" t="s">
        <v>184</v>
      </c>
      <c r="I33" s="47" t="s">
        <v>48</v>
      </c>
      <c r="J33" s="47" t="s">
        <v>267</v>
      </c>
      <c r="K33" s="47" t="s">
        <v>426</v>
      </c>
      <c r="L33" s="47" t="s">
        <v>393</v>
      </c>
      <c r="M33" s="47" t="s">
        <v>395</v>
      </c>
      <c r="N33" s="47">
        <v>320</v>
      </c>
      <c r="O33" s="54"/>
      <c r="P33" s="55"/>
      <c r="Q33" s="54"/>
      <c r="R33" s="54"/>
      <c r="S33" s="54"/>
      <c r="T33" s="50">
        <v>13100000000</v>
      </c>
      <c r="U33" s="56"/>
      <c r="V33" s="56"/>
      <c r="W33" s="54"/>
      <c r="X33" s="54"/>
      <c r="Y33" s="57"/>
      <c r="Z33" s="24"/>
      <c r="AA33" s="24"/>
      <c r="AB33" s="58"/>
      <c r="AC33" s="58"/>
      <c r="AD33" s="47" t="s">
        <v>56</v>
      </c>
    </row>
    <row r="34" spans="1:30" s="26" customFormat="1" ht="101.5" x14ac:dyDescent="0.35">
      <c r="A34" s="46">
        <v>32</v>
      </c>
      <c r="B34" s="47" t="s">
        <v>159</v>
      </c>
      <c r="C34" s="47" t="s">
        <v>47</v>
      </c>
      <c r="D34" s="23" t="s">
        <v>89</v>
      </c>
      <c r="E34" s="23" t="s">
        <v>412</v>
      </c>
      <c r="F34" s="47" t="s">
        <v>90</v>
      </c>
      <c r="G34" s="47" t="s">
        <v>282</v>
      </c>
      <c r="H34" s="47" t="s">
        <v>289</v>
      </c>
      <c r="I34" s="47" t="s">
        <v>48</v>
      </c>
      <c r="J34" s="47" t="s">
        <v>267</v>
      </c>
      <c r="K34" s="47" t="s">
        <v>426</v>
      </c>
      <c r="L34" s="47" t="s">
        <v>138</v>
      </c>
      <c r="M34" s="47" t="s">
        <v>93</v>
      </c>
      <c r="N34" s="47">
        <v>339</v>
      </c>
      <c r="O34" s="48" t="s">
        <v>94</v>
      </c>
      <c r="P34" s="49">
        <v>2</v>
      </c>
      <c r="Q34" s="48" t="s">
        <v>29</v>
      </c>
      <c r="R34" s="48" t="s">
        <v>400</v>
      </c>
      <c r="S34" s="48" t="s">
        <v>404</v>
      </c>
      <c r="T34" s="50">
        <v>500000000</v>
      </c>
      <c r="U34" s="51">
        <v>44927</v>
      </c>
      <c r="V34" s="51">
        <v>45291</v>
      </c>
      <c r="W34" s="48" t="s">
        <v>54</v>
      </c>
      <c r="X34" s="48" t="s">
        <v>73</v>
      </c>
      <c r="Y34" s="52">
        <v>0</v>
      </c>
      <c r="Z34" s="24" t="s">
        <v>477</v>
      </c>
      <c r="AA34" s="24" t="s">
        <v>408</v>
      </c>
      <c r="AB34" s="53">
        <v>2500000000</v>
      </c>
      <c r="AC34" s="53">
        <v>950000000</v>
      </c>
      <c r="AD34" s="47" t="s">
        <v>56</v>
      </c>
    </row>
    <row r="35" spans="1:30" s="26" customFormat="1" ht="87" x14ac:dyDescent="0.35">
      <c r="A35" s="46">
        <v>32</v>
      </c>
      <c r="B35" s="47" t="s">
        <v>159</v>
      </c>
      <c r="C35" s="47" t="s">
        <v>47</v>
      </c>
      <c r="D35" s="23" t="s">
        <v>89</v>
      </c>
      <c r="E35" s="23" t="s">
        <v>412</v>
      </c>
      <c r="F35" s="47" t="s">
        <v>90</v>
      </c>
      <c r="G35" s="47" t="s">
        <v>282</v>
      </c>
      <c r="H35" s="47" t="s">
        <v>289</v>
      </c>
      <c r="I35" s="47" t="s">
        <v>48</v>
      </c>
      <c r="J35" s="47" t="s">
        <v>267</v>
      </c>
      <c r="K35" s="47" t="s">
        <v>426</v>
      </c>
      <c r="L35" s="47" t="s">
        <v>138</v>
      </c>
      <c r="M35" s="47" t="s">
        <v>396</v>
      </c>
      <c r="N35" s="47">
        <v>320</v>
      </c>
      <c r="O35" s="54" t="s">
        <v>94</v>
      </c>
      <c r="P35" s="55"/>
      <c r="Q35" s="54"/>
      <c r="R35" s="54"/>
      <c r="S35" s="54"/>
      <c r="T35" s="50">
        <v>2000000000</v>
      </c>
      <c r="U35" s="56"/>
      <c r="V35" s="56"/>
      <c r="W35" s="54"/>
      <c r="X35" s="54" t="s">
        <v>73</v>
      </c>
      <c r="Y35" s="57"/>
      <c r="Z35" s="24"/>
      <c r="AA35" s="24"/>
      <c r="AB35" s="58"/>
      <c r="AC35" s="58"/>
      <c r="AD35" s="47" t="s">
        <v>56</v>
      </c>
    </row>
    <row r="36" spans="1:30" s="26" customFormat="1" ht="87" x14ac:dyDescent="0.35">
      <c r="A36" s="46">
        <v>33</v>
      </c>
      <c r="B36" s="47" t="s">
        <v>159</v>
      </c>
      <c r="C36" s="47" t="s">
        <v>47</v>
      </c>
      <c r="D36" s="23" t="s">
        <v>89</v>
      </c>
      <c r="E36" s="23" t="s">
        <v>412</v>
      </c>
      <c r="F36" s="47" t="s">
        <v>90</v>
      </c>
      <c r="G36" s="47" t="s">
        <v>282</v>
      </c>
      <c r="H36" s="47" t="s">
        <v>289</v>
      </c>
      <c r="I36" s="47" t="s">
        <v>48</v>
      </c>
      <c r="J36" s="47" t="s">
        <v>267</v>
      </c>
      <c r="K36" s="47" t="s">
        <v>426</v>
      </c>
      <c r="L36" s="47" t="s">
        <v>130</v>
      </c>
      <c r="M36" s="47" t="s">
        <v>95</v>
      </c>
      <c r="N36" s="47">
        <v>320</v>
      </c>
      <c r="O36" s="48" t="s">
        <v>96</v>
      </c>
      <c r="P36" s="49">
        <v>2</v>
      </c>
      <c r="Q36" s="48" t="s">
        <v>29</v>
      </c>
      <c r="R36" s="48" t="s">
        <v>401</v>
      </c>
      <c r="S36" s="48" t="s">
        <v>405</v>
      </c>
      <c r="T36" s="50">
        <v>350000000</v>
      </c>
      <c r="U36" s="51">
        <v>44927</v>
      </c>
      <c r="V36" s="51">
        <v>45291</v>
      </c>
      <c r="W36" s="48" t="s">
        <v>54</v>
      </c>
      <c r="X36" s="48" t="s">
        <v>73</v>
      </c>
      <c r="Y36" s="52">
        <v>0</v>
      </c>
      <c r="Z36" s="24" t="s">
        <v>478</v>
      </c>
      <c r="AA36" s="24" t="s">
        <v>409</v>
      </c>
      <c r="AB36" s="53">
        <v>2500000000</v>
      </c>
      <c r="AC36" s="53">
        <v>750000000</v>
      </c>
      <c r="AD36" s="47" t="s">
        <v>56</v>
      </c>
    </row>
    <row r="37" spans="1:30" s="26" customFormat="1" ht="87" x14ac:dyDescent="0.35">
      <c r="A37" s="46">
        <v>33</v>
      </c>
      <c r="B37" s="47" t="s">
        <v>159</v>
      </c>
      <c r="C37" s="47" t="s">
        <v>47</v>
      </c>
      <c r="D37" s="23" t="s">
        <v>89</v>
      </c>
      <c r="E37" s="23" t="s">
        <v>412</v>
      </c>
      <c r="F37" s="47" t="s">
        <v>90</v>
      </c>
      <c r="G37" s="47" t="s">
        <v>282</v>
      </c>
      <c r="H37" s="47" t="s">
        <v>289</v>
      </c>
      <c r="I37" s="47" t="s">
        <v>48</v>
      </c>
      <c r="J37" s="47" t="s">
        <v>267</v>
      </c>
      <c r="K37" s="47" t="s">
        <v>426</v>
      </c>
      <c r="L37" s="47" t="s">
        <v>130</v>
      </c>
      <c r="M37" s="47" t="s">
        <v>397</v>
      </c>
      <c r="N37" s="47">
        <v>320</v>
      </c>
      <c r="O37" s="54" t="s">
        <v>96</v>
      </c>
      <c r="P37" s="55"/>
      <c r="Q37" s="54" t="s">
        <v>29</v>
      </c>
      <c r="R37" s="54"/>
      <c r="S37" s="54"/>
      <c r="T37" s="50">
        <v>2150000000</v>
      </c>
      <c r="U37" s="56"/>
      <c r="V37" s="56"/>
      <c r="W37" s="54"/>
      <c r="X37" s="54" t="s">
        <v>73</v>
      </c>
      <c r="Y37" s="57"/>
      <c r="Z37" s="24"/>
      <c r="AA37" s="24"/>
      <c r="AB37" s="58"/>
      <c r="AC37" s="58"/>
      <c r="AD37" s="47" t="s">
        <v>56</v>
      </c>
    </row>
    <row r="38" spans="1:30" s="26" customFormat="1" ht="87" x14ac:dyDescent="0.35">
      <c r="A38" s="46">
        <v>34</v>
      </c>
      <c r="B38" s="47" t="s">
        <v>159</v>
      </c>
      <c r="C38" s="47" t="s">
        <v>47</v>
      </c>
      <c r="D38" s="23" t="s">
        <v>89</v>
      </c>
      <c r="E38" s="23" t="s">
        <v>412</v>
      </c>
      <c r="F38" s="47" t="s">
        <v>90</v>
      </c>
      <c r="G38" s="47" t="s">
        <v>282</v>
      </c>
      <c r="H38" s="47" t="s">
        <v>289</v>
      </c>
      <c r="I38" s="47" t="s">
        <v>48</v>
      </c>
      <c r="J38" s="47" t="s">
        <v>267</v>
      </c>
      <c r="K38" s="47" t="s">
        <v>426</v>
      </c>
      <c r="L38" s="47" t="s">
        <v>394</v>
      </c>
      <c r="M38" s="47" t="s">
        <v>97</v>
      </c>
      <c r="N38" s="47" t="s">
        <v>50</v>
      </c>
      <c r="O38" s="48" t="s">
        <v>98</v>
      </c>
      <c r="P38" s="49">
        <v>20</v>
      </c>
      <c r="Q38" s="48" t="s">
        <v>29</v>
      </c>
      <c r="R38" s="48" t="s">
        <v>402</v>
      </c>
      <c r="S38" s="48" t="s">
        <v>406</v>
      </c>
      <c r="T38" s="50">
        <v>5200000000</v>
      </c>
      <c r="U38" s="51">
        <v>44927</v>
      </c>
      <c r="V38" s="51">
        <v>45291</v>
      </c>
      <c r="W38" s="48" t="s">
        <v>54</v>
      </c>
      <c r="X38" s="48" t="s">
        <v>73</v>
      </c>
      <c r="Y38" s="52">
        <v>0</v>
      </c>
      <c r="Z38" s="24" t="s">
        <v>479</v>
      </c>
      <c r="AA38" s="24" t="s">
        <v>409</v>
      </c>
      <c r="AB38" s="53">
        <v>20000000000</v>
      </c>
      <c r="AC38" s="53">
        <v>6000000000</v>
      </c>
      <c r="AD38" s="47" t="s">
        <v>56</v>
      </c>
    </row>
    <row r="39" spans="1:30" s="26" customFormat="1" ht="87" x14ac:dyDescent="0.35">
      <c r="A39" s="46">
        <v>34</v>
      </c>
      <c r="B39" s="47" t="s">
        <v>159</v>
      </c>
      <c r="C39" s="47" t="s">
        <v>47</v>
      </c>
      <c r="D39" s="23" t="s">
        <v>89</v>
      </c>
      <c r="E39" s="23" t="s">
        <v>412</v>
      </c>
      <c r="F39" s="47" t="s">
        <v>90</v>
      </c>
      <c r="G39" s="47" t="s">
        <v>282</v>
      </c>
      <c r="H39" s="47" t="s">
        <v>289</v>
      </c>
      <c r="I39" s="47" t="s">
        <v>48</v>
      </c>
      <c r="J39" s="47" t="s">
        <v>267</v>
      </c>
      <c r="K39" s="47" t="s">
        <v>426</v>
      </c>
      <c r="L39" s="47" t="s">
        <v>394</v>
      </c>
      <c r="M39" s="47" t="s">
        <v>398</v>
      </c>
      <c r="N39" s="47" t="s">
        <v>50</v>
      </c>
      <c r="O39" s="54" t="s">
        <v>98</v>
      </c>
      <c r="P39" s="55"/>
      <c r="Q39" s="54" t="s">
        <v>29</v>
      </c>
      <c r="R39" s="54"/>
      <c r="S39" s="54"/>
      <c r="T39" s="50">
        <v>14800000000</v>
      </c>
      <c r="U39" s="56"/>
      <c r="V39" s="56"/>
      <c r="W39" s="54"/>
      <c r="X39" s="54" t="s">
        <v>73</v>
      </c>
      <c r="Y39" s="57"/>
      <c r="Z39" s="24"/>
      <c r="AA39" s="24"/>
      <c r="AB39" s="58"/>
      <c r="AC39" s="58"/>
      <c r="AD39" s="47" t="s">
        <v>56</v>
      </c>
    </row>
    <row r="40" spans="1:30" s="26" customFormat="1" ht="188.5" x14ac:dyDescent="0.35">
      <c r="A40" s="27">
        <v>35</v>
      </c>
      <c r="B40" s="10" t="s">
        <v>159</v>
      </c>
      <c r="C40" s="10" t="s">
        <v>148</v>
      </c>
      <c r="D40" s="10" t="s">
        <v>89</v>
      </c>
      <c r="E40" s="10" t="s">
        <v>412</v>
      </c>
      <c r="F40" s="10" t="s">
        <v>247</v>
      </c>
      <c r="G40" s="10" t="s">
        <v>288</v>
      </c>
      <c r="H40" s="10" t="s">
        <v>289</v>
      </c>
      <c r="I40" s="10" t="s">
        <v>48</v>
      </c>
      <c r="J40" s="10" t="s">
        <v>49</v>
      </c>
      <c r="K40" s="11" t="s">
        <v>50</v>
      </c>
      <c r="L40" s="10" t="s">
        <v>50</v>
      </c>
      <c r="M40" s="10" t="s">
        <v>50</v>
      </c>
      <c r="N40" s="11" t="s">
        <v>376</v>
      </c>
      <c r="O40" s="10" t="s">
        <v>103</v>
      </c>
      <c r="P40" s="17">
        <v>90</v>
      </c>
      <c r="Q40" s="10" t="s">
        <v>38</v>
      </c>
      <c r="R40" s="10" t="s">
        <v>226</v>
      </c>
      <c r="S40" s="10" t="s">
        <v>227</v>
      </c>
      <c r="T40" s="28">
        <v>1608060160.5</v>
      </c>
      <c r="U40" s="29">
        <v>44927</v>
      </c>
      <c r="V40" s="29">
        <v>45291</v>
      </c>
      <c r="W40" s="10" t="s">
        <v>54</v>
      </c>
      <c r="X40" s="10" t="s">
        <v>60</v>
      </c>
      <c r="Y40" s="27">
        <v>60.5</v>
      </c>
      <c r="Z40" s="20" t="s">
        <v>480</v>
      </c>
      <c r="AA40" s="20" t="s">
        <v>297</v>
      </c>
      <c r="AB40" s="59">
        <v>826944608.62</v>
      </c>
      <c r="AC40" s="59">
        <v>136933199.81200001</v>
      </c>
      <c r="AD40" s="10" t="s">
        <v>56</v>
      </c>
    </row>
    <row r="41" spans="1:30" s="26" customFormat="1" ht="246.5" x14ac:dyDescent="0.35">
      <c r="A41" s="27">
        <v>36</v>
      </c>
      <c r="B41" s="10" t="s">
        <v>159</v>
      </c>
      <c r="C41" s="10" t="s">
        <v>47</v>
      </c>
      <c r="D41" s="10" t="s">
        <v>89</v>
      </c>
      <c r="E41" s="10" t="s">
        <v>412</v>
      </c>
      <c r="F41" s="10" t="s">
        <v>247</v>
      </c>
      <c r="G41" s="10" t="s">
        <v>288</v>
      </c>
      <c r="H41" s="10" t="s">
        <v>289</v>
      </c>
      <c r="I41" s="10" t="s">
        <v>48</v>
      </c>
      <c r="J41" s="10" t="s">
        <v>49</v>
      </c>
      <c r="K41" s="11" t="s">
        <v>50</v>
      </c>
      <c r="L41" s="10" t="s">
        <v>50</v>
      </c>
      <c r="M41" s="10" t="s">
        <v>50</v>
      </c>
      <c r="N41" s="11" t="s">
        <v>376</v>
      </c>
      <c r="O41" s="10" t="s">
        <v>295</v>
      </c>
      <c r="P41" s="17">
        <v>90</v>
      </c>
      <c r="Q41" s="10" t="s">
        <v>38</v>
      </c>
      <c r="R41" s="10" t="s">
        <v>345</v>
      </c>
      <c r="S41" s="10" t="s">
        <v>296</v>
      </c>
      <c r="T41" s="28">
        <v>1091211010.5</v>
      </c>
      <c r="U41" s="29">
        <v>44927</v>
      </c>
      <c r="V41" s="29">
        <v>45291</v>
      </c>
      <c r="W41" s="10" t="s">
        <v>54</v>
      </c>
      <c r="X41" s="10" t="s">
        <v>73</v>
      </c>
      <c r="Y41" s="17">
        <v>19</v>
      </c>
      <c r="Z41" s="20" t="s">
        <v>437</v>
      </c>
      <c r="AA41" s="20" t="s">
        <v>297</v>
      </c>
      <c r="AB41" s="59">
        <v>620208456.46499991</v>
      </c>
      <c r="AC41" s="59">
        <v>102699899.85900001</v>
      </c>
      <c r="AD41" s="10" t="s">
        <v>56</v>
      </c>
    </row>
    <row r="42" spans="1:30" s="26" customFormat="1" ht="101.5" x14ac:dyDescent="0.35">
      <c r="A42" s="27">
        <v>37</v>
      </c>
      <c r="B42" s="10" t="s">
        <v>159</v>
      </c>
      <c r="C42" s="10" t="s">
        <v>148</v>
      </c>
      <c r="D42" s="10" t="s">
        <v>89</v>
      </c>
      <c r="E42" s="10" t="s">
        <v>412</v>
      </c>
      <c r="F42" s="10" t="s">
        <v>247</v>
      </c>
      <c r="G42" s="10" t="s">
        <v>288</v>
      </c>
      <c r="H42" s="10" t="s">
        <v>274</v>
      </c>
      <c r="I42" s="10" t="s">
        <v>48</v>
      </c>
      <c r="J42" s="10" t="s">
        <v>49</v>
      </c>
      <c r="K42" s="11" t="s">
        <v>50</v>
      </c>
      <c r="L42" s="10" t="s">
        <v>50</v>
      </c>
      <c r="M42" s="10" t="s">
        <v>50</v>
      </c>
      <c r="N42" s="11" t="s">
        <v>376</v>
      </c>
      <c r="O42" s="10" t="s">
        <v>274</v>
      </c>
      <c r="P42" s="17">
        <v>9</v>
      </c>
      <c r="Q42" s="10" t="s">
        <v>29</v>
      </c>
      <c r="R42" s="10" t="s">
        <v>275</v>
      </c>
      <c r="S42" s="10" t="s">
        <v>276</v>
      </c>
      <c r="T42" s="10" t="s">
        <v>376</v>
      </c>
      <c r="U42" s="29">
        <v>44927</v>
      </c>
      <c r="V42" s="29">
        <v>45291</v>
      </c>
      <c r="W42" s="10" t="s">
        <v>54</v>
      </c>
      <c r="X42" s="10" t="s">
        <v>172</v>
      </c>
      <c r="Y42" s="17" t="s">
        <v>376</v>
      </c>
      <c r="Z42" s="10" t="s">
        <v>376</v>
      </c>
      <c r="AA42" s="10" t="s">
        <v>376</v>
      </c>
      <c r="AB42" s="10" t="s">
        <v>376</v>
      </c>
      <c r="AC42" s="10" t="s">
        <v>376</v>
      </c>
      <c r="AD42" s="10" t="s">
        <v>6</v>
      </c>
    </row>
    <row r="43" spans="1:30" s="26" customFormat="1" ht="101.5" x14ac:dyDescent="0.35">
      <c r="A43" s="27">
        <v>38</v>
      </c>
      <c r="B43" s="11" t="s">
        <v>159</v>
      </c>
      <c r="C43" s="11" t="s">
        <v>47</v>
      </c>
      <c r="D43" s="10" t="s">
        <v>89</v>
      </c>
      <c r="E43" s="10" t="s">
        <v>412</v>
      </c>
      <c r="F43" s="11" t="s">
        <v>90</v>
      </c>
      <c r="G43" s="11" t="s">
        <v>283</v>
      </c>
      <c r="H43" s="11" t="s">
        <v>187</v>
      </c>
      <c r="I43" s="11" t="s">
        <v>266</v>
      </c>
      <c r="J43" s="11" t="s">
        <v>267</v>
      </c>
      <c r="K43" s="11" t="s">
        <v>427</v>
      </c>
      <c r="L43" s="11" t="s">
        <v>50</v>
      </c>
      <c r="M43" s="11" t="s">
        <v>50</v>
      </c>
      <c r="N43" s="10" t="s">
        <v>369</v>
      </c>
      <c r="O43" s="11" t="s">
        <v>187</v>
      </c>
      <c r="P43" s="31">
        <v>40000</v>
      </c>
      <c r="Q43" s="10" t="s">
        <v>118</v>
      </c>
      <c r="R43" s="11" t="s">
        <v>474</v>
      </c>
      <c r="S43" s="11" t="s">
        <v>475</v>
      </c>
      <c r="T43" s="28">
        <v>40000000000</v>
      </c>
      <c r="U43" s="29">
        <v>44927</v>
      </c>
      <c r="V43" s="29">
        <v>45291</v>
      </c>
      <c r="W43" s="10" t="s">
        <v>54</v>
      </c>
      <c r="X43" s="10" t="s">
        <v>172</v>
      </c>
      <c r="Y43" s="60">
        <v>12000000000</v>
      </c>
      <c r="Z43" s="10" t="s">
        <v>481</v>
      </c>
      <c r="AA43" s="10" t="s">
        <v>369</v>
      </c>
      <c r="AB43" s="10" t="s">
        <v>369</v>
      </c>
      <c r="AC43" s="10" t="s">
        <v>369</v>
      </c>
      <c r="AD43" s="11" t="s">
        <v>6</v>
      </c>
    </row>
    <row r="44" spans="1:30" s="26" customFormat="1" ht="145" x14ac:dyDescent="0.35">
      <c r="A44" s="27">
        <v>39</v>
      </c>
      <c r="B44" s="11" t="s">
        <v>160</v>
      </c>
      <c r="C44" s="11" t="s">
        <v>148</v>
      </c>
      <c r="D44" s="10" t="s">
        <v>89</v>
      </c>
      <c r="E44" s="10" t="s">
        <v>410</v>
      </c>
      <c r="F44" s="11" t="s">
        <v>27</v>
      </c>
      <c r="G44" s="11" t="s">
        <v>285</v>
      </c>
      <c r="H44" s="11" t="s">
        <v>289</v>
      </c>
      <c r="I44" s="11" t="s">
        <v>48</v>
      </c>
      <c r="J44" s="11" t="s">
        <v>49</v>
      </c>
      <c r="K44" s="11" t="s">
        <v>50</v>
      </c>
      <c r="L44" s="11" t="s">
        <v>50</v>
      </c>
      <c r="M44" s="11" t="s">
        <v>50</v>
      </c>
      <c r="N44" s="11" t="s">
        <v>376</v>
      </c>
      <c r="O44" s="11" t="s">
        <v>253</v>
      </c>
      <c r="P44" s="31">
        <v>90</v>
      </c>
      <c r="Q44" s="10" t="s">
        <v>38</v>
      </c>
      <c r="R44" s="11" t="s">
        <v>220</v>
      </c>
      <c r="S44" s="11" t="s">
        <v>221</v>
      </c>
      <c r="T44" s="28">
        <v>1522540611</v>
      </c>
      <c r="U44" s="61">
        <v>44927</v>
      </c>
      <c r="V44" s="61">
        <v>45291</v>
      </c>
      <c r="W44" s="10" t="s">
        <v>54</v>
      </c>
      <c r="X44" s="10" t="s">
        <v>60</v>
      </c>
      <c r="Y44" s="27">
        <v>44.1</v>
      </c>
      <c r="Z44" s="20" t="s">
        <v>438</v>
      </c>
      <c r="AA44" s="20" t="s">
        <v>439</v>
      </c>
      <c r="AB44" s="59">
        <v>914172317</v>
      </c>
      <c r="AC44" s="59">
        <v>79326237.659999996</v>
      </c>
      <c r="AD44" s="11" t="s">
        <v>56</v>
      </c>
    </row>
    <row r="45" spans="1:30" s="26" customFormat="1" ht="101.5" x14ac:dyDescent="0.35">
      <c r="A45" s="27">
        <v>40</v>
      </c>
      <c r="B45" s="20" t="s">
        <v>161</v>
      </c>
      <c r="C45" s="11" t="s">
        <v>148</v>
      </c>
      <c r="D45" s="10" t="s">
        <v>89</v>
      </c>
      <c r="E45" s="10" t="s">
        <v>411</v>
      </c>
      <c r="F45" s="11" t="s">
        <v>27</v>
      </c>
      <c r="G45" s="11" t="s">
        <v>285</v>
      </c>
      <c r="H45" s="11" t="s">
        <v>289</v>
      </c>
      <c r="I45" s="11" t="s">
        <v>48</v>
      </c>
      <c r="J45" s="11" t="s">
        <v>49</v>
      </c>
      <c r="K45" s="11" t="s">
        <v>50</v>
      </c>
      <c r="L45" s="11" t="s">
        <v>50</v>
      </c>
      <c r="M45" s="11" t="s">
        <v>50</v>
      </c>
      <c r="N45" s="11" t="s">
        <v>376</v>
      </c>
      <c r="O45" s="11" t="s">
        <v>99</v>
      </c>
      <c r="P45" s="31">
        <v>90</v>
      </c>
      <c r="Q45" s="10" t="s">
        <v>38</v>
      </c>
      <c r="R45" s="11" t="s">
        <v>256</v>
      </c>
      <c r="S45" s="20" t="s">
        <v>440</v>
      </c>
      <c r="T45" s="28">
        <v>1073206119</v>
      </c>
      <c r="U45" s="61">
        <v>44927</v>
      </c>
      <c r="V45" s="61">
        <v>45291</v>
      </c>
      <c r="W45" s="10" t="s">
        <v>54</v>
      </c>
      <c r="X45" s="10" t="s">
        <v>60</v>
      </c>
      <c r="Y45" s="27">
        <v>82.5</v>
      </c>
      <c r="Z45" s="20" t="s">
        <v>482</v>
      </c>
      <c r="AA45" s="20" t="s">
        <v>486</v>
      </c>
      <c r="AB45" s="59">
        <v>781061056.19999993</v>
      </c>
      <c r="AC45" s="59">
        <v>105484321.08</v>
      </c>
      <c r="AD45" s="11" t="s">
        <v>56</v>
      </c>
    </row>
    <row r="46" spans="1:30" s="26" customFormat="1" ht="409.5" x14ac:dyDescent="0.35">
      <c r="A46" s="27">
        <v>41</v>
      </c>
      <c r="B46" s="11" t="s">
        <v>160</v>
      </c>
      <c r="C46" s="11" t="s">
        <v>148</v>
      </c>
      <c r="D46" s="11" t="s">
        <v>89</v>
      </c>
      <c r="E46" s="10" t="s">
        <v>410</v>
      </c>
      <c r="F46" s="11" t="s">
        <v>90</v>
      </c>
      <c r="G46" s="11" t="s">
        <v>282</v>
      </c>
      <c r="H46" s="11" t="s">
        <v>277</v>
      </c>
      <c r="I46" s="11" t="s">
        <v>149</v>
      </c>
      <c r="J46" s="11" t="s">
        <v>49</v>
      </c>
      <c r="K46" s="11" t="s">
        <v>50</v>
      </c>
      <c r="L46" s="11" t="s">
        <v>50</v>
      </c>
      <c r="M46" s="11" t="s">
        <v>50</v>
      </c>
      <c r="N46" s="10" t="s">
        <v>376</v>
      </c>
      <c r="O46" s="11" t="s">
        <v>277</v>
      </c>
      <c r="P46" s="31">
        <v>40</v>
      </c>
      <c r="Q46" s="10" t="s">
        <v>29</v>
      </c>
      <c r="R46" s="11" t="s">
        <v>278</v>
      </c>
      <c r="S46" s="11" t="s">
        <v>279</v>
      </c>
      <c r="T46" s="10" t="s">
        <v>376</v>
      </c>
      <c r="U46" s="61">
        <v>44927</v>
      </c>
      <c r="V46" s="61">
        <v>45291</v>
      </c>
      <c r="W46" s="10" t="s">
        <v>54</v>
      </c>
      <c r="X46" s="10" t="s">
        <v>60</v>
      </c>
      <c r="Y46" s="27">
        <v>28</v>
      </c>
      <c r="Z46" s="62" t="s">
        <v>484</v>
      </c>
      <c r="AA46" s="20" t="s">
        <v>441</v>
      </c>
      <c r="AB46" s="10" t="s">
        <v>376</v>
      </c>
      <c r="AC46" s="10" t="s">
        <v>376</v>
      </c>
      <c r="AD46" s="11" t="s">
        <v>6</v>
      </c>
    </row>
    <row r="47" spans="1:30" s="26" customFormat="1" ht="391.5" x14ac:dyDescent="0.35">
      <c r="A47" s="27">
        <v>42</v>
      </c>
      <c r="B47" s="11" t="s">
        <v>160</v>
      </c>
      <c r="C47" s="11" t="s">
        <v>148</v>
      </c>
      <c r="D47" s="11" t="s">
        <v>89</v>
      </c>
      <c r="E47" s="10" t="s">
        <v>410</v>
      </c>
      <c r="F47" s="11" t="s">
        <v>90</v>
      </c>
      <c r="G47" s="11" t="s">
        <v>282</v>
      </c>
      <c r="H47" s="11" t="s">
        <v>162</v>
      </c>
      <c r="I47" s="11" t="s">
        <v>149</v>
      </c>
      <c r="J47" s="11" t="s">
        <v>49</v>
      </c>
      <c r="K47" s="11" t="s">
        <v>50</v>
      </c>
      <c r="L47" s="11" t="s">
        <v>50</v>
      </c>
      <c r="M47" s="11" t="s">
        <v>50</v>
      </c>
      <c r="N47" s="10" t="s">
        <v>376</v>
      </c>
      <c r="O47" s="11" t="s">
        <v>162</v>
      </c>
      <c r="P47" s="31">
        <v>1200</v>
      </c>
      <c r="Q47" s="10" t="s">
        <v>163</v>
      </c>
      <c r="R47" s="11" t="s">
        <v>164</v>
      </c>
      <c r="S47" s="11" t="s">
        <v>165</v>
      </c>
      <c r="T47" s="10" t="s">
        <v>376</v>
      </c>
      <c r="U47" s="10" t="s">
        <v>376</v>
      </c>
      <c r="V47" s="10" t="s">
        <v>376</v>
      </c>
      <c r="W47" s="10" t="s">
        <v>54</v>
      </c>
      <c r="X47" s="10" t="s">
        <v>60</v>
      </c>
      <c r="Y47" s="27">
        <v>973.2</v>
      </c>
      <c r="Z47" s="20" t="s">
        <v>485</v>
      </c>
      <c r="AA47" s="20" t="s">
        <v>442</v>
      </c>
      <c r="AB47" s="10" t="s">
        <v>376</v>
      </c>
      <c r="AC47" s="10" t="s">
        <v>376</v>
      </c>
      <c r="AD47" s="11" t="s">
        <v>6</v>
      </c>
    </row>
    <row r="48" spans="1:30" s="26" customFormat="1" ht="87" x14ac:dyDescent="0.35">
      <c r="A48" s="27">
        <v>43</v>
      </c>
      <c r="B48" s="11" t="s">
        <v>161</v>
      </c>
      <c r="C48" s="11" t="s">
        <v>148</v>
      </c>
      <c r="D48" s="10" t="s">
        <v>89</v>
      </c>
      <c r="E48" s="10" t="s">
        <v>411</v>
      </c>
      <c r="F48" s="11" t="s">
        <v>90</v>
      </c>
      <c r="G48" s="11" t="s">
        <v>282</v>
      </c>
      <c r="H48" s="11" t="s">
        <v>289</v>
      </c>
      <c r="I48" s="11" t="s">
        <v>48</v>
      </c>
      <c r="J48" s="11" t="s">
        <v>49</v>
      </c>
      <c r="K48" s="11" t="s">
        <v>50</v>
      </c>
      <c r="L48" s="11" t="s">
        <v>50</v>
      </c>
      <c r="M48" s="11" t="s">
        <v>50</v>
      </c>
      <c r="N48" s="10" t="s">
        <v>376</v>
      </c>
      <c r="O48" s="11" t="s">
        <v>100</v>
      </c>
      <c r="P48" s="31">
        <v>13</v>
      </c>
      <c r="Q48" s="10" t="s">
        <v>101</v>
      </c>
      <c r="R48" s="11" t="s">
        <v>222</v>
      </c>
      <c r="S48" s="11" t="s">
        <v>223</v>
      </c>
      <c r="T48" s="28">
        <v>715470746</v>
      </c>
      <c r="U48" s="61">
        <v>44927</v>
      </c>
      <c r="V48" s="61">
        <v>45291</v>
      </c>
      <c r="W48" s="10" t="s">
        <v>54</v>
      </c>
      <c r="X48" s="10" t="s">
        <v>73</v>
      </c>
      <c r="Y48" s="27">
        <v>11.8</v>
      </c>
      <c r="Z48" s="20" t="s">
        <v>443</v>
      </c>
      <c r="AA48" s="20" t="s">
        <v>444</v>
      </c>
      <c r="AB48" s="63">
        <v>520707370.80000001</v>
      </c>
      <c r="AC48" s="63">
        <v>70322880.720000014</v>
      </c>
      <c r="AD48" s="11" t="s">
        <v>56</v>
      </c>
    </row>
    <row r="49" spans="1:30" s="26" customFormat="1" ht="87" x14ac:dyDescent="0.35">
      <c r="A49" s="27">
        <v>44</v>
      </c>
      <c r="B49" s="11" t="s">
        <v>161</v>
      </c>
      <c r="C49" s="11" t="s">
        <v>148</v>
      </c>
      <c r="D49" s="10" t="s">
        <v>89</v>
      </c>
      <c r="E49" s="10" t="s">
        <v>411</v>
      </c>
      <c r="F49" s="11" t="s">
        <v>90</v>
      </c>
      <c r="G49" s="11" t="s">
        <v>282</v>
      </c>
      <c r="H49" s="11" t="s">
        <v>289</v>
      </c>
      <c r="I49" s="11" t="s">
        <v>48</v>
      </c>
      <c r="J49" s="11" t="s">
        <v>49</v>
      </c>
      <c r="K49" s="11" t="s">
        <v>50</v>
      </c>
      <c r="L49" s="11" t="s">
        <v>50</v>
      </c>
      <c r="M49" s="11" t="s">
        <v>50</v>
      </c>
      <c r="N49" s="10" t="s">
        <v>376</v>
      </c>
      <c r="O49" s="11" t="s">
        <v>102</v>
      </c>
      <c r="P49" s="31">
        <v>90</v>
      </c>
      <c r="Q49" s="10" t="s">
        <v>38</v>
      </c>
      <c r="R49" s="11" t="s">
        <v>224</v>
      </c>
      <c r="S49" s="11" t="s">
        <v>225</v>
      </c>
      <c r="T49" s="28">
        <v>430118348</v>
      </c>
      <c r="U49" s="61">
        <v>44927</v>
      </c>
      <c r="V49" s="61">
        <v>45291</v>
      </c>
      <c r="W49" s="10" t="s">
        <v>54</v>
      </c>
      <c r="X49" s="10" t="s">
        <v>73</v>
      </c>
      <c r="Y49" s="27">
        <v>14.01</v>
      </c>
      <c r="Z49" s="20" t="s">
        <v>445</v>
      </c>
      <c r="AA49" s="20" t="s">
        <v>446</v>
      </c>
      <c r="AB49" s="63">
        <v>266184706</v>
      </c>
      <c r="AC49" s="63">
        <v>61686738</v>
      </c>
      <c r="AD49" s="11" t="s">
        <v>56</v>
      </c>
    </row>
    <row r="50" spans="1:30" s="26" customFormat="1" ht="87" x14ac:dyDescent="0.35">
      <c r="A50" s="46">
        <v>45</v>
      </c>
      <c r="B50" s="47" t="s">
        <v>147</v>
      </c>
      <c r="C50" s="47" t="s">
        <v>50</v>
      </c>
      <c r="D50" s="23" t="s">
        <v>104</v>
      </c>
      <c r="E50" s="23" t="s">
        <v>105</v>
      </c>
      <c r="F50" s="47" t="s">
        <v>90</v>
      </c>
      <c r="G50" s="47" t="s">
        <v>282</v>
      </c>
      <c r="H50" s="47" t="s">
        <v>185</v>
      </c>
      <c r="I50" s="47" t="s">
        <v>48</v>
      </c>
      <c r="J50" s="47" t="s">
        <v>268</v>
      </c>
      <c r="K50" s="47" t="s">
        <v>269</v>
      </c>
      <c r="L50" s="47" t="s">
        <v>107</v>
      </c>
      <c r="M50" s="47" t="s">
        <v>106</v>
      </c>
      <c r="N50" s="23" t="s">
        <v>456</v>
      </c>
      <c r="O50" s="24" t="s">
        <v>107</v>
      </c>
      <c r="P50" s="64">
        <v>5</v>
      </c>
      <c r="Q50" s="24" t="s">
        <v>29</v>
      </c>
      <c r="R50" s="24" t="s">
        <v>270</v>
      </c>
      <c r="S50" s="24" t="s">
        <v>488</v>
      </c>
      <c r="T50" s="50">
        <f>117609237915+47000000000</f>
        <v>164609237915</v>
      </c>
      <c r="U50" s="65">
        <v>44927</v>
      </c>
      <c r="V50" s="65">
        <v>45291</v>
      </c>
      <c r="W50" s="66" t="s">
        <v>54</v>
      </c>
      <c r="X50" s="66" t="s">
        <v>55</v>
      </c>
      <c r="Y50" s="67">
        <v>0</v>
      </c>
      <c r="Z50" s="67" t="s">
        <v>457</v>
      </c>
      <c r="AA50" s="67" t="s">
        <v>458</v>
      </c>
      <c r="AB50" s="68">
        <v>1508044589</v>
      </c>
      <c r="AC50" s="68">
        <v>128211692.84</v>
      </c>
      <c r="AD50" s="47" t="s">
        <v>56</v>
      </c>
    </row>
    <row r="51" spans="1:30" s="26" customFormat="1" ht="87" x14ac:dyDescent="0.35">
      <c r="A51" s="46">
        <v>45</v>
      </c>
      <c r="B51" s="47" t="s">
        <v>147</v>
      </c>
      <c r="C51" s="47" t="s">
        <v>50</v>
      </c>
      <c r="D51" s="23" t="s">
        <v>104</v>
      </c>
      <c r="E51" s="23" t="s">
        <v>105</v>
      </c>
      <c r="F51" s="47" t="s">
        <v>90</v>
      </c>
      <c r="G51" s="47" t="s">
        <v>282</v>
      </c>
      <c r="H51" s="47" t="s">
        <v>185</v>
      </c>
      <c r="I51" s="47" t="s">
        <v>48</v>
      </c>
      <c r="J51" s="47" t="s">
        <v>268</v>
      </c>
      <c r="K51" s="47" t="s">
        <v>269</v>
      </c>
      <c r="L51" s="47" t="s">
        <v>107</v>
      </c>
      <c r="M51" s="47" t="s">
        <v>459</v>
      </c>
      <c r="N51" s="23" t="s">
        <v>376</v>
      </c>
      <c r="O51" s="24" t="s">
        <v>107</v>
      </c>
      <c r="P51" s="64">
        <v>7</v>
      </c>
      <c r="Q51" s="24" t="s">
        <v>29</v>
      </c>
      <c r="R51" s="24" t="s">
        <v>270</v>
      </c>
      <c r="S51" s="24"/>
      <c r="T51" s="50">
        <v>1695292821</v>
      </c>
      <c r="U51" s="66"/>
      <c r="V51" s="66"/>
      <c r="W51" s="66"/>
      <c r="X51" s="66"/>
      <c r="Y51" s="67"/>
      <c r="Z51" s="67"/>
      <c r="AA51" s="67"/>
      <c r="AB51" s="69"/>
      <c r="AC51" s="69"/>
      <c r="AD51" s="47" t="s">
        <v>56</v>
      </c>
    </row>
    <row r="52" spans="1:30" s="26" customFormat="1" ht="87" x14ac:dyDescent="0.35">
      <c r="A52" s="46">
        <v>46</v>
      </c>
      <c r="B52" s="47" t="s">
        <v>147</v>
      </c>
      <c r="C52" s="47" t="s">
        <v>50</v>
      </c>
      <c r="D52" s="23" t="s">
        <v>104</v>
      </c>
      <c r="E52" s="23" t="s">
        <v>108</v>
      </c>
      <c r="F52" s="47" t="s">
        <v>90</v>
      </c>
      <c r="G52" s="47" t="s">
        <v>282</v>
      </c>
      <c r="H52" s="47" t="s">
        <v>185</v>
      </c>
      <c r="I52" s="47" t="s">
        <v>48</v>
      </c>
      <c r="J52" s="47" t="s">
        <v>268</v>
      </c>
      <c r="K52" s="47" t="s">
        <v>269</v>
      </c>
      <c r="L52" s="47" t="s">
        <v>94</v>
      </c>
      <c r="M52" s="47" t="s">
        <v>109</v>
      </c>
      <c r="N52" s="23" t="s">
        <v>460</v>
      </c>
      <c r="O52" s="24" t="s">
        <v>94</v>
      </c>
      <c r="P52" s="64">
        <v>3</v>
      </c>
      <c r="Q52" s="24" t="s">
        <v>29</v>
      </c>
      <c r="R52" s="24" t="s">
        <v>271</v>
      </c>
      <c r="S52" s="24" t="s">
        <v>489</v>
      </c>
      <c r="T52" s="50">
        <v>8915332958</v>
      </c>
      <c r="U52" s="65">
        <v>44927</v>
      </c>
      <c r="V52" s="65">
        <v>45291</v>
      </c>
      <c r="W52" s="66" t="s">
        <v>54</v>
      </c>
      <c r="X52" s="66" t="s">
        <v>55</v>
      </c>
      <c r="Y52" s="67">
        <v>0</v>
      </c>
      <c r="Z52" s="67" t="s">
        <v>461</v>
      </c>
      <c r="AA52" s="67" t="s">
        <v>458</v>
      </c>
      <c r="AB52" s="70">
        <v>168600000</v>
      </c>
      <c r="AC52" s="68">
        <v>16900000</v>
      </c>
      <c r="AD52" s="47" t="s">
        <v>56</v>
      </c>
    </row>
    <row r="53" spans="1:30" s="26" customFormat="1" ht="87" x14ac:dyDescent="0.35">
      <c r="A53" s="46">
        <v>46</v>
      </c>
      <c r="B53" s="47" t="s">
        <v>147</v>
      </c>
      <c r="C53" s="47" t="s">
        <v>50</v>
      </c>
      <c r="D53" s="23" t="s">
        <v>104</v>
      </c>
      <c r="E53" s="23" t="s">
        <v>108</v>
      </c>
      <c r="F53" s="47" t="s">
        <v>90</v>
      </c>
      <c r="G53" s="47" t="s">
        <v>282</v>
      </c>
      <c r="H53" s="47" t="s">
        <v>185</v>
      </c>
      <c r="I53" s="47" t="s">
        <v>48</v>
      </c>
      <c r="J53" s="47" t="s">
        <v>268</v>
      </c>
      <c r="K53" s="47" t="s">
        <v>269</v>
      </c>
      <c r="L53" s="47" t="s">
        <v>94</v>
      </c>
      <c r="M53" s="47" t="s">
        <v>462</v>
      </c>
      <c r="N53" s="23" t="s">
        <v>376</v>
      </c>
      <c r="O53" s="24" t="s">
        <v>94</v>
      </c>
      <c r="P53" s="64">
        <v>7</v>
      </c>
      <c r="Q53" s="24" t="s">
        <v>29</v>
      </c>
      <c r="R53" s="24" t="s">
        <v>271</v>
      </c>
      <c r="S53" s="24" t="s">
        <v>271</v>
      </c>
      <c r="T53" s="50">
        <v>15989742000</v>
      </c>
      <c r="U53" s="66"/>
      <c r="V53" s="66"/>
      <c r="W53" s="66"/>
      <c r="X53" s="66"/>
      <c r="Y53" s="67"/>
      <c r="Z53" s="67"/>
      <c r="AA53" s="67"/>
      <c r="AB53" s="70"/>
      <c r="AC53" s="69"/>
      <c r="AD53" s="47" t="s">
        <v>56</v>
      </c>
    </row>
    <row r="54" spans="1:30" s="26" customFormat="1" ht="87" x14ac:dyDescent="0.35">
      <c r="A54" s="46">
        <v>47</v>
      </c>
      <c r="B54" s="47" t="s">
        <v>147</v>
      </c>
      <c r="C54" s="47" t="s">
        <v>50</v>
      </c>
      <c r="D54" s="23" t="s">
        <v>104</v>
      </c>
      <c r="E54" s="23" t="s">
        <v>108</v>
      </c>
      <c r="F54" s="47" t="s">
        <v>90</v>
      </c>
      <c r="G54" s="47" t="s">
        <v>282</v>
      </c>
      <c r="H54" s="47" t="s">
        <v>185</v>
      </c>
      <c r="I54" s="47" t="s">
        <v>48</v>
      </c>
      <c r="J54" s="47" t="s">
        <v>268</v>
      </c>
      <c r="K54" s="47" t="s">
        <v>269</v>
      </c>
      <c r="L54" s="47" t="s">
        <v>111</v>
      </c>
      <c r="M54" s="47" t="s">
        <v>110</v>
      </c>
      <c r="N54" s="23" t="s">
        <v>376</v>
      </c>
      <c r="O54" s="24" t="s">
        <v>111</v>
      </c>
      <c r="P54" s="64">
        <v>2</v>
      </c>
      <c r="Q54" s="24" t="s">
        <v>29</v>
      </c>
      <c r="R54" s="24" t="s">
        <v>271</v>
      </c>
      <c r="S54" s="24" t="s">
        <v>489</v>
      </c>
      <c r="T54" s="50">
        <v>9478188369</v>
      </c>
      <c r="U54" s="65">
        <v>44927</v>
      </c>
      <c r="V54" s="65">
        <v>45291</v>
      </c>
      <c r="W54" s="66" t="s">
        <v>54</v>
      </c>
      <c r="X54" s="66" t="s">
        <v>55</v>
      </c>
      <c r="Y54" s="67">
        <v>0</v>
      </c>
      <c r="Z54" s="67" t="s">
        <v>463</v>
      </c>
      <c r="AA54" s="67" t="s">
        <v>458</v>
      </c>
      <c r="AB54" s="70">
        <v>87456500</v>
      </c>
      <c r="AC54" s="68">
        <v>76653000</v>
      </c>
      <c r="AD54" s="47" t="s">
        <v>56</v>
      </c>
    </row>
    <row r="55" spans="1:30" s="26" customFormat="1" ht="87" x14ac:dyDescent="0.35">
      <c r="A55" s="46">
        <v>47</v>
      </c>
      <c r="B55" s="47" t="s">
        <v>147</v>
      </c>
      <c r="C55" s="47" t="s">
        <v>50</v>
      </c>
      <c r="D55" s="23" t="s">
        <v>104</v>
      </c>
      <c r="E55" s="23" t="s">
        <v>108</v>
      </c>
      <c r="F55" s="47" t="s">
        <v>90</v>
      </c>
      <c r="G55" s="47" t="s">
        <v>282</v>
      </c>
      <c r="H55" s="47" t="s">
        <v>185</v>
      </c>
      <c r="I55" s="47" t="s">
        <v>48</v>
      </c>
      <c r="J55" s="47" t="s">
        <v>268</v>
      </c>
      <c r="K55" s="47" t="s">
        <v>269</v>
      </c>
      <c r="L55" s="47" t="s">
        <v>111</v>
      </c>
      <c r="M55" s="47" t="s">
        <v>464</v>
      </c>
      <c r="N55" s="23" t="s">
        <v>465</v>
      </c>
      <c r="O55" s="24" t="s">
        <v>111</v>
      </c>
      <c r="P55" s="64">
        <v>2</v>
      </c>
      <c r="Q55" s="24" t="s">
        <v>29</v>
      </c>
      <c r="R55" s="24" t="s">
        <v>271</v>
      </c>
      <c r="S55" s="24" t="s">
        <v>271</v>
      </c>
      <c r="T55" s="50">
        <v>350000000</v>
      </c>
      <c r="U55" s="66"/>
      <c r="V55" s="66"/>
      <c r="W55" s="66"/>
      <c r="X55" s="66"/>
      <c r="Y55" s="67"/>
      <c r="Z55" s="67"/>
      <c r="AA55" s="67"/>
      <c r="AB55" s="70"/>
      <c r="AC55" s="69"/>
      <c r="AD55" s="47" t="s">
        <v>56</v>
      </c>
    </row>
    <row r="56" spans="1:30" s="26" customFormat="1" ht="58" x14ac:dyDescent="0.35">
      <c r="A56" s="27">
        <v>49</v>
      </c>
      <c r="B56" s="11" t="s">
        <v>147</v>
      </c>
      <c r="C56" s="11" t="s">
        <v>50</v>
      </c>
      <c r="D56" s="10" t="s">
        <v>104</v>
      </c>
      <c r="E56" s="10" t="s">
        <v>105</v>
      </c>
      <c r="F56" s="11" t="s">
        <v>27</v>
      </c>
      <c r="G56" s="11" t="s">
        <v>285</v>
      </c>
      <c r="H56" s="11" t="s">
        <v>179</v>
      </c>
      <c r="I56" s="11" t="s">
        <v>58</v>
      </c>
      <c r="J56" s="11" t="s">
        <v>49</v>
      </c>
      <c r="K56" s="11" t="s">
        <v>50</v>
      </c>
      <c r="L56" s="11" t="s">
        <v>50</v>
      </c>
      <c r="M56" s="11" t="s">
        <v>50</v>
      </c>
      <c r="N56" s="10">
        <v>292</v>
      </c>
      <c r="O56" s="11" t="s">
        <v>112</v>
      </c>
      <c r="P56" s="31">
        <v>100</v>
      </c>
      <c r="Q56" s="10" t="s">
        <v>38</v>
      </c>
      <c r="R56" s="21" t="s">
        <v>466</v>
      </c>
      <c r="S56" s="21" t="s">
        <v>467</v>
      </c>
      <c r="T56" s="28">
        <v>1598478917</v>
      </c>
      <c r="U56" s="33">
        <v>44927</v>
      </c>
      <c r="V56" s="33">
        <v>45291</v>
      </c>
      <c r="W56" s="27" t="s">
        <v>54</v>
      </c>
      <c r="X56" s="27" t="s">
        <v>55</v>
      </c>
      <c r="Y56" s="71">
        <v>0.62</v>
      </c>
      <c r="Z56" s="21" t="s">
        <v>468</v>
      </c>
      <c r="AA56" s="72" t="s">
        <v>458</v>
      </c>
      <c r="AB56" s="30">
        <v>996702438</v>
      </c>
      <c r="AC56" s="30">
        <v>996702438</v>
      </c>
      <c r="AD56" s="11" t="s">
        <v>56</v>
      </c>
    </row>
    <row r="57" spans="1:30" s="26" customFormat="1" ht="58" x14ac:dyDescent="0.35">
      <c r="A57" s="27">
        <v>50</v>
      </c>
      <c r="B57" s="11" t="s">
        <v>147</v>
      </c>
      <c r="C57" s="11" t="s">
        <v>50</v>
      </c>
      <c r="D57" s="10" t="s">
        <v>104</v>
      </c>
      <c r="E57" s="10" t="s">
        <v>105</v>
      </c>
      <c r="F57" s="11" t="s">
        <v>27</v>
      </c>
      <c r="G57" s="11" t="s">
        <v>285</v>
      </c>
      <c r="H57" s="11" t="s">
        <v>186</v>
      </c>
      <c r="I57" s="11" t="s">
        <v>48</v>
      </c>
      <c r="J57" s="11" t="s">
        <v>49</v>
      </c>
      <c r="K57" s="11" t="s">
        <v>50</v>
      </c>
      <c r="L57" s="11" t="s">
        <v>50</v>
      </c>
      <c r="M57" s="11" t="s">
        <v>50</v>
      </c>
      <c r="N57" s="10" t="s">
        <v>469</v>
      </c>
      <c r="O57" s="11" t="s">
        <v>113</v>
      </c>
      <c r="P57" s="31">
        <v>100</v>
      </c>
      <c r="Q57" s="10" t="s">
        <v>38</v>
      </c>
      <c r="R57" s="21" t="s">
        <v>466</v>
      </c>
      <c r="S57" s="21" t="s">
        <v>467</v>
      </c>
      <c r="T57" s="28">
        <v>1950000000</v>
      </c>
      <c r="U57" s="33">
        <v>44927</v>
      </c>
      <c r="V57" s="33">
        <v>45291</v>
      </c>
      <c r="W57" s="27" t="s">
        <v>54</v>
      </c>
      <c r="X57" s="27" t="s">
        <v>55</v>
      </c>
      <c r="Y57" s="71">
        <v>0.73</v>
      </c>
      <c r="Z57" s="21" t="s">
        <v>470</v>
      </c>
      <c r="AA57" s="72" t="s">
        <v>458</v>
      </c>
      <c r="AB57" s="30">
        <v>1424124394.5</v>
      </c>
      <c r="AC57" s="30">
        <v>378968733.50999999</v>
      </c>
      <c r="AD57" s="11" t="s">
        <v>56</v>
      </c>
    </row>
    <row r="58" spans="1:30" s="26" customFormat="1" ht="87" x14ac:dyDescent="0.35">
      <c r="A58" s="27">
        <v>51</v>
      </c>
      <c r="B58" s="11" t="s">
        <v>228</v>
      </c>
      <c r="C58" s="11" t="s">
        <v>47</v>
      </c>
      <c r="D58" s="10" t="s">
        <v>156</v>
      </c>
      <c r="E58" s="10" t="s">
        <v>114</v>
      </c>
      <c r="F58" s="11" t="s">
        <v>90</v>
      </c>
      <c r="G58" s="11" t="s">
        <v>282</v>
      </c>
      <c r="H58" s="11" t="s">
        <v>115</v>
      </c>
      <c r="I58" s="11" t="s">
        <v>149</v>
      </c>
      <c r="J58" s="11" t="s">
        <v>49</v>
      </c>
      <c r="K58" s="11" t="s">
        <v>50</v>
      </c>
      <c r="L58" s="11" t="s">
        <v>50</v>
      </c>
      <c r="M58" s="11" t="s">
        <v>50</v>
      </c>
      <c r="N58" s="10" t="s">
        <v>50</v>
      </c>
      <c r="O58" s="11" t="s">
        <v>115</v>
      </c>
      <c r="P58" s="31">
        <v>11.42</v>
      </c>
      <c r="Q58" s="10" t="s">
        <v>116</v>
      </c>
      <c r="R58" s="11" t="s">
        <v>229</v>
      </c>
      <c r="S58" s="11" t="s">
        <v>230</v>
      </c>
      <c r="T58" s="28">
        <v>632113620</v>
      </c>
      <c r="U58" s="29">
        <v>44927</v>
      </c>
      <c r="V58" s="29">
        <v>45291</v>
      </c>
      <c r="W58" s="11" t="s">
        <v>54</v>
      </c>
      <c r="X58" s="10" t="s">
        <v>60</v>
      </c>
      <c r="Y58" s="17">
        <v>4.13</v>
      </c>
      <c r="Z58" s="11" t="s">
        <v>497</v>
      </c>
      <c r="AA58" s="11" t="s">
        <v>499</v>
      </c>
      <c r="AB58" s="30">
        <v>571867478</v>
      </c>
      <c r="AC58" s="30">
        <v>161551931</v>
      </c>
      <c r="AD58" s="11" t="s">
        <v>6</v>
      </c>
    </row>
    <row r="59" spans="1:30" s="26" customFormat="1" ht="87" x14ac:dyDescent="0.35">
      <c r="A59" s="27">
        <v>52</v>
      </c>
      <c r="B59" s="11" t="s">
        <v>228</v>
      </c>
      <c r="C59" s="11" t="s">
        <v>47</v>
      </c>
      <c r="D59" s="10" t="s">
        <v>156</v>
      </c>
      <c r="E59" s="10" t="s">
        <v>114</v>
      </c>
      <c r="F59" s="11" t="s">
        <v>90</v>
      </c>
      <c r="G59" s="11" t="s">
        <v>282</v>
      </c>
      <c r="H59" s="11" t="s">
        <v>117</v>
      </c>
      <c r="I59" s="11" t="s">
        <v>149</v>
      </c>
      <c r="J59" s="11" t="s">
        <v>49</v>
      </c>
      <c r="K59" s="11" t="s">
        <v>50</v>
      </c>
      <c r="L59" s="11" t="s">
        <v>50</v>
      </c>
      <c r="M59" s="11" t="s">
        <v>50</v>
      </c>
      <c r="N59" s="10" t="s">
        <v>50</v>
      </c>
      <c r="O59" s="11" t="s">
        <v>117</v>
      </c>
      <c r="P59" s="73">
        <v>172564.2</v>
      </c>
      <c r="Q59" s="10" t="s">
        <v>118</v>
      </c>
      <c r="R59" s="11" t="s">
        <v>231</v>
      </c>
      <c r="S59" s="11" t="s">
        <v>232</v>
      </c>
      <c r="T59" s="28">
        <v>174384931</v>
      </c>
      <c r="U59" s="29">
        <v>44927</v>
      </c>
      <c r="V59" s="29">
        <v>45291</v>
      </c>
      <c r="W59" s="11" t="s">
        <v>54</v>
      </c>
      <c r="X59" s="10" t="s">
        <v>73</v>
      </c>
      <c r="Y59" s="18">
        <v>526164</v>
      </c>
      <c r="Z59" s="11" t="s">
        <v>324</v>
      </c>
      <c r="AA59" s="11" t="s">
        <v>326</v>
      </c>
      <c r="AB59" s="30">
        <v>162987422</v>
      </c>
      <c r="AC59" s="30">
        <v>103680289.34</v>
      </c>
      <c r="AD59" s="11" t="s">
        <v>6</v>
      </c>
    </row>
    <row r="60" spans="1:30" s="26" customFormat="1" ht="87" x14ac:dyDescent="0.35">
      <c r="A60" s="27">
        <v>53</v>
      </c>
      <c r="B60" s="11" t="s">
        <v>228</v>
      </c>
      <c r="C60" s="11" t="s">
        <v>47</v>
      </c>
      <c r="D60" s="10" t="s">
        <v>156</v>
      </c>
      <c r="E60" s="10" t="s">
        <v>114</v>
      </c>
      <c r="F60" s="11" t="s">
        <v>90</v>
      </c>
      <c r="G60" s="11" t="s">
        <v>282</v>
      </c>
      <c r="H60" s="11" t="s">
        <v>117</v>
      </c>
      <c r="I60" s="11" t="s">
        <v>48</v>
      </c>
      <c r="J60" s="11" t="s">
        <v>49</v>
      </c>
      <c r="K60" s="11" t="s">
        <v>50</v>
      </c>
      <c r="L60" s="11" t="s">
        <v>50</v>
      </c>
      <c r="M60" s="11" t="s">
        <v>50</v>
      </c>
      <c r="N60" s="10" t="s">
        <v>50</v>
      </c>
      <c r="O60" s="11" t="s">
        <v>119</v>
      </c>
      <c r="P60" s="31">
        <v>90</v>
      </c>
      <c r="Q60" s="10" t="s">
        <v>38</v>
      </c>
      <c r="R60" s="11" t="s">
        <v>233</v>
      </c>
      <c r="S60" s="11" t="s">
        <v>496</v>
      </c>
      <c r="T60" s="28">
        <v>546927603</v>
      </c>
      <c r="U60" s="29">
        <v>44927</v>
      </c>
      <c r="V60" s="29">
        <v>45291</v>
      </c>
      <c r="W60" s="11" t="s">
        <v>54</v>
      </c>
      <c r="X60" s="10" t="s">
        <v>60</v>
      </c>
      <c r="Y60" s="19">
        <v>0.46</v>
      </c>
      <c r="Z60" s="11" t="s">
        <v>498</v>
      </c>
      <c r="AA60" s="11" t="s">
        <v>357</v>
      </c>
      <c r="AB60" s="30">
        <v>525819451.32999998</v>
      </c>
      <c r="AC60" s="30">
        <v>150248121.32999998</v>
      </c>
      <c r="AD60" s="11" t="s">
        <v>56</v>
      </c>
    </row>
    <row r="61" spans="1:30" s="26" customFormat="1" ht="87" x14ac:dyDescent="0.35">
      <c r="A61" s="27">
        <v>54</v>
      </c>
      <c r="B61" s="11" t="s">
        <v>228</v>
      </c>
      <c r="C61" s="11" t="s">
        <v>47</v>
      </c>
      <c r="D61" s="10" t="s">
        <v>156</v>
      </c>
      <c r="E61" s="10" t="s">
        <v>114</v>
      </c>
      <c r="F61" s="11" t="s">
        <v>90</v>
      </c>
      <c r="G61" s="11" t="s">
        <v>282</v>
      </c>
      <c r="H61" s="11" t="s">
        <v>115</v>
      </c>
      <c r="I61" s="11" t="s">
        <v>48</v>
      </c>
      <c r="J61" s="11" t="s">
        <v>49</v>
      </c>
      <c r="K61" s="11" t="s">
        <v>50</v>
      </c>
      <c r="L61" s="11" t="s">
        <v>50</v>
      </c>
      <c r="M61" s="11" t="s">
        <v>50</v>
      </c>
      <c r="N61" s="10" t="s">
        <v>50</v>
      </c>
      <c r="O61" s="11" t="s">
        <v>120</v>
      </c>
      <c r="P61" s="31">
        <v>30</v>
      </c>
      <c r="Q61" s="10" t="s">
        <v>428</v>
      </c>
      <c r="R61" s="11" t="s">
        <v>234</v>
      </c>
      <c r="S61" s="11" t="s">
        <v>235</v>
      </c>
      <c r="T61" s="28">
        <v>314603666</v>
      </c>
      <c r="U61" s="29">
        <v>44927</v>
      </c>
      <c r="V61" s="29">
        <v>45291</v>
      </c>
      <c r="W61" s="11" t="s">
        <v>61</v>
      </c>
      <c r="X61" s="10" t="s">
        <v>73</v>
      </c>
      <c r="Y61" s="17">
        <v>87</v>
      </c>
      <c r="Z61" s="11" t="s">
        <v>325</v>
      </c>
      <c r="AA61" s="11" t="s">
        <v>327</v>
      </c>
      <c r="AB61" s="30">
        <v>179984486</v>
      </c>
      <c r="AC61" s="30">
        <v>111528573</v>
      </c>
      <c r="AD61" s="11" t="s">
        <v>56</v>
      </c>
    </row>
    <row r="62" spans="1:30" s="26" customFormat="1" ht="87" x14ac:dyDescent="0.35">
      <c r="A62" s="27">
        <v>55</v>
      </c>
      <c r="B62" s="10" t="s">
        <v>228</v>
      </c>
      <c r="C62" s="10" t="s">
        <v>47</v>
      </c>
      <c r="D62" s="10" t="s">
        <v>156</v>
      </c>
      <c r="E62" s="10" t="s">
        <v>114</v>
      </c>
      <c r="F62" s="10" t="s">
        <v>90</v>
      </c>
      <c r="G62" s="10" t="s">
        <v>282</v>
      </c>
      <c r="H62" s="10" t="s">
        <v>121</v>
      </c>
      <c r="I62" s="10" t="s">
        <v>149</v>
      </c>
      <c r="J62" s="10" t="s">
        <v>236</v>
      </c>
      <c r="K62" s="11" t="s">
        <v>50</v>
      </c>
      <c r="L62" s="10" t="s">
        <v>50</v>
      </c>
      <c r="M62" s="10" t="s">
        <v>50</v>
      </c>
      <c r="N62" s="11" t="s">
        <v>376</v>
      </c>
      <c r="O62" s="10" t="s">
        <v>121</v>
      </c>
      <c r="P62" s="17">
        <v>1270301.1712869999</v>
      </c>
      <c r="Q62" s="10" t="s">
        <v>118</v>
      </c>
      <c r="R62" s="10" t="s">
        <v>237</v>
      </c>
      <c r="S62" s="10" t="s">
        <v>238</v>
      </c>
      <c r="T62" s="28">
        <v>40385816.474376999</v>
      </c>
      <c r="U62" s="10" t="s">
        <v>376</v>
      </c>
      <c r="V62" s="10" t="s">
        <v>376</v>
      </c>
      <c r="W62" s="10" t="s">
        <v>61</v>
      </c>
      <c r="X62" s="10" t="s">
        <v>154</v>
      </c>
      <c r="Y62" s="11" t="s">
        <v>50</v>
      </c>
      <c r="Z62" s="11" t="s">
        <v>50</v>
      </c>
      <c r="AA62" s="11" t="s">
        <v>50</v>
      </c>
      <c r="AB62" s="30" t="s">
        <v>376</v>
      </c>
      <c r="AC62" s="30" t="s">
        <v>376</v>
      </c>
      <c r="AD62" s="10" t="s">
        <v>6</v>
      </c>
    </row>
    <row r="63" spans="1:30" s="26" customFormat="1" ht="101.5" x14ac:dyDescent="0.35">
      <c r="A63" s="27">
        <v>56</v>
      </c>
      <c r="B63" s="10" t="s">
        <v>155</v>
      </c>
      <c r="C63" s="10" t="s">
        <v>47</v>
      </c>
      <c r="D63" s="10" t="s">
        <v>156</v>
      </c>
      <c r="E63" s="10" t="s">
        <v>122</v>
      </c>
      <c r="F63" s="10" t="s">
        <v>90</v>
      </c>
      <c r="G63" s="10" t="s">
        <v>282</v>
      </c>
      <c r="H63" s="10" t="s">
        <v>123</v>
      </c>
      <c r="I63" s="10" t="s">
        <v>48</v>
      </c>
      <c r="J63" s="11" t="s">
        <v>49</v>
      </c>
      <c r="K63" s="11" t="s">
        <v>50</v>
      </c>
      <c r="L63" s="11" t="s">
        <v>50</v>
      </c>
      <c r="M63" s="10" t="s">
        <v>50</v>
      </c>
      <c r="N63" s="10" t="s">
        <v>50</v>
      </c>
      <c r="O63" s="10" t="s">
        <v>523</v>
      </c>
      <c r="P63" s="17">
        <v>100</v>
      </c>
      <c r="Q63" s="10" t="s">
        <v>38</v>
      </c>
      <c r="R63" s="10" t="s">
        <v>381</v>
      </c>
      <c r="S63" s="10" t="s">
        <v>382</v>
      </c>
      <c r="T63" s="28">
        <v>0</v>
      </c>
      <c r="U63" s="29">
        <v>44927</v>
      </c>
      <c r="V63" s="29">
        <v>45290</v>
      </c>
      <c r="W63" s="10" t="s">
        <v>54</v>
      </c>
      <c r="X63" s="10" t="s">
        <v>73</v>
      </c>
      <c r="Y63" s="10">
        <v>6</v>
      </c>
      <c r="Z63" s="11" t="s">
        <v>528</v>
      </c>
      <c r="AA63" s="10" t="s">
        <v>530</v>
      </c>
      <c r="AB63" s="30" t="s">
        <v>50</v>
      </c>
      <c r="AC63" s="30" t="s">
        <v>50</v>
      </c>
      <c r="AD63" s="10" t="s">
        <v>56</v>
      </c>
    </row>
    <row r="64" spans="1:30" s="26" customFormat="1" ht="406" x14ac:dyDescent="0.35">
      <c r="A64" s="27">
        <v>57</v>
      </c>
      <c r="B64" s="10" t="s">
        <v>155</v>
      </c>
      <c r="C64" s="10" t="s">
        <v>47</v>
      </c>
      <c r="D64" s="10" t="s">
        <v>156</v>
      </c>
      <c r="E64" s="10" t="s">
        <v>122</v>
      </c>
      <c r="F64" s="10" t="s">
        <v>90</v>
      </c>
      <c r="G64" s="10" t="s">
        <v>282</v>
      </c>
      <c r="H64" s="10" t="s">
        <v>123</v>
      </c>
      <c r="I64" s="10" t="s">
        <v>48</v>
      </c>
      <c r="J64" s="11" t="s">
        <v>49</v>
      </c>
      <c r="K64" s="11" t="s">
        <v>50</v>
      </c>
      <c r="L64" s="11" t="s">
        <v>50</v>
      </c>
      <c r="M64" s="10" t="s">
        <v>50</v>
      </c>
      <c r="N64" s="10" t="s">
        <v>50</v>
      </c>
      <c r="O64" s="10" t="s">
        <v>123</v>
      </c>
      <c r="P64" s="17">
        <v>100</v>
      </c>
      <c r="Q64" s="10" t="s">
        <v>38</v>
      </c>
      <c r="R64" s="10" t="s">
        <v>524</v>
      </c>
      <c r="S64" s="10" t="s">
        <v>383</v>
      </c>
      <c r="T64" s="28">
        <v>0</v>
      </c>
      <c r="U64" s="29">
        <v>44927</v>
      </c>
      <c r="V64" s="29">
        <v>45290</v>
      </c>
      <c r="W64" s="10" t="s">
        <v>54</v>
      </c>
      <c r="X64" s="10" t="s">
        <v>73</v>
      </c>
      <c r="Y64" s="10">
        <v>40</v>
      </c>
      <c r="Z64" s="11" t="s">
        <v>529</v>
      </c>
      <c r="AA64" s="10" t="s">
        <v>531</v>
      </c>
      <c r="AB64" s="30" t="s">
        <v>50</v>
      </c>
      <c r="AC64" s="30" t="s">
        <v>50</v>
      </c>
      <c r="AD64" s="10" t="s">
        <v>6</v>
      </c>
    </row>
    <row r="65" spans="1:30" s="26" customFormat="1" ht="188.5" x14ac:dyDescent="0.35">
      <c r="A65" s="27">
        <v>58</v>
      </c>
      <c r="B65" s="10" t="s">
        <v>155</v>
      </c>
      <c r="C65" s="10" t="s">
        <v>148</v>
      </c>
      <c r="D65" s="10" t="s">
        <v>156</v>
      </c>
      <c r="E65" s="10" t="s">
        <v>122</v>
      </c>
      <c r="F65" s="10" t="s">
        <v>90</v>
      </c>
      <c r="G65" s="10" t="s">
        <v>282</v>
      </c>
      <c r="H65" s="10" t="s">
        <v>186</v>
      </c>
      <c r="I65" s="10" t="s">
        <v>266</v>
      </c>
      <c r="J65" s="10" t="s">
        <v>50</v>
      </c>
      <c r="K65" s="11" t="s">
        <v>50</v>
      </c>
      <c r="L65" s="10" t="s">
        <v>50</v>
      </c>
      <c r="M65" s="10" t="s">
        <v>50</v>
      </c>
      <c r="N65" s="10" t="s">
        <v>50</v>
      </c>
      <c r="O65" s="10" t="s">
        <v>186</v>
      </c>
      <c r="P65" s="17">
        <v>1</v>
      </c>
      <c r="Q65" s="10" t="s">
        <v>29</v>
      </c>
      <c r="R65" s="10" t="s">
        <v>384</v>
      </c>
      <c r="S65" s="10" t="s">
        <v>385</v>
      </c>
      <c r="T65" s="28">
        <v>0</v>
      </c>
      <c r="U65" s="29">
        <v>44927</v>
      </c>
      <c r="V65" s="29">
        <v>45107</v>
      </c>
      <c r="W65" s="10" t="s">
        <v>61</v>
      </c>
      <c r="X65" s="10" t="s">
        <v>154</v>
      </c>
      <c r="Y65" s="11" t="s">
        <v>50</v>
      </c>
      <c r="Z65" s="10" t="s">
        <v>525</v>
      </c>
      <c r="AA65" s="10" t="s">
        <v>526</v>
      </c>
      <c r="AB65" s="30" t="s">
        <v>50</v>
      </c>
      <c r="AC65" s="30" t="s">
        <v>50</v>
      </c>
      <c r="AD65" s="10" t="s">
        <v>6</v>
      </c>
    </row>
    <row r="66" spans="1:30" s="26" customFormat="1" ht="87" x14ac:dyDescent="0.35">
      <c r="A66" s="27">
        <v>59</v>
      </c>
      <c r="B66" s="10" t="s">
        <v>157</v>
      </c>
      <c r="C66" s="10" t="s">
        <v>148</v>
      </c>
      <c r="D66" s="10" t="s">
        <v>156</v>
      </c>
      <c r="E66" s="11" t="s">
        <v>380</v>
      </c>
      <c r="F66" s="10" t="s">
        <v>90</v>
      </c>
      <c r="G66" s="10" t="s">
        <v>282</v>
      </c>
      <c r="H66" s="10" t="s">
        <v>186</v>
      </c>
      <c r="I66" s="10" t="s">
        <v>149</v>
      </c>
      <c r="J66" s="10" t="s">
        <v>49</v>
      </c>
      <c r="K66" s="11" t="s">
        <v>50</v>
      </c>
      <c r="L66" s="10" t="s">
        <v>50</v>
      </c>
      <c r="M66" s="10" t="s">
        <v>50</v>
      </c>
      <c r="N66" s="10" t="s">
        <v>50</v>
      </c>
      <c r="O66" s="10" t="s">
        <v>386</v>
      </c>
      <c r="P66" s="17">
        <v>12</v>
      </c>
      <c r="Q66" s="10" t="s">
        <v>29</v>
      </c>
      <c r="R66" s="10" t="s">
        <v>387</v>
      </c>
      <c r="S66" s="10" t="s">
        <v>388</v>
      </c>
      <c r="T66" s="28">
        <v>0</v>
      </c>
      <c r="U66" s="10" t="s">
        <v>376</v>
      </c>
      <c r="V66" s="10" t="s">
        <v>376</v>
      </c>
      <c r="W66" s="10" t="s">
        <v>54</v>
      </c>
      <c r="X66" s="10" t="s">
        <v>60</v>
      </c>
      <c r="Y66" s="10" t="s">
        <v>376</v>
      </c>
      <c r="Z66" s="10" t="s">
        <v>376</v>
      </c>
      <c r="AA66" s="10" t="s">
        <v>389</v>
      </c>
      <c r="AB66" s="30" t="s">
        <v>376</v>
      </c>
      <c r="AC66" s="30" t="s">
        <v>376</v>
      </c>
      <c r="AD66" s="10" t="s">
        <v>56</v>
      </c>
    </row>
    <row r="67" spans="1:30" s="26" customFormat="1" ht="87" x14ac:dyDescent="0.35">
      <c r="A67" s="27">
        <v>60</v>
      </c>
      <c r="B67" s="10" t="s">
        <v>157</v>
      </c>
      <c r="C67" s="10" t="s">
        <v>148</v>
      </c>
      <c r="D67" s="10" t="s">
        <v>156</v>
      </c>
      <c r="E67" s="11" t="s">
        <v>380</v>
      </c>
      <c r="F67" s="10" t="s">
        <v>90</v>
      </c>
      <c r="G67" s="10" t="s">
        <v>282</v>
      </c>
      <c r="H67" s="10" t="s">
        <v>186</v>
      </c>
      <c r="I67" s="10" t="s">
        <v>149</v>
      </c>
      <c r="J67" s="10" t="s">
        <v>49</v>
      </c>
      <c r="K67" s="11" t="s">
        <v>50</v>
      </c>
      <c r="L67" s="10" t="s">
        <v>50</v>
      </c>
      <c r="M67" s="10" t="s">
        <v>50</v>
      </c>
      <c r="N67" s="10" t="s">
        <v>50</v>
      </c>
      <c r="O67" s="10" t="s">
        <v>390</v>
      </c>
      <c r="P67" s="17">
        <v>12</v>
      </c>
      <c r="Q67" s="10" t="s">
        <v>29</v>
      </c>
      <c r="R67" s="10" t="s">
        <v>391</v>
      </c>
      <c r="S67" s="10" t="s">
        <v>392</v>
      </c>
      <c r="T67" s="28">
        <v>0</v>
      </c>
      <c r="U67" s="10" t="s">
        <v>376</v>
      </c>
      <c r="V67" s="10" t="s">
        <v>376</v>
      </c>
      <c r="W67" s="10" t="s">
        <v>54</v>
      </c>
      <c r="X67" s="10" t="s">
        <v>60</v>
      </c>
      <c r="Y67" s="10" t="s">
        <v>376</v>
      </c>
      <c r="Z67" s="10" t="s">
        <v>376</v>
      </c>
      <c r="AA67" s="10" t="s">
        <v>389</v>
      </c>
      <c r="AB67" s="30" t="s">
        <v>376</v>
      </c>
      <c r="AC67" s="30" t="s">
        <v>376</v>
      </c>
      <c r="AD67" s="10" t="s">
        <v>56</v>
      </c>
    </row>
    <row r="68" spans="1:30" s="26" customFormat="1" ht="290" x14ac:dyDescent="0.35">
      <c r="A68" s="27">
        <v>64</v>
      </c>
      <c r="B68" s="10" t="s">
        <v>57</v>
      </c>
      <c r="C68" s="10" t="s">
        <v>47</v>
      </c>
      <c r="D68" s="10" t="s">
        <v>175</v>
      </c>
      <c r="E68" s="10" t="s">
        <v>50</v>
      </c>
      <c r="F68" s="10" t="s">
        <v>247</v>
      </c>
      <c r="G68" s="10" t="s">
        <v>286</v>
      </c>
      <c r="H68" s="10" t="s">
        <v>179</v>
      </c>
      <c r="I68" s="10" t="s">
        <v>58</v>
      </c>
      <c r="J68" s="11" t="s">
        <v>267</v>
      </c>
      <c r="K68" s="10" t="s">
        <v>346</v>
      </c>
      <c r="L68" s="10" t="s">
        <v>125</v>
      </c>
      <c r="M68" s="10" t="s">
        <v>124</v>
      </c>
      <c r="N68" s="10" t="s">
        <v>299</v>
      </c>
      <c r="O68" s="10" t="s">
        <v>125</v>
      </c>
      <c r="P68" s="17">
        <v>2</v>
      </c>
      <c r="Q68" s="10" t="s">
        <v>29</v>
      </c>
      <c r="R68" s="10" t="s">
        <v>308</v>
      </c>
      <c r="S68" s="10" t="s">
        <v>310</v>
      </c>
      <c r="T68" s="74">
        <v>1995363300</v>
      </c>
      <c r="U68" s="29">
        <v>44927</v>
      </c>
      <c r="V68" s="29">
        <v>45291</v>
      </c>
      <c r="W68" s="10" t="s">
        <v>54</v>
      </c>
      <c r="X68" s="10" t="s">
        <v>60</v>
      </c>
      <c r="Y68" s="27">
        <v>0</v>
      </c>
      <c r="Z68" s="20" t="s">
        <v>513</v>
      </c>
      <c r="AA68" s="21" t="str">
        <f>'[1]PA 2023'!AA72</f>
        <v>Secop II , Recurso compartido: Contratación OTI - Dirección Sistemas</v>
      </c>
      <c r="AB68" s="75">
        <v>1621767669</v>
      </c>
      <c r="AC68" s="75">
        <v>390335328.67000002</v>
      </c>
      <c r="AD68" s="10" t="s">
        <v>56</v>
      </c>
    </row>
    <row r="69" spans="1:30" s="26" customFormat="1" ht="72.5" x14ac:dyDescent="0.35">
      <c r="A69" s="27">
        <v>65</v>
      </c>
      <c r="B69" s="10" t="s">
        <v>57</v>
      </c>
      <c r="C69" s="10" t="s">
        <v>47</v>
      </c>
      <c r="D69" s="10" t="s">
        <v>175</v>
      </c>
      <c r="E69" s="10" t="s">
        <v>50</v>
      </c>
      <c r="F69" s="10" t="s">
        <v>247</v>
      </c>
      <c r="G69" s="10" t="s">
        <v>286</v>
      </c>
      <c r="H69" s="10" t="s">
        <v>179</v>
      </c>
      <c r="I69" s="10" t="s">
        <v>58</v>
      </c>
      <c r="J69" s="11" t="s">
        <v>267</v>
      </c>
      <c r="K69" s="10" t="s">
        <v>346</v>
      </c>
      <c r="L69" s="10" t="s">
        <v>125</v>
      </c>
      <c r="M69" s="10" t="s">
        <v>126</v>
      </c>
      <c r="N69" s="10" t="s">
        <v>300</v>
      </c>
      <c r="O69" s="10" t="s">
        <v>125</v>
      </c>
      <c r="P69" s="17">
        <v>1</v>
      </c>
      <c r="Q69" s="10" t="s">
        <v>29</v>
      </c>
      <c r="R69" s="10" t="s">
        <v>308</v>
      </c>
      <c r="S69" s="10" t="s">
        <v>310</v>
      </c>
      <c r="T69" s="74">
        <v>524636700</v>
      </c>
      <c r="U69" s="29">
        <v>44927</v>
      </c>
      <c r="V69" s="29">
        <v>45291</v>
      </c>
      <c r="W69" s="10" t="s">
        <v>54</v>
      </c>
      <c r="X69" s="10" t="s">
        <v>60</v>
      </c>
      <c r="Y69" s="27">
        <v>0</v>
      </c>
      <c r="Z69" s="20" t="s">
        <v>514</v>
      </c>
      <c r="AA69" s="21" t="str">
        <f>'[1]PA 2023'!AA73</f>
        <v>Secop II , Recurso compartido: Contratación OTI - Dirección Sistemas</v>
      </c>
      <c r="AB69" s="75">
        <v>440825000</v>
      </c>
      <c r="AC69" s="75">
        <v>31061666.66</v>
      </c>
      <c r="AD69" s="10" t="s">
        <v>56</v>
      </c>
    </row>
    <row r="70" spans="1:30" s="26" customFormat="1" ht="72.5" x14ac:dyDescent="0.35">
      <c r="A70" s="27">
        <v>66</v>
      </c>
      <c r="B70" s="10" t="s">
        <v>57</v>
      </c>
      <c r="C70" s="10" t="s">
        <v>47</v>
      </c>
      <c r="D70" s="10" t="s">
        <v>175</v>
      </c>
      <c r="E70" s="10" t="s">
        <v>50</v>
      </c>
      <c r="F70" s="10" t="s">
        <v>247</v>
      </c>
      <c r="G70" s="10" t="s">
        <v>286</v>
      </c>
      <c r="H70" s="10" t="s">
        <v>179</v>
      </c>
      <c r="I70" s="10" t="s">
        <v>58</v>
      </c>
      <c r="J70" s="11" t="s">
        <v>267</v>
      </c>
      <c r="K70" s="10" t="s">
        <v>346</v>
      </c>
      <c r="L70" s="10" t="s">
        <v>128</v>
      </c>
      <c r="M70" s="10" t="s">
        <v>127</v>
      </c>
      <c r="N70" s="10" t="s">
        <v>50</v>
      </c>
      <c r="O70" s="10" t="s">
        <v>128</v>
      </c>
      <c r="P70" s="17">
        <v>2</v>
      </c>
      <c r="Q70" s="10" t="s">
        <v>29</v>
      </c>
      <c r="R70" s="10" t="s">
        <v>309</v>
      </c>
      <c r="S70" s="10" t="s">
        <v>310</v>
      </c>
      <c r="T70" s="74">
        <v>7710000000</v>
      </c>
      <c r="U70" s="29">
        <v>44986</v>
      </c>
      <c r="V70" s="29">
        <v>45275</v>
      </c>
      <c r="W70" s="10" t="s">
        <v>54</v>
      </c>
      <c r="X70" s="10" t="s">
        <v>60</v>
      </c>
      <c r="Y70" s="27">
        <v>0</v>
      </c>
      <c r="Z70" s="20" t="s">
        <v>515</v>
      </c>
      <c r="AA70" s="20" t="str">
        <f>'[1]PA 2023'!AA74</f>
        <v>Recurso compartido: Contratación OTI - Dirección Sistemas</v>
      </c>
      <c r="AB70" s="75">
        <v>0</v>
      </c>
      <c r="AC70" s="75">
        <v>0</v>
      </c>
      <c r="AD70" s="10" t="s">
        <v>56</v>
      </c>
    </row>
    <row r="71" spans="1:30" s="26" customFormat="1" ht="72.5" x14ac:dyDescent="0.35">
      <c r="A71" s="27">
        <v>67</v>
      </c>
      <c r="B71" s="10" t="s">
        <v>57</v>
      </c>
      <c r="C71" s="10" t="s">
        <v>47</v>
      </c>
      <c r="D71" s="10" t="s">
        <v>175</v>
      </c>
      <c r="E71" s="10" t="s">
        <v>50</v>
      </c>
      <c r="F71" s="10" t="s">
        <v>247</v>
      </c>
      <c r="G71" s="10" t="s">
        <v>286</v>
      </c>
      <c r="H71" s="10" t="s">
        <v>179</v>
      </c>
      <c r="I71" s="10" t="s">
        <v>58</v>
      </c>
      <c r="J71" s="11" t="s">
        <v>267</v>
      </c>
      <c r="K71" s="10" t="s">
        <v>346</v>
      </c>
      <c r="L71" s="10" t="s">
        <v>128</v>
      </c>
      <c r="M71" s="10" t="s">
        <v>287</v>
      </c>
      <c r="N71" s="10" t="s">
        <v>50</v>
      </c>
      <c r="O71" s="10" t="s">
        <v>128</v>
      </c>
      <c r="P71" s="17">
        <v>1</v>
      </c>
      <c r="Q71" s="10" t="s">
        <v>29</v>
      </c>
      <c r="R71" s="10" t="s">
        <v>309</v>
      </c>
      <c r="S71" s="10" t="s">
        <v>310</v>
      </c>
      <c r="T71" s="74">
        <v>1500000000</v>
      </c>
      <c r="U71" s="29">
        <v>45108</v>
      </c>
      <c r="V71" s="29">
        <v>45275</v>
      </c>
      <c r="W71" s="10" t="s">
        <v>54</v>
      </c>
      <c r="X71" s="10" t="s">
        <v>60</v>
      </c>
      <c r="Y71" s="27">
        <v>0</v>
      </c>
      <c r="Z71" s="20" t="s">
        <v>516</v>
      </c>
      <c r="AA71" s="20" t="str">
        <f>'[1]PA 2023'!AA75</f>
        <v>Recurso compartido: Contratación OTI - Dirección Sistemas</v>
      </c>
      <c r="AB71" s="75">
        <v>0</v>
      </c>
      <c r="AC71" s="75">
        <v>0</v>
      </c>
      <c r="AD71" s="10" t="s">
        <v>56</v>
      </c>
    </row>
    <row r="72" spans="1:30" s="26" customFormat="1" ht="58" x14ac:dyDescent="0.35">
      <c r="A72" s="27">
        <v>68</v>
      </c>
      <c r="B72" s="10" t="s">
        <v>57</v>
      </c>
      <c r="C72" s="10" t="s">
        <v>47</v>
      </c>
      <c r="D72" s="10" t="s">
        <v>175</v>
      </c>
      <c r="E72" s="10" t="s">
        <v>50</v>
      </c>
      <c r="F72" s="10" t="s">
        <v>27</v>
      </c>
      <c r="G72" s="10" t="s">
        <v>285</v>
      </c>
      <c r="H72" s="10" t="s">
        <v>177</v>
      </c>
      <c r="I72" s="10" t="s">
        <v>265</v>
      </c>
      <c r="J72" s="11" t="s">
        <v>267</v>
      </c>
      <c r="K72" s="10" t="s">
        <v>346</v>
      </c>
      <c r="L72" s="10" t="s">
        <v>130</v>
      </c>
      <c r="M72" s="10" t="s">
        <v>129</v>
      </c>
      <c r="N72" s="10" t="s">
        <v>50</v>
      </c>
      <c r="O72" s="10" t="s">
        <v>130</v>
      </c>
      <c r="P72" s="17">
        <v>1</v>
      </c>
      <c r="Q72" s="10" t="s">
        <v>29</v>
      </c>
      <c r="R72" s="10" t="s">
        <v>414</v>
      </c>
      <c r="S72" s="10" t="s">
        <v>310</v>
      </c>
      <c r="T72" s="74">
        <v>370000000</v>
      </c>
      <c r="U72" s="29">
        <v>45078</v>
      </c>
      <c r="V72" s="29">
        <v>45291</v>
      </c>
      <c r="W72" s="10" t="s">
        <v>54</v>
      </c>
      <c r="X72" s="10" t="s">
        <v>60</v>
      </c>
      <c r="Y72" s="27">
        <v>0</v>
      </c>
      <c r="Z72" s="20" t="s">
        <v>515</v>
      </c>
      <c r="AA72" s="20" t="str">
        <f>'[1]PA 2023'!AA76</f>
        <v>Recurso compartido: Contratación OTI - Dirección Sistemas</v>
      </c>
      <c r="AB72" s="75">
        <v>0</v>
      </c>
      <c r="AC72" s="75">
        <v>0</v>
      </c>
      <c r="AD72" s="10" t="s">
        <v>56</v>
      </c>
    </row>
    <row r="73" spans="1:30" s="26" customFormat="1" ht="58" x14ac:dyDescent="0.35">
      <c r="A73" s="27">
        <v>69</v>
      </c>
      <c r="B73" s="10" t="s">
        <v>57</v>
      </c>
      <c r="C73" s="10" t="s">
        <v>47</v>
      </c>
      <c r="D73" s="10" t="s">
        <v>175</v>
      </c>
      <c r="E73" s="10" t="s">
        <v>50</v>
      </c>
      <c r="F73" s="10" t="s">
        <v>27</v>
      </c>
      <c r="G73" s="10" t="s">
        <v>285</v>
      </c>
      <c r="H73" s="10" t="s">
        <v>177</v>
      </c>
      <c r="I73" s="10" t="s">
        <v>58</v>
      </c>
      <c r="J73" s="11" t="s">
        <v>267</v>
      </c>
      <c r="K73" s="10" t="s">
        <v>346</v>
      </c>
      <c r="L73" s="10" t="s">
        <v>130</v>
      </c>
      <c r="M73" s="10" t="s">
        <v>131</v>
      </c>
      <c r="N73" s="10" t="s">
        <v>50</v>
      </c>
      <c r="O73" s="10" t="s">
        <v>130</v>
      </c>
      <c r="P73" s="17">
        <v>1</v>
      </c>
      <c r="Q73" s="10" t="s">
        <v>29</v>
      </c>
      <c r="R73" s="10" t="s">
        <v>415</v>
      </c>
      <c r="S73" s="10" t="s">
        <v>310</v>
      </c>
      <c r="T73" s="74">
        <v>400000000</v>
      </c>
      <c r="U73" s="29">
        <v>45078</v>
      </c>
      <c r="V73" s="29">
        <v>45291</v>
      </c>
      <c r="W73" s="10" t="s">
        <v>54</v>
      </c>
      <c r="X73" s="10" t="s">
        <v>60</v>
      </c>
      <c r="Y73" s="27">
        <v>0</v>
      </c>
      <c r="Z73" s="20" t="s">
        <v>515</v>
      </c>
      <c r="AA73" s="20" t="str">
        <f>'[1]PA 2023'!AA77</f>
        <v>Recurso compartido: Contratación OTI - Dirección Sistemas</v>
      </c>
      <c r="AB73" s="75">
        <v>0</v>
      </c>
      <c r="AC73" s="75">
        <v>0</v>
      </c>
      <c r="AD73" s="10" t="s">
        <v>56</v>
      </c>
    </row>
    <row r="74" spans="1:30" s="26" customFormat="1" ht="101.5" x14ac:dyDescent="0.35">
      <c r="A74" s="27">
        <v>70</v>
      </c>
      <c r="B74" s="10" t="s">
        <v>57</v>
      </c>
      <c r="C74" s="10" t="s">
        <v>47</v>
      </c>
      <c r="D74" s="10" t="s">
        <v>175</v>
      </c>
      <c r="E74" s="10" t="s">
        <v>50</v>
      </c>
      <c r="F74" s="10" t="s">
        <v>27</v>
      </c>
      <c r="G74" s="10" t="s">
        <v>285</v>
      </c>
      <c r="H74" s="10" t="s">
        <v>177</v>
      </c>
      <c r="I74" s="10" t="s">
        <v>58</v>
      </c>
      <c r="J74" s="11" t="s">
        <v>267</v>
      </c>
      <c r="K74" s="10" t="s">
        <v>347</v>
      </c>
      <c r="L74" s="10" t="s">
        <v>130</v>
      </c>
      <c r="M74" s="10" t="s">
        <v>176</v>
      </c>
      <c r="N74" s="10" t="s">
        <v>50</v>
      </c>
      <c r="O74" s="10" t="s">
        <v>177</v>
      </c>
      <c r="P74" s="19">
        <v>0.8</v>
      </c>
      <c r="Q74" s="10" t="s">
        <v>38</v>
      </c>
      <c r="R74" s="10" t="s">
        <v>416</v>
      </c>
      <c r="S74" s="10" t="s">
        <v>178</v>
      </c>
      <c r="T74" s="74">
        <v>0</v>
      </c>
      <c r="U74" s="29">
        <v>44927</v>
      </c>
      <c r="V74" s="29">
        <v>45046</v>
      </c>
      <c r="W74" s="10" t="s">
        <v>61</v>
      </c>
      <c r="X74" s="10" t="s">
        <v>60</v>
      </c>
      <c r="Y74" s="27">
        <v>95</v>
      </c>
      <c r="Z74" s="20" t="s">
        <v>320</v>
      </c>
      <c r="AA74" s="76" t="str">
        <f>'[1]PA 2023'!AA78</f>
        <v>https://www.anh.gov.co/documents/1288/Plan_Estrat%C3%A9gico_de_Tecnolog%C3%ADas_de_la_Informaci%C3%B3n_2022_ANH_28-12-2022.pdf</v>
      </c>
      <c r="AB74" s="75">
        <v>0</v>
      </c>
      <c r="AC74" s="75">
        <v>0</v>
      </c>
      <c r="AD74" s="10" t="s">
        <v>6</v>
      </c>
    </row>
    <row r="75" spans="1:30" s="26" customFormat="1" ht="101.5" x14ac:dyDescent="0.35">
      <c r="A75" s="27">
        <v>71</v>
      </c>
      <c r="B75" s="10" t="s">
        <v>57</v>
      </c>
      <c r="C75" s="10" t="s">
        <v>148</v>
      </c>
      <c r="D75" s="10" t="s">
        <v>175</v>
      </c>
      <c r="E75" s="10" t="s">
        <v>50</v>
      </c>
      <c r="F75" s="10" t="s">
        <v>247</v>
      </c>
      <c r="G75" s="10" t="s">
        <v>286</v>
      </c>
      <c r="H75" s="10" t="s">
        <v>179</v>
      </c>
      <c r="I75" s="10" t="s">
        <v>149</v>
      </c>
      <c r="J75" s="11" t="s">
        <v>267</v>
      </c>
      <c r="K75" s="10" t="s">
        <v>347</v>
      </c>
      <c r="L75" s="10" t="s">
        <v>50</v>
      </c>
      <c r="M75" s="10" t="s">
        <v>50</v>
      </c>
      <c r="N75" s="10" t="s">
        <v>50</v>
      </c>
      <c r="O75" s="10" t="s">
        <v>179</v>
      </c>
      <c r="P75" s="17">
        <v>10</v>
      </c>
      <c r="Q75" s="10" t="s">
        <v>29</v>
      </c>
      <c r="R75" s="10" t="s">
        <v>180</v>
      </c>
      <c r="S75" s="10" t="s">
        <v>180</v>
      </c>
      <c r="T75" s="74">
        <v>0</v>
      </c>
      <c r="U75" s="29">
        <v>44927</v>
      </c>
      <c r="V75" s="29">
        <v>45291</v>
      </c>
      <c r="W75" s="10" t="s">
        <v>54</v>
      </c>
      <c r="X75" s="10" t="s">
        <v>73</v>
      </c>
      <c r="Y75" s="27">
        <v>0</v>
      </c>
      <c r="Z75" s="20" t="s">
        <v>321</v>
      </c>
      <c r="AA75" s="20" t="str">
        <f>'[1]PA 2023'!AA79</f>
        <v>Recurso compartido: Contratación OTI - Dirección Sistemas</v>
      </c>
      <c r="AB75" s="75">
        <v>0</v>
      </c>
      <c r="AC75" s="75">
        <v>0</v>
      </c>
      <c r="AD75" s="10" t="s">
        <v>6</v>
      </c>
    </row>
    <row r="76" spans="1:30" s="26" customFormat="1" ht="101.5" x14ac:dyDescent="0.35">
      <c r="A76" s="27">
        <v>72</v>
      </c>
      <c r="B76" s="10" t="s">
        <v>57</v>
      </c>
      <c r="C76" s="10" t="s">
        <v>47</v>
      </c>
      <c r="D76" s="10" t="s">
        <v>175</v>
      </c>
      <c r="E76" s="10" t="s">
        <v>50</v>
      </c>
      <c r="F76" s="10" t="s">
        <v>247</v>
      </c>
      <c r="G76" s="10" t="s">
        <v>286</v>
      </c>
      <c r="H76" s="10" t="s">
        <v>181</v>
      </c>
      <c r="I76" s="10" t="s">
        <v>149</v>
      </c>
      <c r="J76" s="10" t="s">
        <v>49</v>
      </c>
      <c r="K76" s="11" t="s">
        <v>50</v>
      </c>
      <c r="L76" s="10" t="s">
        <v>50</v>
      </c>
      <c r="M76" s="10" t="s">
        <v>50</v>
      </c>
      <c r="N76" s="10" t="s">
        <v>50</v>
      </c>
      <c r="O76" s="10" t="s">
        <v>181</v>
      </c>
      <c r="P76" s="17">
        <v>40</v>
      </c>
      <c r="Q76" s="10" t="s">
        <v>38</v>
      </c>
      <c r="R76" s="10" t="s">
        <v>182</v>
      </c>
      <c r="S76" s="10" t="s">
        <v>183</v>
      </c>
      <c r="T76" s="74">
        <v>0</v>
      </c>
      <c r="U76" s="29">
        <v>44927</v>
      </c>
      <c r="V76" s="29">
        <v>45291</v>
      </c>
      <c r="W76" s="10" t="s">
        <v>54</v>
      </c>
      <c r="X76" s="10" t="s">
        <v>73</v>
      </c>
      <c r="Y76" s="27">
        <v>30</v>
      </c>
      <c r="Z76" s="20" t="s">
        <v>520</v>
      </c>
      <c r="AA76" s="76" t="str">
        <f>'[1]PA 2023'!AA80</f>
        <v>https://www.anh.gov.co/documents/21450/CRITERIO_DIFERENCIAL_DE_ACCESIBILIDAD_marzo_2023.pdf
https://www.anh.gov.co/documents/21258/Plan_Estrat%C3%A9gico_de_Tecnolog%C3%ADas_de_la_Informaci%C3%B3n_2023-2026.pdf</v>
      </c>
      <c r="AB76" s="75">
        <v>0</v>
      </c>
      <c r="AC76" s="75">
        <v>0</v>
      </c>
      <c r="AD76" s="10" t="s">
        <v>6</v>
      </c>
    </row>
    <row r="77" spans="1:30" s="26" customFormat="1" ht="72.5" x14ac:dyDescent="0.35">
      <c r="A77" s="27">
        <v>73</v>
      </c>
      <c r="B77" s="10" t="s">
        <v>57</v>
      </c>
      <c r="C77" s="10" t="s">
        <v>47</v>
      </c>
      <c r="D77" s="10" t="s">
        <v>175</v>
      </c>
      <c r="E77" s="10" t="s">
        <v>50</v>
      </c>
      <c r="F77" s="10" t="s">
        <v>247</v>
      </c>
      <c r="G77" s="10" t="s">
        <v>286</v>
      </c>
      <c r="H77" s="10" t="s">
        <v>181</v>
      </c>
      <c r="I77" s="10" t="s">
        <v>58</v>
      </c>
      <c r="J77" s="10" t="s">
        <v>49</v>
      </c>
      <c r="K77" s="11" t="s">
        <v>50</v>
      </c>
      <c r="L77" s="10" t="s">
        <v>50</v>
      </c>
      <c r="M77" s="10" t="s">
        <v>50</v>
      </c>
      <c r="N77" s="10" t="s">
        <v>512</v>
      </c>
      <c r="O77" s="10" t="s">
        <v>304</v>
      </c>
      <c r="P77" s="17">
        <v>1</v>
      </c>
      <c r="Q77" s="10" t="s">
        <v>43</v>
      </c>
      <c r="R77" s="10" t="s">
        <v>323</v>
      </c>
      <c r="S77" s="10" t="s">
        <v>311</v>
      </c>
      <c r="T77" s="74">
        <v>3751695904</v>
      </c>
      <c r="U77" s="29">
        <v>44957</v>
      </c>
      <c r="V77" s="29">
        <v>45291</v>
      </c>
      <c r="W77" s="10" t="s">
        <v>61</v>
      </c>
      <c r="X77" s="10" t="s">
        <v>60</v>
      </c>
      <c r="Y77" s="27">
        <v>1</v>
      </c>
      <c r="Z77" s="20" t="s">
        <v>417</v>
      </c>
      <c r="AA77" s="20" t="str">
        <f>'[1]PA 2023'!AA81</f>
        <v>Orden de Compra 102399 - Recurso compartido: Contratación OTI - Dirección Sistemas</v>
      </c>
      <c r="AB77" s="75">
        <v>791609809.29999995</v>
      </c>
      <c r="AC77" s="75">
        <v>462352164.60000002</v>
      </c>
      <c r="AD77" s="10" t="s">
        <v>56</v>
      </c>
    </row>
    <row r="78" spans="1:30" s="26" customFormat="1" ht="87" x14ac:dyDescent="0.35">
      <c r="A78" s="27">
        <v>74</v>
      </c>
      <c r="B78" s="10" t="s">
        <v>57</v>
      </c>
      <c r="C78" s="10" t="s">
        <v>47</v>
      </c>
      <c r="D78" s="10" t="s">
        <v>175</v>
      </c>
      <c r="E78" s="10" t="s">
        <v>50</v>
      </c>
      <c r="F78" s="10" t="s">
        <v>27</v>
      </c>
      <c r="G78" s="10" t="s">
        <v>285</v>
      </c>
      <c r="H78" s="10" t="s">
        <v>181</v>
      </c>
      <c r="I78" s="10" t="s">
        <v>58</v>
      </c>
      <c r="J78" s="10" t="s">
        <v>49</v>
      </c>
      <c r="K78" s="11" t="s">
        <v>50</v>
      </c>
      <c r="L78" s="10" t="s">
        <v>50</v>
      </c>
      <c r="M78" s="10" t="s">
        <v>50</v>
      </c>
      <c r="N78" s="10" t="s">
        <v>50</v>
      </c>
      <c r="O78" s="10" t="s">
        <v>305</v>
      </c>
      <c r="P78" s="17">
        <v>4</v>
      </c>
      <c r="Q78" s="10" t="s">
        <v>43</v>
      </c>
      <c r="R78" s="10" t="s">
        <v>348</v>
      </c>
      <c r="S78" s="10" t="s">
        <v>311</v>
      </c>
      <c r="T78" s="74">
        <v>3629567017</v>
      </c>
      <c r="U78" s="29">
        <v>45047</v>
      </c>
      <c r="V78" s="29">
        <v>45291</v>
      </c>
      <c r="W78" s="10" t="s">
        <v>61</v>
      </c>
      <c r="X78" s="10" t="s">
        <v>60</v>
      </c>
      <c r="Y78" s="27">
        <v>0</v>
      </c>
      <c r="Z78" s="20" t="s">
        <v>436</v>
      </c>
      <c r="AA78" s="76" t="str">
        <f>'[1]PA 2023'!AA82</f>
        <v>https://www.anh.gov.co/es/la-anh/contrataci%C3%B3n/sondeo-de-mercado/</v>
      </c>
      <c r="AB78" s="75">
        <v>0</v>
      </c>
      <c r="AC78" s="75">
        <v>0</v>
      </c>
      <c r="AD78" s="10" t="s">
        <v>56</v>
      </c>
    </row>
    <row r="79" spans="1:30" s="26" customFormat="1" ht="145" x14ac:dyDescent="0.35">
      <c r="A79" s="27">
        <v>75</v>
      </c>
      <c r="B79" s="10" t="s">
        <v>57</v>
      </c>
      <c r="C79" s="10" t="s">
        <v>47</v>
      </c>
      <c r="D79" s="10" t="s">
        <v>175</v>
      </c>
      <c r="E79" s="10" t="s">
        <v>50</v>
      </c>
      <c r="F79" s="10" t="s">
        <v>27</v>
      </c>
      <c r="G79" s="10" t="s">
        <v>285</v>
      </c>
      <c r="H79" s="10" t="s">
        <v>179</v>
      </c>
      <c r="I79" s="10" t="s">
        <v>58</v>
      </c>
      <c r="J79" s="10" t="s">
        <v>49</v>
      </c>
      <c r="K79" s="11" t="s">
        <v>50</v>
      </c>
      <c r="L79" s="10" t="s">
        <v>50</v>
      </c>
      <c r="M79" s="10" t="s">
        <v>50</v>
      </c>
      <c r="N79" s="10" t="s">
        <v>301</v>
      </c>
      <c r="O79" s="10" t="s">
        <v>306</v>
      </c>
      <c r="P79" s="17">
        <v>15</v>
      </c>
      <c r="Q79" s="10" t="s">
        <v>43</v>
      </c>
      <c r="R79" s="10" t="s">
        <v>307</v>
      </c>
      <c r="S79" s="10" t="s">
        <v>311</v>
      </c>
      <c r="T79" s="74">
        <v>1995000000</v>
      </c>
      <c r="U79" s="29">
        <v>45047</v>
      </c>
      <c r="V79" s="29">
        <v>45291</v>
      </c>
      <c r="W79" s="10" t="s">
        <v>61</v>
      </c>
      <c r="X79" s="10" t="s">
        <v>60</v>
      </c>
      <c r="Y79" s="27">
        <v>11</v>
      </c>
      <c r="Z79" s="77" t="s">
        <v>517</v>
      </c>
      <c r="AA79" s="20" t="str">
        <f>'[1]PA 2023'!AA83</f>
        <v>Recurso compartido: Contratación OTI - Dirección Sistemas</v>
      </c>
      <c r="AB79" s="78">
        <v>813218871.33000004</v>
      </c>
      <c r="AC79" s="78">
        <v>276646932.96000004</v>
      </c>
      <c r="AD79" s="10" t="s">
        <v>56</v>
      </c>
    </row>
    <row r="80" spans="1:30" s="26" customFormat="1" ht="58" x14ac:dyDescent="0.35">
      <c r="A80" s="27">
        <v>76</v>
      </c>
      <c r="B80" s="10" t="s">
        <v>57</v>
      </c>
      <c r="C80" s="10" t="s">
        <v>47</v>
      </c>
      <c r="D80" s="10" t="s">
        <v>175</v>
      </c>
      <c r="E80" s="10" t="s">
        <v>50</v>
      </c>
      <c r="F80" s="10" t="s">
        <v>27</v>
      </c>
      <c r="G80" s="10" t="s">
        <v>285</v>
      </c>
      <c r="H80" s="10" t="s">
        <v>179</v>
      </c>
      <c r="I80" s="10" t="s">
        <v>58</v>
      </c>
      <c r="J80" s="10" t="s">
        <v>49</v>
      </c>
      <c r="K80" s="11" t="s">
        <v>50</v>
      </c>
      <c r="L80" s="10" t="s">
        <v>50</v>
      </c>
      <c r="M80" s="10" t="s">
        <v>50</v>
      </c>
      <c r="N80" s="10">
        <v>375</v>
      </c>
      <c r="O80" s="10" t="s">
        <v>312</v>
      </c>
      <c r="P80" s="17">
        <v>1</v>
      </c>
      <c r="Q80" s="10" t="s">
        <v>43</v>
      </c>
      <c r="R80" s="10" t="s">
        <v>313</v>
      </c>
      <c r="S80" s="10" t="s">
        <v>311</v>
      </c>
      <c r="T80" s="74">
        <v>60000000</v>
      </c>
      <c r="U80" s="29">
        <v>44927</v>
      </c>
      <c r="V80" s="29">
        <v>45291</v>
      </c>
      <c r="W80" s="10" t="s">
        <v>61</v>
      </c>
      <c r="X80" s="10" t="s">
        <v>60</v>
      </c>
      <c r="Y80" s="27">
        <v>1</v>
      </c>
      <c r="Z80" s="20" t="s">
        <v>322</v>
      </c>
      <c r="AA80" s="20" t="str">
        <f>'[1]PA 2023'!AA84</f>
        <v>Recurso compartido: Contratación OTI - Dirección Sistemas</v>
      </c>
      <c r="AB80" s="79">
        <v>0</v>
      </c>
      <c r="AC80" s="79">
        <v>0</v>
      </c>
      <c r="AD80" s="10" t="s">
        <v>56</v>
      </c>
    </row>
    <row r="81" spans="1:30" s="26" customFormat="1" ht="130.5" x14ac:dyDescent="0.35">
      <c r="A81" s="27">
        <v>77</v>
      </c>
      <c r="B81" s="10" t="s">
        <v>57</v>
      </c>
      <c r="C81" s="10" t="s">
        <v>47</v>
      </c>
      <c r="D81" s="10" t="s">
        <v>175</v>
      </c>
      <c r="E81" s="10" t="s">
        <v>50</v>
      </c>
      <c r="F81" s="10" t="s">
        <v>27</v>
      </c>
      <c r="G81" s="10" t="s">
        <v>285</v>
      </c>
      <c r="H81" s="10" t="s">
        <v>179</v>
      </c>
      <c r="I81" s="10" t="s">
        <v>58</v>
      </c>
      <c r="J81" s="10" t="s">
        <v>49</v>
      </c>
      <c r="K81" s="11" t="s">
        <v>50</v>
      </c>
      <c r="L81" s="10" t="s">
        <v>50</v>
      </c>
      <c r="M81" s="10" t="s">
        <v>50</v>
      </c>
      <c r="N81" s="10" t="s">
        <v>302</v>
      </c>
      <c r="O81" s="10" t="s">
        <v>314</v>
      </c>
      <c r="P81" s="17">
        <v>3</v>
      </c>
      <c r="Q81" s="10" t="s">
        <v>43</v>
      </c>
      <c r="R81" s="10" t="s">
        <v>315</v>
      </c>
      <c r="S81" s="10" t="s">
        <v>311</v>
      </c>
      <c r="T81" s="74">
        <v>1978200000</v>
      </c>
      <c r="U81" s="29">
        <v>44927</v>
      </c>
      <c r="V81" s="29">
        <v>45291</v>
      </c>
      <c r="W81" s="10" t="s">
        <v>61</v>
      </c>
      <c r="X81" s="10" t="s">
        <v>60</v>
      </c>
      <c r="Y81" s="27">
        <v>2</v>
      </c>
      <c r="Z81" s="21" t="s">
        <v>521</v>
      </c>
      <c r="AA81" s="20" t="str">
        <f>'[1]PA 2023'!AA85</f>
        <v>Recurso compartido: Contratación OTI - Dirección Sistemas</v>
      </c>
      <c r="AB81" s="79">
        <f>811524655.06+1496130412.46</f>
        <v>2307655067.52</v>
      </c>
      <c r="AC81" s="79">
        <v>811524655.45999992</v>
      </c>
      <c r="AD81" s="10" t="s">
        <v>56</v>
      </c>
    </row>
    <row r="82" spans="1:30" s="26" customFormat="1" ht="72.5" x14ac:dyDescent="0.35">
      <c r="A82" s="27">
        <v>78</v>
      </c>
      <c r="B82" s="10" t="s">
        <v>57</v>
      </c>
      <c r="C82" s="10" t="s">
        <v>47</v>
      </c>
      <c r="D82" s="10" t="s">
        <v>175</v>
      </c>
      <c r="E82" s="10" t="s">
        <v>50</v>
      </c>
      <c r="F82" s="10" t="s">
        <v>27</v>
      </c>
      <c r="G82" s="10" t="s">
        <v>285</v>
      </c>
      <c r="H82" s="10" t="s">
        <v>179</v>
      </c>
      <c r="I82" s="10" t="s">
        <v>58</v>
      </c>
      <c r="J82" s="10" t="s">
        <v>49</v>
      </c>
      <c r="K82" s="11" t="s">
        <v>50</v>
      </c>
      <c r="L82" s="10" t="s">
        <v>50</v>
      </c>
      <c r="M82" s="10" t="s">
        <v>50</v>
      </c>
      <c r="N82" s="10" t="s">
        <v>303</v>
      </c>
      <c r="O82" s="10" t="s">
        <v>316</v>
      </c>
      <c r="P82" s="17">
        <v>5</v>
      </c>
      <c r="Q82" s="10" t="s">
        <v>43</v>
      </c>
      <c r="R82" s="10" t="s">
        <v>317</v>
      </c>
      <c r="S82" s="10" t="s">
        <v>311</v>
      </c>
      <c r="T82" s="74">
        <v>490683757</v>
      </c>
      <c r="U82" s="29">
        <v>44986</v>
      </c>
      <c r="V82" s="29">
        <v>45291</v>
      </c>
      <c r="W82" s="10" t="s">
        <v>61</v>
      </c>
      <c r="X82" s="10" t="s">
        <v>60</v>
      </c>
      <c r="Y82" s="27">
        <v>1</v>
      </c>
      <c r="Z82" s="20" t="s">
        <v>519</v>
      </c>
      <c r="AA82" s="76" t="str">
        <f>'[1]PA 2023'!AA86</f>
        <v>https://www.anh.gov.co/es/la-anh/contrataci%C3%B3n/sondeo-de-mercado/</v>
      </c>
      <c r="AB82" s="79">
        <v>0</v>
      </c>
      <c r="AC82" s="79">
        <v>0</v>
      </c>
      <c r="AD82" s="10" t="s">
        <v>56</v>
      </c>
    </row>
    <row r="83" spans="1:30" s="26" customFormat="1" ht="87" x14ac:dyDescent="0.35">
      <c r="A83" s="27">
        <v>79</v>
      </c>
      <c r="B83" s="10" t="s">
        <v>57</v>
      </c>
      <c r="C83" s="10" t="s">
        <v>47</v>
      </c>
      <c r="D83" s="10" t="s">
        <v>175</v>
      </c>
      <c r="E83" s="10" t="s">
        <v>50</v>
      </c>
      <c r="F83" s="10" t="s">
        <v>27</v>
      </c>
      <c r="G83" s="10" t="s">
        <v>285</v>
      </c>
      <c r="H83" s="10" t="s">
        <v>179</v>
      </c>
      <c r="I83" s="10" t="s">
        <v>58</v>
      </c>
      <c r="J83" s="10" t="s">
        <v>49</v>
      </c>
      <c r="K83" s="11" t="s">
        <v>50</v>
      </c>
      <c r="L83" s="10" t="s">
        <v>50</v>
      </c>
      <c r="M83" s="10" t="s">
        <v>50</v>
      </c>
      <c r="N83" s="10">
        <v>166</v>
      </c>
      <c r="O83" s="10" t="s">
        <v>318</v>
      </c>
      <c r="P83" s="17">
        <v>1</v>
      </c>
      <c r="Q83" s="10" t="s">
        <v>43</v>
      </c>
      <c r="R83" s="10" t="s">
        <v>319</v>
      </c>
      <c r="S83" s="10" t="s">
        <v>311</v>
      </c>
      <c r="T83" s="74">
        <v>383250000</v>
      </c>
      <c r="U83" s="29">
        <v>44986</v>
      </c>
      <c r="V83" s="29">
        <v>45291</v>
      </c>
      <c r="W83" s="10" t="s">
        <v>61</v>
      </c>
      <c r="X83" s="10" t="s">
        <v>60</v>
      </c>
      <c r="Y83" s="27">
        <v>1</v>
      </c>
      <c r="Z83" s="20" t="s">
        <v>522</v>
      </c>
      <c r="AA83" s="20" t="str">
        <f>'[1]PA 2023'!AA87</f>
        <v>Recurso compartido: Contratación OTI - Dirección Sistemas</v>
      </c>
      <c r="AB83" s="79">
        <v>127524064</v>
      </c>
      <c r="AC83" s="79">
        <v>28381472</v>
      </c>
      <c r="AD83" s="10" t="s">
        <v>56</v>
      </c>
    </row>
    <row r="84" spans="1:30" s="26" customFormat="1" ht="58" x14ac:dyDescent="0.35">
      <c r="A84" s="27">
        <v>80</v>
      </c>
      <c r="B84" s="10" t="s">
        <v>57</v>
      </c>
      <c r="C84" s="10" t="s">
        <v>47</v>
      </c>
      <c r="D84" s="10" t="s">
        <v>175</v>
      </c>
      <c r="E84" s="10" t="s">
        <v>50</v>
      </c>
      <c r="F84" s="10" t="s">
        <v>27</v>
      </c>
      <c r="G84" s="10" t="s">
        <v>285</v>
      </c>
      <c r="H84" s="10" t="s">
        <v>179</v>
      </c>
      <c r="I84" s="10" t="s">
        <v>58</v>
      </c>
      <c r="J84" s="10" t="s">
        <v>49</v>
      </c>
      <c r="K84" s="11" t="s">
        <v>50</v>
      </c>
      <c r="L84" s="10" t="s">
        <v>50</v>
      </c>
      <c r="M84" s="10" t="s">
        <v>50</v>
      </c>
      <c r="N84" s="10">
        <v>342</v>
      </c>
      <c r="O84" s="10" t="s">
        <v>349</v>
      </c>
      <c r="P84" s="17">
        <v>1</v>
      </c>
      <c r="Q84" s="10" t="s">
        <v>43</v>
      </c>
      <c r="R84" s="10" t="s">
        <v>418</v>
      </c>
      <c r="S84" s="10" t="s">
        <v>311</v>
      </c>
      <c r="T84" s="74">
        <v>211603322</v>
      </c>
      <c r="U84" s="29">
        <v>44927</v>
      </c>
      <c r="V84" s="29">
        <v>45291</v>
      </c>
      <c r="W84" s="10" t="s">
        <v>61</v>
      </c>
      <c r="X84" s="10" t="s">
        <v>60</v>
      </c>
      <c r="Y84" s="27">
        <v>1</v>
      </c>
      <c r="Z84" s="20" t="s">
        <v>518</v>
      </c>
      <c r="AA84" s="20" t="str">
        <f>'[1]PA 2023'!AA88</f>
        <v>Recurso compartido: Contratación OTI - Dirección Sistemas</v>
      </c>
      <c r="AB84" s="79">
        <v>115078350</v>
      </c>
      <c r="AC84" s="79">
        <v>76718900</v>
      </c>
      <c r="AD84" s="10" t="s">
        <v>56</v>
      </c>
    </row>
    <row r="85" spans="1:30" s="26" customFormat="1" ht="87" x14ac:dyDescent="0.35">
      <c r="A85" s="27">
        <v>81</v>
      </c>
      <c r="B85" s="11" t="s">
        <v>150</v>
      </c>
      <c r="C85" s="11" t="s">
        <v>47</v>
      </c>
      <c r="D85" s="11" t="s">
        <v>132</v>
      </c>
      <c r="E85" s="10" t="s">
        <v>133</v>
      </c>
      <c r="F85" s="11" t="s">
        <v>90</v>
      </c>
      <c r="G85" s="11" t="s">
        <v>282</v>
      </c>
      <c r="H85" s="11" t="s">
        <v>184</v>
      </c>
      <c r="I85" s="11" t="s">
        <v>48</v>
      </c>
      <c r="J85" s="11" t="s">
        <v>267</v>
      </c>
      <c r="K85" s="11" t="s">
        <v>273</v>
      </c>
      <c r="L85" s="11" t="s">
        <v>135</v>
      </c>
      <c r="M85" s="11" t="s">
        <v>134</v>
      </c>
      <c r="N85" s="11" t="s">
        <v>376</v>
      </c>
      <c r="O85" s="11" t="s">
        <v>135</v>
      </c>
      <c r="P85" s="31">
        <v>1</v>
      </c>
      <c r="Q85" s="10" t="s">
        <v>29</v>
      </c>
      <c r="R85" s="10" t="s">
        <v>490</v>
      </c>
      <c r="S85" s="10" t="s">
        <v>492</v>
      </c>
      <c r="T85" s="10">
        <v>1783000000</v>
      </c>
      <c r="U85" s="10" t="s">
        <v>376</v>
      </c>
      <c r="V85" s="10" t="s">
        <v>376</v>
      </c>
      <c r="W85" s="11" t="s">
        <v>376</v>
      </c>
      <c r="X85" s="10" t="s">
        <v>376</v>
      </c>
      <c r="Y85" s="10" t="s">
        <v>376</v>
      </c>
      <c r="Z85" s="11" t="s">
        <v>374</v>
      </c>
      <c r="AA85" s="10" t="s">
        <v>376</v>
      </c>
      <c r="AB85" s="30">
        <v>0</v>
      </c>
      <c r="AC85" s="30">
        <v>0</v>
      </c>
      <c r="AD85" s="11" t="s">
        <v>56</v>
      </c>
    </row>
    <row r="86" spans="1:30" s="26" customFormat="1" ht="72.5" x14ac:dyDescent="0.35">
      <c r="A86" s="46">
        <v>83</v>
      </c>
      <c r="B86" s="47" t="s">
        <v>150</v>
      </c>
      <c r="C86" s="47" t="s">
        <v>47</v>
      </c>
      <c r="D86" s="47" t="s">
        <v>132</v>
      </c>
      <c r="E86" s="23" t="s">
        <v>133</v>
      </c>
      <c r="F86" s="47" t="s">
        <v>90</v>
      </c>
      <c r="G86" s="47" t="s">
        <v>283</v>
      </c>
      <c r="H86" s="47" t="s">
        <v>185</v>
      </c>
      <c r="I86" s="47" t="s">
        <v>48</v>
      </c>
      <c r="J86" s="47" t="s">
        <v>267</v>
      </c>
      <c r="K86" s="47" t="s">
        <v>273</v>
      </c>
      <c r="L86" s="47" t="s">
        <v>138</v>
      </c>
      <c r="M86" s="47" t="s">
        <v>137</v>
      </c>
      <c r="N86" s="47" t="s">
        <v>376</v>
      </c>
      <c r="O86" s="48" t="s">
        <v>138</v>
      </c>
      <c r="P86" s="49">
        <v>1</v>
      </c>
      <c r="Q86" s="23" t="s">
        <v>29</v>
      </c>
      <c r="R86" s="48" t="s">
        <v>491</v>
      </c>
      <c r="S86" s="48" t="s">
        <v>493</v>
      </c>
      <c r="T86" s="23">
        <v>1250000000</v>
      </c>
      <c r="U86" s="48" t="s">
        <v>376</v>
      </c>
      <c r="V86" s="48" t="s">
        <v>376</v>
      </c>
      <c r="W86" s="48" t="s">
        <v>376</v>
      </c>
      <c r="X86" s="48" t="s">
        <v>376</v>
      </c>
      <c r="Y86" s="48" t="s">
        <v>376</v>
      </c>
      <c r="Z86" s="48" t="s">
        <v>494</v>
      </c>
      <c r="AA86" s="48" t="s">
        <v>376</v>
      </c>
      <c r="AB86" s="80">
        <v>0</v>
      </c>
      <c r="AC86" s="80">
        <v>0</v>
      </c>
      <c r="AD86" s="47" t="s">
        <v>56</v>
      </c>
    </row>
    <row r="87" spans="1:30" s="26" customFormat="1" ht="72.5" x14ac:dyDescent="0.35">
      <c r="A87" s="46">
        <v>83</v>
      </c>
      <c r="B87" s="47" t="s">
        <v>150</v>
      </c>
      <c r="C87" s="47" t="s">
        <v>47</v>
      </c>
      <c r="D87" s="47" t="s">
        <v>132</v>
      </c>
      <c r="E87" s="23" t="s">
        <v>133</v>
      </c>
      <c r="F87" s="47" t="s">
        <v>90</v>
      </c>
      <c r="G87" s="47" t="s">
        <v>283</v>
      </c>
      <c r="H87" s="47" t="s">
        <v>185</v>
      </c>
      <c r="I87" s="47" t="s">
        <v>48</v>
      </c>
      <c r="J87" s="47" t="s">
        <v>267</v>
      </c>
      <c r="K87" s="47" t="s">
        <v>273</v>
      </c>
      <c r="L87" s="47" t="s">
        <v>138</v>
      </c>
      <c r="M87" s="47" t="s">
        <v>139</v>
      </c>
      <c r="N87" s="47" t="s">
        <v>376</v>
      </c>
      <c r="O87" s="54"/>
      <c r="P87" s="55">
        <v>1</v>
      </c>
      <c r="Q87" s="23" t="s">
        <v>29</v>
      </c>
      <c r="R87" s="54"/>
      <c r="S87" s="54"/>
      <c r="T87" s="23">
        <v>1508000000</v>
      </c>
      <c r="U87" s="54"/>
      <c r="V87" s="54"/>
      <c r="W87" s="54"/>
      <c r="X87" s="54"/>
      <c r="Y87" s="54"/>
      <c r="Z87" s="54"/>
      <c r="AA87" s="54"/>
      <c r="AB87" s="80">
        <v>0</v>
      </c>
      <c r="AC87" s="80">
        <v>0</v>
      </c>
      <c r="AD87" s="47" t="s">
        <v>56</v>
      </c>
    </row>
    <row r="88" spans="1:30" s="26" customFormat="1" ht="72.5" x14ac:dyDescent="0.35">
      <c r="A88" s="27">
        <v>84</v>
      </c>
      <c r="B88" s="11" t="s">
        <v>159</v>
      </c>
      <c r="C88" s="11" t="s">
        <v>47</v>
      </c>
      <c r="D88" s="10" t="s">
        <v>132</v>
      </c>
      <c r="E88" s="10" t="s">
        <v>133</v>
      </c>
      <c r="F88" s="11" t="s">
        <v>247</v>
      </c>
      <c r="G88" s="11" t="s">
        <v>288</v>
      </c>
      <c r="H88" s="11" t="s">
        <v>188</v>
      </c>
      <c r="I88" s="11" t="s">
        <v>266</v>
      </c>
      <c r="J88" s="10" t="s">
        <v>376</v>
      </c>
      <c r="K88" s="11" t="s">
        <v>50</v>
      </c>
      <c r="L88" s="11" t="s">
        <v>50</v>
      </c>
      <c r="M88" s="11" t="s">
        <v>368</v>
      </c>
      <c r="N88" s="11" t="s">
        <v>376</v>
      </c>
      <c r="O88" s="11" t="s">
        <v>370</v>
      </c>
      <c r="P88" s="31">
        <v>15</v>
      </c>
      <c r="Q88" s="10" t="s">
        <v>29</v>
      </c>
      <c r="R88" s="11" t="s">
        <v>371</v>
      </c>
      <c r="S88" s="11" t="s">
        <v>373</v>
      </c>
      <c r="T88" s="10">
        <v>270000000</v>
      </c>
      <c r="U88" s="29">
        <v>45047</v>
      </c>
      <c r="V88" s="29">
        <v>45275</v>
      </c>
      <c r="W88" s="11" t="s">
        <v>376</v>
      </c>
      <c r="X88" s="10" t="s">
        <v>60</v>
      </c>
      <c r="Y88" s="10">
        <v>0</v>
      </c>
      <c r="Z88" s="11" t="s">
        <v>494</v>
      </c>
      <c r="AA88" s="10" t="s">
        <v>50</v>
      </c>
      <c r="AB88" s="30">
        <v>0</v>
      </c>
      <c r="AC88" s="30">
        <v>0</v>
      </c>
      <c r="AD88" s="11" t="s">
        <v>6</v>
      </c>
    </row>
    <row r="89" spans="1:30" s="26" customFormat="1" ht="72.5" x14ac:dyDescent="0.35">
      <c r="A89" s="27">
        <v>85</v>
      </c>
      <c r="B89" s="11" t="s">
        <v>150</v>
      </c>
      <c r="C89" s="11" t="s">
        <v>148</v>
      </c>
      <c r="D89" s="11" t="s">
        <v>132</v>
      </c>
      <c r="E89" s="10" t="s">
        <v>50</v>
      </c>
      <c r="F89" s="11" t="s">
        <v>90</v>
      </c>
      <c r="G89" s="11" t="s">
        <v>283</v>
      </c>
      <c r="H89" s="11" t="s">
        <v>289</v>
      </c>
      <c r="I89" s="11" t="s">
        <v>149</v>
      </c>
      <c r="J89" s="11" t="s">
        <v>49</v>
      </c>
      <c r="K89" s="11" t="s">
        <v>50</v>
      </c>
      <c r="L89" s="11" t="s">
        <v>50</v>
      </c>
      <c r="M89" s="11" t="s">
        <v>50</v>
      </c>
      <c r="N89" s="11" t="s">
        <v>376</v>
      </c>
      <c r="O89" s="10" t="s">
        <v>255</v>
      </c>
      <c r="P89" s="31">
        <v>3.9</v>
      </c>
      <c r="Q89" s="10" t="s">
        <v>29</v>
      </c>
      <c r="R89" s="11" t="s">
        <v>152</v>
      </c>
      <c r="S89" s="11" t="s">
        <v>153</v>
      </c>
      <c r="T89" s="10">
        <v>0</v>
      </c>
      <c r="U89" s="29">
        <v>44930</v>
      </c>
      <c r="V89" s="29">
        <v>45275</v>
      </c>
      <c r="W89" s="11" t="s">
        <v>54</v>
      </c>
      <c r="X89" s="10" t="s">
        <v>172</v>
      </c>
      <c r="Y89" s="10">
        <v>0.78</v>
      </c>
      <c r="Z89" s="11" t="s">
        <v>375</v>
      </c>
      <c r="AA89" s="10" t="s">
        <v>378</v>
      </c>
      <c r="AB89" s="30">
        <v>0</v>
      </c>
      <c r="AC89" s="30">
        <v>0</v>
      </c>
      <c r="AD89" s="11" t="s">
        <v>6</v>
      </c>
    </row>
    <row r="90" spans="1:30" s="26" customFormat="1" ht="87" x14ac:dyDescent="0.35">
      <c r="A90" s="27">
        <v>87</v>
      </c>
      <c r="B90" s="10" t="s">
        <v>150</v>
      </c>
      <c r="C90" s="10" t="s">
        <v>148</v>
      </c>
      <c r="D90" s="10" t="s">
        <v>132</v>
      </c>
      <c r="E90" s="10" t="s">
        <v>133</v>
      </c>
      <c r="F90" s="10" t="s">
        <v>247</v>
      </c>
      <c r="G90" s="10" t="s">
        <v>288</v>
      </c>
      <c r="H90" s="10" t="s">
        <v>184</v>
      </c>
      <c r="I90" s="10" t="s">
        <v>149</v>
      </c>
      <c r="J90" s="11" t="s">
        <v>267</v>
      </c>
      <c r="K90" s="10" t="s">
        <v>273</v>
      </c>
      <c r="L90" s="10" t="s">
        <v>135</v>
      </c>
      <c r="M90" s="10" t="s">
        <v>136</v>
      </c>
      <c r="N90" s="11" t="s">
        <v>376</v>
      </c>
      <c r="O90" s="10" t="s">
        <v>184</v>
      </c>
      <c r="P90" s="17">
        <v>12</v>
      </c>
      <c r="Q90" s="10" t="s">
        <v>29</v>
      </c>
      <c r="R90" s="10" t="s">
        <v>151</v>
      </c>
      <c r="S90" s="10" t="s">
        <v>372</v>
      </c>
      <c r="T90" s="10">
        <v>5675000000</v>
      </c>
      <c r="U90" s="29">
        <v>44941</v>
      </c>
      <c r="V90" s="29">
        <v>45291</v>
      </c>
      <c r="W90" s="10" t="s">
        <v>54</v>
      </c>
      <c r="X90" s="10" t="s">
        <v>60</v>
      </c>
      <c r="Y90" s="10">
        <v>8</v>
      </c>
      <c r="Z90" s="10" t="s">
        <v>495</v>
      </c>
      <c r="AA90" s="10" t="s">
        <v>377</v>
      </c>
      <c r="AB90" s="36">
        <v>2554945146</v>
      </c>
      <c r="AC90" s="36">
        <v>1859232146</v>
      </c>
      <c r="AD90" s="10" t="s">
        <v>6</v>
      </c>
    </row>
    <row r="91" spans="1:30" s="26" customFormat="1" ht="72.5" x14ac:dyDescent="0.35">
      <c r="A91" s="27">
        <v>88</v>
      </c>
      <c r="B91" s="11" t="s">
        <v>147</v>
      </c>
      <c r="C91" s="11" t="s">
        <v>148</v>
      </c>
      <c r="D91" s="10" t="s">
        <v>104</v>
      </c>
      <c r="E91" s="11" t="s">
        <v>108</v>
      </c>
      <c r="F91" s="10" t="s">
        <v>90</v>
      </c>
      <c r="G91" s="10" t="s">
        <v>283</v>
      </c>
      <c r="H91" s="10" t="s">
        <v>185</v>
      </c>
      <c r="I91" s="10" t="s">
        <v>266</v>
      </c>
      <c r="J91" s="10" t="s">
        <v>267</v>
      </c>
      <c r="K91" s="11" t="s">
        <v>511</v>
      </c>
      <c r="L91" s="11" t="s">
        <v>369</v>
      </c>
      <c r="M91" s="11" t="s">
        <v>369</v>
      </c>
      <c r="N91" s="11" t="s">
        <v>376</v>
      </c>
      <c r="O91" s="10" t="s">
        <v>185</v>
      </c>
      <c r="P91" s="17">
        <v>1</v>
      </c>
      <c r="Q91" s="10" t="s">
        <v>29</v>
      </c>
      <c r="R91" s="10" t="s">
        <v>472</v>
      </c>
      <c r="S91" s="10" t="s">
        <v>473</v>
      </c>
      <c r="T91" s="28">
        <v>111120005937</v>
      </c>
      <c r="U91" s="33">
        <v>44927</v>
      </c>
      <c r="V91" s="33">
        <v>45291</v>
      </c>
      <c r="W91" s="27" t="s">
        <v>54</v>
      </c>
      <c r="X91" s="27" t="s">
        <v>55</v>
      </c>
      <c r="Y91" s="10">
        <v>0</v>
      </c>
      <c r="Z91" s="21" t="s">
        <v>50</v>
      </c>
      <c r="AA91" s="21" t="s">
        <v>50</v>
      </c>
      <c r="AB91" s="30">
        <v>0</v>
      </c>
      <c r="AC91" s="30">
        <v>0</v>
      </c>
      <c r="AD91" s="10" t="s">
        <v>6</v>
      </c>
    </row>
    <row r="92" spans="1:30" s="26" customFormat="1" ht="72.5" x14ac:dyDescent="0.35">
      <c r="A92" s="81">
        <v>89</v>
      </c>
      <c r="B92" s="11" t="s">
        <v>239</v>
      </c>
      <c r="C92" s="11" t="s">
        <v>47</v>
      </c>
      <c r="D92" s="10" t="s">
        <v>140</v>
      </c>
      <c r="E92" s="10" t="s">
        <v>140</v>
      </c>
      <c r="F92" s="11" t="s">
        <v>27</v>
      </c>
      <c r="G92" s="11" t="s">
        <v>285</v>
      </c>
      <c r="H92" s="11" t="s">
        <v>189</v>
      </c>
      <c r="I92" s="11" t="s">
        <v>284</v>
      </c>
      <c r="J92" s="11" t="s">
        <v>49</v>
      </c>
      <c r="K92" s="11" t="s">
        <v>50</v>
      </c>
      <c r="L92" s="11" t="s">
        <v>50</v>
      </c>
      <c r="M92" s="11" t="s">
        <v>141</v>
      </c>
      <c r="N92" s="11" t="s">
        <v>50</v>
      </c>
      <c r="O92" s="11" t="s">
        <v>142</v>
      </c>
      <c r="P92" s="31">
        <v>100</v>
      </c>
      <c r="Q92" s="10" t="s">
        <v>38</v>
      </c>
      <c r="R92" s="11" t="s">
        <v>240</v>
      </c>
      <c r="S92" s="11" t="s">
        <v>241</v>
      </c>
      <c r="T92" s="45">
        <v>1233724344</v>
      </c>
      <c r="U92" s="29">
        <v>44927</v>
      </c>
      <c r="V92" s="29">
        <v>45291</v>
      </c>
      <c r="W92" s="11" t="s">
        <v>61</v>
      </c>
      <c r="X92" s="10" t="s">
        <v>55</v>
      </c>
      <c r="Y92" s="11" t="s">
        <v>50</v>
      </c>
      <c r="Z92" s="10" t="s">
        <v>376</v>
      </c>
      <c r="AA92" s="10" t="s">
        <v>376</v>
      </c>
      <c r="AB92" s="36">
        <v>0</v>
      </c>
      <c r="AC92" s="36">
        <v>0</v>
      </c>
      <c r="AD92" s="11" t="s">
        <v>56</v>
      </c>
    </row>
    <row r="93" spans="1:30" s="26" customFormat="1" ht="72.5" x14ac:dyDescent="0.35">
      <c r="A93" s="81">
        <v>90</v>
      </c>
      <c r="B93" s="11" t="s">
        <v>174</v>
      </c>
      <c r="C93" s="11" t="s">
        <v>47</v>
      </c>
      <c r="D93" s="10" t="s">
        <v>140</v>
      </c>
      <c r="E93" s="10" t="s">
        <v>140</v>
      </c>
      <c r="F93" s="11" t="s">
        <v>27</v>
      </c>
      <c r="G93" s="11" t="s">
        <v>285</v>
      </c>
      <c r="H93" s="11" t="s">
        <v>37</v>
      </c>
      <c r="I93" s="11" t="s">
        <v>48</v>
      </c>
      <c r="J93" s="11" t="s">
        <v>49</v>
      </c>
      <c r="K93" s="11" t="s">
        <v>50</v>
      </c>
      <c r="L93" s="11" t="s">
        <v>50</v>
      </c>
      <c r="M93" s="11" t="s">
        <v>143</v>
      </c>
      <c r="N93" s="11" t="s">
        <v>50</v>
      </c>
      <c r="O93" s="11" t="s">
        <v>144</v>
      </c>
      <c r="P93" s="31">
        <v>80</v>
      </c>
      <c r="Q93" s="10" t="s">
        <v>38</v>
      </c>
      <c r="R93" s="11" t="s">
        <v>242</v>
      </c>
      <c r="S93" s="11" t="s">
        <v>243</v>
      </c>
      <c r="T93" s="45">
        <v>1172324000</v>
      </c>
      <c r="U93" s="29">
        <v>44927</v>
      </c>
      <c r="V93" s="29">
        <v>45291</v>
      </c>
      <c r="W93" s="11" t="s">
        <v>61</v>
      </c>
      <c r="X93" s="10" t="s">
        <v>73</v>
      </c>
      <c r="Y93" s="11">
        <v>87</v>
      </c>
      <c r="Z93" s="11" t="s">
        <v>350</v>
      </c>
      <c r="AA93" s="11" t="s">
        <v>298</v>
      </c>
      <c r="AB93" s="36">
        <v>0</v>
      </c>
      <c r="AC93" s="36">
        <v>0</v>
      </c>
      <c r="AD93" s="11" t="s">
        <v>56</v>
      </c>
    </row>
    <row r="94" spans="1:30" s="26" customFormat="1" ht="72.5" x14ac:dyDescent="0.35">
      <c r="A94" s="81">
        <v>91</v>
      </c>
      <c r="B94" s="11" t="s">
        <v>174</v>
      </c>
      <c r="C94" s="11" t="s">
        <v>47</v>
      </c>
      <c r="D94" s="10" t="s">
        <v>140</v>
      </c>
      <c r="E94" s="10" t="s">
        <v>140</v>
      </c>
      <c r="F94" s="11" t="s">
        <v>27</v>
      </c>
      <c r="G94" s="11" t="s">
        <v>285</v>
      </c>
      <c r="H94" s="11" t="s">
        <v>289</v>
      </c>
      <c r="I94" s="11" t="s">
        <v>48</v>
      </c>
      <c r="J94" s="11" t="s">
        <v>49</v>
      </c>
      <c r="K94" s="11" t="s">
        <v>50</v>
      </c>
      <c r="L94" s="11" t="s">
        <v>50</v>
      </c>
      <c r="M94" s="11" t="s">
        <v>145</v>
      </c>
      <c r="N94" s="11" t="s">
        <v>50</v>
      </c>
      <c r="O94" s="11" t="s">
        <v>146</v>
      </c>
      <c r="P94" s="31">
        <v>90</v>
      </c>
      <c r="Q94" s="10" t="s">
        <v>38</v>
      </c>
      <c r="R94" s="11" t="s">
        <v>244</v>
      </c>
      <c r="S94" s="11" t="s">
        <v>245</v>
      </c>
      <c r="T94" s="45">
        <v>1687170176</v>
      </c>
      <c r="U94" s="29">
        <v>44927</v>
      </c>
      <c r="V94" s="29">
        <v>45291</v>
      </c>
      <c r="W94" s="11" t="s">
        <v>61</v>
      </c>
      <c r="X94" s="10" t="s">
        <v>55</v>
      </c>
      <c r="Y94" s="11" t="s">
        <v>50</v>
      </c>
      <c r="Z94" s="10" t="s">
        <v>376</v>
      </c>
      <c r="AA94" s="10" t="s">
        <v>376</v>
      </c>
      <c r="AB94" s="36">
        <v>0</v>
      </c>
      <c r="AC94" s="36">
        <v>0</v>
      </c>
      <c r="AD94" s="11" t="s">
        <v>56</v>
      </c>
    </row>
    <row r="95" spans="1:30" s="26" customFormat="1" ht="101.5" x14ac:dyDescent="0.35">
      <c r="A95" s="27">
        <v>92</v>
      </c>
      <c r="B95" s="20" t="s">
        <v>160</v>
      </c>
      <c r="C95" s="20" t="s">
        <v>148</v>
      </c>
      <c r="D95" s="20" t="s">
        <v>89</v>
      </c>
      <c r="E95" s="10" t="s">
        <v>410</v>
      </c>
      <c r="F95" s="20" t="s">
        <v>90</v>
      </c>
      <c r="G95" s="20" t="s">
        <v>282</v>
      </c>
      <c r="H95" s="20" t="s">
        <v>447</v>
      </c>
      <c r="I95" s="20" t="s">
        <v>149</v>
      </c>
      <c r="J95" s="20" t="s">
        <v>49</v>
      </c>
      <c r="K95" s="20" t="s">
        <v>50</v>
      </c>
      <c r="L95" s="20" t="s">
        <v>50</v>
      </c>
      <c r="M95" s="20" t="s">
        <v>50</v>
      </c>
      <c r="N95" s="20" t="s">
        <v>376</v>
      </c>
      <c r="O95" s="20" t="s">
        <v>447</v>
      </c>
      <c r="P95" s="82">
        <v>100</v>
      </c>
      <c r="Q95" s="21" t="s">
        <v>38</v>
      </c>
      <c r="R95" s="20" t="s">
        <v>448</v>
      </c>
      <c r="S95" s="20" t="s">
        <v>449</v>
      </c>
      <c r="T95" s="28">
        <v>456776629.18000001</v>
      </c>
      <c r="U95" s="61">
        <v>44927</v>
      </c>
      <c r="V95" s="61">
        <v>45291</v>
      </c>
      <c r="W95" s="21" t="s">
        <v>54</v>
      </c>
      <c r="X95" s="21" t="s">
        <v>73</v>
      </c>
      <c r="Y95" s="27">
        <v>100</v>
      </c>
      <c r="Z95" s="20" t="s">
        <v>450</v>
      </c>
      <c r="AA95" s="20" t="s">
        <v>451</v>
      </c>
      <c r="AB95" s="59">
        <v>342814618.875</v>
      </c>
      <c r="AC95" s="59">
        <v>10842358.263529411</v>
      </c>
      <c r="AD95" s="11" t="s">
        <v>56</v>
      </c>
    </row>
    <row r="96" spans="1:30" s="26" customFormat="1" ht="159.5" x14ac:dyDescent="0.35">
      <c r="A96" s="27">
        <v>93</v>
      </c>
      <c r="B96" s="20" t="s">
        <v>160</v>
      </c>
      <c r="C96" s="20" t="s">
        <v>148</v>
      </c>
      <c r="D96" s="20" t="s">
        <v>89</v>
      </c>
      <c r="E96" s="10" t="s">
        <v>410</v>
      </c>
      <c r="F96" s="20" t="s">
        <v>90</v>
      </c>
      <c r="G96" s="20" t="s">
        <v>282</v>
      </c>
      <c r="H96" s="20" t="s">
        <v>452</v>
      </c>
      <c r="I96" s="20" t="s">
        <v>149</v>
      </c>
      <c r="J96" s="20" t="s">
        <v>49</v>
      </c>
      <c r="K96" s="20" t="s">
        <v>50</v>
      </c>
      <c r="L96" s="20" t="s">
        <v>50</v>
      </c>
      <c r="M96" s="20" t="s">
        <v>50</v>
      </c>
      <c r="N96" s="20" t="s">
        <v>376</v>
      </c>
      <c r="O96" s="20" t="s">
        <v>452</v>
      </c>
      <c r="P96" s="82">
        <v>80</v>
      </c>
      <c r="Q96" s="21" t="s">
        <v>38</v>
      </c>
      <c r="R96" s="20" t="s">
        <v>453</v>
      </c>
      <c r="S96" s="20" t="s">
        <v>454</v>
      </c>
      <c r="T96" s="28">
        <v>745267131.82000005</v>
      </c>
      <c r="U96" s="61">
        <v>44927</v>
      </c>
      <c r="V96" s="61">
        <v>45291</v>
      </c>
      <c r="W96" s="21" t="s">
        <v>54</v>
      </c>
      <c r="X96" s="21" t="s">
        <v>73</v>
      </c>
      <c r="Y96" s="27">
        <v>55.6</v>
      </c>
      <c r="Z96" s="20" t="s">
        <v>483</v>
      </c>
      <c r="AA96" s="20" t="s">
        <v>455</v>
      </c>
      <c r="AB96" s="59">
        <v>571357698.125</v>
      </c>
      <c r="AC96" s="59">
        <v>49182267.349199995</v>
      </c>
      <c r="AD96" s="11" t="s">
        <v>56</v>
      </c>
    </row>
  </sheetData>
  <autoFilter ref="A1:AD96" xr:uid="{AAE2B553-81DA-48F5-A931-889EF1649B5C}"/>
  <mergeCells count="109">
    <mergeCell ref="Y32:Y33"/>
    <mergeCell ref="Y34:Y35"/>
    <mergeCell ref="Y36:Y37"/>
    <mergeCell ref="Y38:Y39"/>
    <mergeCell ref="Y50:Y51"/>
    <mergeCell ref="Y52:Y53"/>
    <mergeCell ref="Y54:Y55"/>
    <mergeCell ref="Y86:Y87"/>
    <mergeCell ref="AB32:AB33"/>
    <mergeCell ref="AB34:AB35"/>
    <mergeCell ref="AB36:AB37"/>
    <mergeCell ref="AB38:AB39"/>
    <mergeCell ref="AB50:AB51"/>
    <mergeCell ref="AB52:AB53"/>
    <mergeCell ref="AB54:AB55"/>
    <mergeCell ref="Z86:Z87"/>
    <mergeCell ref="AA32:AA33"/>
    <mergeCell ref="AA34:AA35"/>
    <mergeCell ref="AA36:AA37"/>
    <mergeCell ref="AA38:AA39"/>
    <mergeCell ref="AA50:AA51"/>
    <mergeCell ref="Z54:Z55"/>
    <mergeCell ref="Z32:Z33"/>
    <mergeCell ref="Z34:Z35"/>
    <mergeCell ref="AC32:AC33"/>
    <mergeCell ref="AC34:AC35"/>
    <mergeCell ref="AC36:AC37"/>
    <mergeCell ref="AC38:AC39"/>
    <mergeCell ref="AC50:AC51"/>
    <mergeCell ref="AC52:AC53"/>
    <mergeCell ref="AC54:AC55"/>
    <mergeCell ref="Z36:Z37"/>
    <mergeCell ref="Z38:Z39"/>
    <mergeCell ref="Z50:Z51"/>
    <mergeCell ref="Z52:Z53"/>
    <mergeCell ref="AA52:AA53"/>
    <mergeCell ref="AA54:AA55"/>
    <mergeCell ref="AA86:AA87"/>
    <mergeCell ref="U54:U55"/>
    <mergeCell ref="V54:V55"/>
    <mergeCell ref="W54:W55"/>
    <mergeCell ref="X54:X55"/>
    <mergeCell ref="U86:U87"/>
    <mergeCell ref="V86:V87"/>
    <mergeCell ref="W86:W87"/>
    <mergeCell ref="U50:U51"/>
    <mergeCell ref="V50:V51"/>
    <mergeCell ref="W50:W51"/>
    <mergeCell ref="X50:X51"/>
    <mergeCell ref="U52:U53"/>
    <mergeCell ref="V52:V53"/>
    <mergeCell ref="W52:W53"/>
    <mergeCell ref="X52:X53"/>
    <mergeCell ref="U36:U37"/>
    <mergeCell ref="V36:V37"/>
    <mergeCell ref="W36:W37"/>
    <mergeCell ref="W38:W39"/>
    <mergeCell ref="V38:V39"/>
    <mergeCell ref="U38:U39"/>
    <mergeCell ref="U32:U33"/>
    <mergeCell ref="V32:V33"/>
    <mergeCell ref="W32:W33"/>
    <mergeCell ref="U34:U35"/>
    <mergeCell ref="V34:V35"/>
    <mergeCell ref="W34:W35"/>
    <mergeCell ref="S86:S87"/>
    <mergeCell ref="R50:R51"/>
    <mergeCell ref="R52:R53"/>
    <mergeCell ref="R54:R55"/>
    <mergeCell ref="R32:R33"/>
    <mergeCell ref="R34:R35"/>
    <mergeCell ref="R36:R37"/>
    <mergeCell ref="R38:R39"/>
    <mergeCell ref="Q34:Q35"/>
    <mergeCell ref="Q36:Q37"/>
    <mergeCell ref="Q38:Q39"/>
    <mergeCell ref="Q52:Q53"/>
    <mergeCell ref="Q54:Q55"/>
    <mergeCell ref="S32:S33"/>
    <mergeCell ref="S34:S35"/>
    <mergeCell ref="S36:S37"/>
    <mergeCell ref="S38:S39"/>
    <mergeCell ref="S50:S51"/>
    <mergeCell ref="S52:S53"/>
    <mergeCell ref="S54:S55"/>
    <mergeCell ref="X32:X33"/>
    <mergeCell ref="X34:X35"/>
    <mergeCell ref="X36:X37"/>
    <mergeCell ref="X38:X39"/>
    <mergeCell ref="O86:O87"/>
    <mergeCell ref="X86:X87"/>
    <mergeCell ref="O54:O55"/>
    <mergeCell ref="P32:P33"/>
    <mergeCell ref="P50:P51"/>
    <mergeCell ref="P52:P53"/>
    <mergeCell ref="P54:P55"/>
    <mergeCell ref="P86:P87"/>
    <mergeCell ref="O32:O33"/>
    <mergeCell ref="O34:O35"/>
    <mergeCell ref="O36:O37"/>
    <mergeCell ref="O38:O39"/>
    <mergeCell ref="O50:O51"/>
    <mergeCell ref="O52:O53"/>
    <mergeCell ref="P34:P35"/>
    <mergeCell ref="P36:P37"/>
    <mergeCell ref="P38:P39"/>
    <mergeCell ref="Q32:Q33"/>
    <mergeCell ref="R86:R87"/>
    <mergeCell ref="Q50:Q51"/>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 P36 P38 P40:P96" xr:uid="{C7F9D9D6-1A63-4D57-AC61-EF44E17ACE76}">
      <formula1>0</formula1>
      <formula2>9900000</formula2>
    </dataValidation>
  </dataValidations>
  <hyperlinks>
    <hyperlink ref="AA30" r:id="rId1" display="https://www.anh.gov.co/es/atenci%C3%B3n-y-servicios-a-la-ciudadan%C3%ADa/pqrsd/    " xr:uid="{4749A336-8628-4673-BC46-C6A551A63167}"/>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250</v>
      </c>
      <c r="B2" s="4" t="s">
        <v>249</v>
      </c>
      <c r="D2" s="5" t="s">
        <v>280</v>
      </c>
      <c r="E2" s="2" t="s">
        <v>281</v>
      </c>
    </row>
    <row r="3" spans="1:5" ht="15.65" customHeight="1" x14ac:dyDescent="0.35">
      <c r="A3" s="3" t="s">
        <v>291</v>
      </c>
      <c r="B3" s="6">
        <v>18</v>
      </c>
      <c r="D3" s="1" t="s">
        <v>171</v>
      </c>
      <c r="E3" s="2">
        <v>5</v>
      </c>
    </row>
    <row r="4" spans="1:5" x14ac:dyDescent="0.35">
      <c r="A4" s="3" t="s">
        <v>290</v>
      </c>
      <c r="B4" s="2">
        <v>40</v>
      </c>
      <c r="D4" s="1" t="s">
        <v>284</v>
      </c>
      <c r="E4" s="2">
        <v>1</v>
      </c>
    </row>
    <row r="5" spans="1:5" x14ac:dyDescent="0.35">
      <c r="A5" s="3" t="s">
        <v>251</v>
      </c>
      <c r="B5" s="2">
        <v>16</v>
      </c>
      <c r="D5" s="1" t="s">
        <v>263</v>
      </c>
      <c r="E5" s="2">
        <v>1</v>
      </c>
    </row>
    <row r="6" spans="1:5" x14ac:dyDescent="0.35">
      <c r="A6" s="3" t="s">
        <v>252</v>
      </c>
      <c r="B6" s="2">
        <f>110-18</f>
        <v>92</v>
      </c>
      <c r="D6" s="1" t="s">
        <v>48</v>
      </c>
      <c r="E6" s="2">
        <v>37</v>
      </c>
    </row>
    <row r="7" spans="1:5" x14ac:dyDescent="0.35">
      <c r="A7" s="3"/>
      <c r="B7" s="2"/>
      <c r="D7" s="1" t="s">
        <v>264</v>
      </c>
      <c r="E7" s="2">
        <v>1</v>
      </c>
    </row>
    <row r="8" spans="1:5" x14ac:dyDescent="0.35">
      <c r="A8" s="3"/>
      <c r="B8" s="2"/>
      <c r="D8" s="1" t="s">
        <v>265</v>
      </c>
      <c r="E8" s="2">
        <v>1</v>
      </c>
    </row>
    <row r="9" spans="1:5" x14ac:dyDescent="0.35">
      <c r="A9" s="3"/>
      <c r="B9" s="2"/>
      <c r="D9" s="1" t="s">
        <v>261</v>
      </c>
      <c r="E9" s="2">
        <v>1</v>
      </c>
    </row>
    <row r="10" spans="1:5" x14ac:dyDescent="0.35">
      <c r="A10" s="3"/>
      <c r="B10" s="2"/>
      <c r="D10" s="1" t="s">
        <v>65</v>
      </c>
      <c r="E10" s="2">
        <v>4</v>
      </c>
    </row>
    <row r="11" spans="1:5" x14ac:dyDescent="0.35">
      <c r="A11" s="3"/>
      <c r="B11" s="2"/>
      <c r="D11" s="1" t="s">
        <v>266</v>
      </c>
      <c r="E11" s="2">
        <v>4</v>
      </c>
    </row>
    <row r="12" spans="1:5" x14ac:dyDescent="0.35">
      <c r="A12" s="3"/>
      <c r="B12" s="2"/>
      <c r="D12" s="1" t="s">
        <v>149</v>
      </c>
      <c r="E12" s="2">
        <v>26</v>
      </c>
    </row>
    <row r="13" spans="1:5" x14ac:dyDescent="0.35">
      <c r="A13" s="3"/>
      <c r="B13" s="2"/>
      <c r="D13" s="1" t="s">
        <v>58</v>
      </c>
      <c r="E13" s="2">
        <v>23</v>
      </c>
    </row>
    <row r="14" spans="1:5" x14ac:dyDescent="0.35">
      <c r="A14" s="3"/>
      <c r="B14" s="2"/>
      <c r="D14" s="1" t="s">
        <v>260</v>
      </c>
      <c r="E14" s="2">
        <v>3</v>
      </c>
    </row>
    <row r="15" spans="1:5" x14ac:dyDescent="0.35">
      <c r="A15" s="3"/>
      <c r="B15" s="2"/>
      <c r="D15" s="1" t="s">
        <v>262</v>
      </c>
      <c r="E15" s="2">
        <v>1</v>
      </c>
    </row>
    <row r="16" spans="1:5" x14ac:dyDescent="0.35">
      <c r="A16" s="3"/>
      <c r="B16" s="2"/>
      <c r="D16" s="1" t="s">
        <v>272</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292</v>
      </c>
      <c r="C2" t="s">
        <v>281</v>
      </c>
    </row>
    <row r="3" spans="2:3" s="3" customFormat="1" ht="29" x14ac:dyDescent="0.35">
      <c r="B3" s="7" t="s">
        <v>27</v>
      </c>
      <c r="C3" s="9">
        <v>49</v>
      </c>
    </row>
    <row r="4" spans="2:3" s="3" customFormat="1" x14ac:dyDescent="0.35">
      <c r="B4" s="7" t="s">
        <v>285</v>
      </c>
      <c r="C4" s="9">
        <v>49</v>
      </c>
    </row>
    <row r="5" spans="2:3" s="3" customFormat="1" ht="29" x14ac:dyDescent="0.35">
      <c r="B5" s="7" t="s">
        <v>247</v>
      </c>
      <c r="C5" s="9">
        <v>19</v>
      </c>
    </row>
    <row r="6" spans="2:3" s="3" customFormat="1" x14ac:dyDescent="0.35">
      <c r="B6" s="7" t="s">
        <v>288</v>
      </c>
      <c r="C6" s="9">
        <v>7</v>
      </c>
    </row>
    <row r="7" spans="2:3" s="3" customFormat="1" ht="29" x14ac:dyDescent="0.35">
      <c r="B7" s="7" t="s">
        <v>286</v>
      </c>
      <c r="C7" s="9">
        <v>12</v>
      </c>
    </row>
    <row r="8" spans="2:3" s="3" customFormat="1" ht="29" x14ac:dyDescent="0.35">
      <c r="B8" s="7" t="s">
        <v>90</v>
      </c>
      <c r="C8" s="9">
        <v>40</v>
      </c>
    </row>
    <row r="9" spans="2:3" s="3" customFormat="1" ht="29" x14ac:dyDescent="0.35">
      <c r="B9" s="7" t="s">
        <v>282</v>
      </c>
      <c r="C9" s="9">
        <v>35</v>
      </c>
    </row>
    <row r="10" spans="2:3" s="3" customFormat="1" x14ac:dyDescent="0.35">
      <c r="B10" s="7" t="s">
        <v>283</v>
      </c>
      <c r="C10" s="9">
        <v>5</v>
      </c>
    </row>
    <row r="11" spans="2:3" x14ac:dyDescent="0.35">
      <c r="B11" s="1" t="s">
        <v>272</v>
      </c>
      <c r="C11" s="2">
        <v>108</v>
      </c>
    </row>
    <row r="13" spans="2:3" x14ac:dyDescent="0.35">
      <c r="B13" s="8" t="s">
        <v>292</v>
      </c>
      <c r="C13" t="s">
        <v>281</v>
      </c>
    </row>
    <row r="14" spans="2:3" ht="29" x14ac:dyDescent="0.35">
      <c r="B14" s="7" t="s">
        <v>282</v>
      </c>
      <c r="C14" s="9">
        <v>35</v>
      </c>
    </row>
    <row r="15" spans="2:3" ht="29" x14ac:dyDescent="0.35">
      <c r="B15" s="7" t="s">
        <v>123</v>
      </c>
      <c r="C15" s="9">
        <v>2</v>
      </c>
    </row>
    <row r="16" spans="2:3" x14ac:dyDescent="0.35">
      <c r="B16" s="7" t="s">
        <v>121</v>
      </c>
      <c r="C16" s="9">
        <v>1</v>
      </c>
    </row>
    <row r="17" spans="2:3" x14ac:dyDescent="0.35">
      <c r="B17" s="7" t="s">
        <v>117</v>
      </c>
      <c r="C17" s="9">
        <v>2</v>
      </c>
    </row>
    <row r="18" spans="2:3" ht="29" x14ac:dyDescent="0.35">
      <c r="B18" s="7" t="s">
        <v>289</v>
      </c>
      <c r="C18" s="9">
        <v>8</v>
      </c>
    </row>
    <row r="19" spans="2:3" ht="29" x14ac:dyDescent="0.35">
      <c r="B19" s="7" t="s">
        <v>185</v>
      </c>
      <c r="C19" s="9">
        <v>7</v>
      </c>
    </row>
    <row r="20" spans="2:3" ht="29" x14ac:dyDescent="0.35">
      <c r="B20" s="7" t="s">
        <v>184</v>
      </c>
      <c r="C20" s="9">
        <v>4</v>
      </c>
    </row>
    <row r="21" spans="2:3" x14ac:dyDescent="0.35">
      <c r="B21" s="7" t="s">
        <v>277</v>
      </c>
      <c r="C21" s="9">
        <v>1</v>
      </c>
    </row>
    <row r="22" spans="2:3" x14ac:dyDescent="0.35">
      <c r="B22" s="7" t="s">
        <v>186</v>
      </c>
      <c r="C22" s="9">
        <v>7</v>
      </c>
    </row>
    <row r="23" spans="2:3" x14ac:dyDescent="0.35">
      <c r="B23" s="7" t="s">
        <v>115</v>
      </c>
      <c r="C23" s="9">
        <v>2</v>
      </c>
    </row>
    <row r="24" spans="2:3" x14ac:dyDescent="0.35">
      <c r="B24" s="7" t="s">
        <v>162</v>
      </c>
      <c r="C24" s="9">
        <v>1</v>
      </c>
    </row>
    <row r="25" spans="2:3" x14ac:dyDescent="0.35">
      <c r="B25" s="7" t="s">
        <v>283</v>
      </c>
      <c r="C25" s="9">
        <v>5</v>
      </c>
    </row>
    <row r="26" spans="2:3" ht="43.5" x14ac:dyDescent="0.35">
      <c r="B26" s="7" t="s">
        <v>255</v>
      </c>
      <c r="C26" s="9">
        <v>1</v>
      </c>
    </row>
    <row r="27" spans="2:3" ht="29" x14ac:dyDescent="0.35">
      <c r="B27" s="7" t="s">
        <v>185</v>
      </c>
      <c r="C27" s="9">
        <v>3</v>
      </c>
    </row>
    <row r="28" spans="2:3" x14ac:dyDescent="0.35">
      <c r="B28" s="7" t="s">
        <v>187</v>
      </c>
      <c r="C28" s="9">
        <v>1</v>
      </c>
    </row>
    <row r="29" spans="2:3" x14ac:dyDescent="0.35">
      <c r="B29" s="7" t="s">
        <v>288</v>
      </c>
      <c r="C29" s="9">
        <v>7</v>
      </c>
    </row>
    <row r="30" spans="2:3" ht="29" x14ac:dyDescent="0.35">
      <c r="B30" s="7" t="s">
        <v>67</v>
      </c>
      <c r="C30" s="9">
        <v>1</v>
      </c>
    </row>
    <row r="31" spans="2:3" ht="29" x14ac:dyDescent="0.35">
      <c r="B31" s="7" t="s">
        <v>274</v>
      </c>
      <c r="C31" s="9">
        <v>1</v>
      </c>
    </row>
    <row r="32" spans="2:3" ht="29" x14ac:dyDescent="0.35">
      <c r="B32" s="7" t="s">
        <v>289</v>
      </c>
      <c r="C32" s="9">
        <v>3</v>
      </c>
    </row>
    <row r="33" spans="2:3" ht="29" x14ac:dyDescent="0.35">
      <c r="B33" s="7" t="s">
        <v>188</v>
      </c>
      <c r="C33" s="9">
        <v>1</v>
      </c>
    </row>
    <row r="34" spans="2:3" ht="29" x14ac:dyDescent="0.35">
      <c r="B34" s="7" t="s">
        <v>184</v>
      </c>
      <c r="C34" s="9">
        <v>1</v>
      </c>
    </row>
    <row r="35" spans="2:3" ht="29" x14ac:dyDescent="0.35">
      <c r="B35" s="7" t="s">
        <v>286</v>
      </c>
      <c r="C35" s="9">
        <v>12</v>
      </c>
    </row>
    <row r="36" spans="2:3" x14ac:dyDescent="0.35">
      <c r="B36" s="7" t="s">
        <v>37</v>
      </c>
      <c r="C36" s="9">
        <v>4</v>
      </c>
    </row>
    <row r="37" spans="2:3" x14ac:dyDescent="0.35">
      <c r="B37" s="7" t="s">
        <v>181</v>
      </c>
      <c r="C37" s="9">
        <v>2</v>
      </c>
    </row>
    <row r="38" spans="2:3" x14ac:dyDescent="0.35">
      <c r="B38" s="7" t="s">
        <v>179</v>
      </c>
      <c r="C38" s="9">
        <v>6</v>
      </c>
    </row>
    <row r="39" spans="2:3" x14ac:dyDescent="0.35">
      <c r="B39" s="7" t="s">
        <v>285</v>
      </c>
      <c r="C39" s="9">
        <v>49</v>
      </c>
    </row>
    <row r="40" spans="2:3" ht="29" x14ac:dyDescent="0.35">
      <c r="B40" s="7" t="s">
        <v>67</v>
      </c>
      <c r="C40" s="9">
        <v>1</v>
      </c>
    </row>
    <row r="41" spans="2:3" x14ac:dyDescent="0.35">
      <c r="B41" s="7" t="s">
        <v>37</v>
      </c>
      <c r="C41" s="9">
        <v>11</v>
      </c>
    </row>
    <row r="42" spans="2:3" x14ac:dyDescent="0.35">
      <c r="B42" s="7" t="s">
        <v>189</v>
      </c>
      <c r="C42" s="9">
        <v>8</v>
      </c>
    </row>
    <row r="43" spans="2:3" x14ac:dyDescent="0.35">
      <c r="B43" s="7" t="s">
        <v>181</v>
      </c>
      <c r="C43" s="9">
        <v>3</v>
      </c>
    </row>
    <row r="44" spans="2:3" x14ac:dyDescent="0.35">
      <c r="B44" s="7" t="s">
        <v>179</v>
      </c>
      <c r="C44" s="9">
        <v>14</v>
      </c>
    </row>
    <row r="45" spans="2:3" ht="29" x14ac:dyDescent="0.35">
      <c r="B45" s="7" t="s">
        <v>289</v>
      </c>
      <c r="C45" s="9">
        <v>3</v>
      </c>
    </row>
    <row r="46" spans="2:3" x14ac:dyDescent="0.35">
      <c r="B46" s="7" t="s">
        <v>50</v>
      </c>
      <c r="C46" s="9">
        <v>5</v>
      </c>
    </row>
    <row r="47" spans="2:3" ht="29" x14ac:dyDescent="0.35">
      <c r="B47" s="7" t="s">
        <v>177</v>
      </c>
      <c r="C47" s="9">
        <v>3</v>
      </c>
    </row>
    <row r="48" spans="2:3" x14ac:dyDescent="0.35">
      <c r="B48" s="7" t="s">
        <v>186</v>
      </c>
      <c r="C48" s="9">
        <v>1</v>
      </c>
    </row>
    <row r="49" spans="2:3" x14ac:dyDescent="0.35">
      <c r="B49" s="1" t="s">
        <v>272</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 2023</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 Ochoa</cp:lastModifiedBy>
  <dcterms:created xsi:type="dcterms:W3CDTF">2023-03-23T17:08:33Z</dcterms:created>
  <dcterms:modified xsi:type="dcterms:W3CDTF">2023-07-04T21:44:32Z</dcterms:modified>
</cp:coreProperties>
</file>