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 - Plan Anual de Adquisiciones\11. PLAN ANUAL DE ADQUISICIONES 2023\03. Publicaciones en la WEB\"/>
    </mc:Choice>
  </mc:AlternateContent>
  <xr:revisionPtr revIDLastSave="0" documentId="13_ncr:1_{9C0EC4B7-561D-4E8D-B26A-861BE2C8D169}"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2" i="10" l="1"/>
  <c r="I251" i="10"/>
  <c r="I250" i="10"/>
  <c r="I249" i="10"/>
  <c r="I248" i="10"/>
  <c r="I247" i="10"/>
  <c r="I246" i="10"/>
  <c r="I245" i="10"/>
  <c r="I244" i="10"/>
  <c r="I243" i="10"/>
  <c r="I242" i="10"/>
  <c r="I241" i="10"/>
  <c r="I240" i="10"/>
  <c r="I237" i="10"/>
  <c r="I236" i="10"/>
  <c r="I228" i="10"/>
  <c r="J227" i="10"/>
  <c r="J226" i="10"/>
  <c r="J225" i="10"/>
  <c r="J224" i="10"/>
  <c r="J223" i="10"/>
  <c r="J222" i="10"/>
  <c r="J221" i="10"/>
  <c r="I215" i="10"/>
  <c r="I192" i="10"/>
  <c r="I174" i="10"/>
  <c r="I173" i="10"/>
  <c r="I171" i="10"/>
  <c r="I169" i="10"/>
  <c r="I168" i="10"/>
  <c r="I167" i="10"/>
  <c r="I166" i="10"/>
  <c r="I165" i="10"/>
  <c r="I164"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<sst xmlns="http://schemas.openxmlformats.org/spreadsheetml/2006/main" count="8772" uniqueCount="857">
  <si>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</si>
  <si>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</si>
  <si>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</si>
  <si>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</si>
  <si>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</si>
  <si>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</si>
  <si>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</si>
  <si>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</si>
  <si>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</si>
  <si>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</si>
  <si>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</si>
  <si>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</si>
  <si>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</si>
  <si>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</si>
  <si>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</si>
  <si>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</si>
  <si>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</si>
  <si>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</si>
  <si>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</si>
  <si>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</si>
  <si>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</si>
  <si>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</si>
  <si>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</si>
  <si>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</si>
  <si>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</si>
  <si>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</si>
  <si>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</si>
  <si>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</si>
  <si>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</si>
  <si>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</si>
  <si>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</si>
  <si>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</si>
  <si>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</si>
  <si>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</si>
  <si>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</si>
  <si>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</si>
  <si>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</si>
  <si>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</si>
  <si>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</si>
  <si>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</si>
  <si>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</si>
  <si>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</si>
  <si>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</si>
  <si>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</si>
  <si>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</si>
  <si>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</si>
  <si>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</si>
  <si>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</si>
  <si>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</si>
  <si>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</si>
  <si>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</si>
  <si>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</si>
  <si>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</si>
  <si>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</si>
  <si>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</si>
  <si>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</si>
  <si>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</si>
  <si>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</si>
  <si>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</si>
  <si>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</si>
  <si>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</si>
  <si>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</si>
  <si>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</si>
  <si>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</si>
  <si>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</si>
  <si>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</si>
  <si>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</si>
  <si>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</si>
  <si>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</si>
  <si>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</si>
  <si>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</si>
  <si>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</si>
  <si>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</si>
  <si>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</si>
  <si>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</si>
  <si>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</si>
  <si>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</si>
  <si>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</si>
  <si>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</si>
  <si>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</si>
  <si>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</si>
  <si>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</si>
  <si>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</si>
  <si>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</si>
  <si>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</si>
  <si>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</si>
  <si>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</si>
  <si>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</si>
  <si>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</si>
  <si>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</si>
  <si>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</si>
  <si>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</si>
  <si>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</si>
  <si>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</si>
  <si>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</si>
  <si>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</si>
  <si>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</si>
  <si>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</si>
  <si>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</si>
  <si>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</si>
  <si>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</si>
  <si>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</si>
  <si>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</si>
  <si>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</si>
  <si>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</si>
  <si>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</si>
  <si>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</si>
  <si>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</si>
  <si>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</si>
  <si>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</si>
  <si>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</si>
  <si>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</si>
  <si>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</si>
  <si>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</si>
  <si>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</si>
  <si>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</si>
  <si>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</si>
  <si>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</si>
  <si>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</si>
  <si>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</si>
  <si>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</si>
  <si>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</si>
  <si>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</si>
  <si>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</si>
  <si>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</si>
  <si>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</si>
  <si>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</si>
  <si>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</si>
  <si>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</si>
  <si>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</si>
  <si>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</si>
  <si>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</si>
  <si>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</si>
  <si>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</si>
  <si>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</si>
  <si>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</si>
  <si>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</si>
  <si>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</si>
  <si>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</si>
  <si>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</si>
  <si>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</si>
  <si>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</si>
  <si>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</si>
  <si>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</si>
  <si>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</si>
  <si>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</si>
  <si>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</si>
  <si>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</si>
  <si>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</si>
  <si>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</si>
  <si>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</si>
  <si>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</si>
  <si>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</si>
  <si>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</si>
  <si>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</si>
  <si>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</si>
  <si>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</si>
  <si>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</si>
  <si>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</si>
  <si>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</si>
  <si>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</si>
  <si>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</si>
  <si>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</si>
  <si>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</si>
  <si>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</si>
  <si>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</si>
  <si>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</si>
  <si>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</si>
  <si>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</si>
  <si>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</si>
  <si>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</si>
  <si>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</si>
  <si>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</si>
  <si>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</si>
  <si>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</si>
  <si>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</si>
  <si>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</si>
  <si>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</si>
  <si>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</si>
  <si>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</si>
  <si>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</si>
  <si>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</si>
  <si>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</si>
  <si>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</si>
  <si>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</si>
  <si>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</si>
  <si>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</si>
  <si>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</si>
  <si>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</si>
  <si>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</si>
  <si>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</si>
  <si>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</si>
  <si>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</si>
  <si>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</si>
  <si>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</si>
  <si>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</si>
  <si>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</si>
  <si>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</si>
  <si>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</si>
  <si>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</si>
  <si>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</si>
  <si>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</si>
  <si>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</si>
  <si>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</si>
  <si>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</si>
  <si>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</si>
  <si>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</si>
  <si>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</si>
  <si>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</si>
  <si>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</si>
  <si>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</si>
  <si>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</si>
  <si>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</si>
  <si>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</si>
  <si>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</si>
  <si>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</si>
  <si>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</si>
  <si>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</si>
  <si>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</si>
  <si>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</si>
  <si>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</si>
  <si>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</si>
  <si>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</si>
  <si>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</si>
  <si>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</si>
  <si>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</si>
  <si>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</si>
  <si>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</si>
  <si>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</si>
  <si>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</si>
  <si>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</si>
  <si>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</si>
  <si>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</si>
  <si>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</si>
  <si>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</si>
  <si>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</si>
  <si>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</si>
  <si>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</si>
  <si>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</si>
  <si>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</si>
  <si>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</si>
  <si>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</si>
  <si>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</si>
  <si>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</si>
  <si>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</si>
  <si>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</si>
  <si>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</si>
  <si>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</si>
  <si>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</si>
  <si>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</si>
  <si>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</si>
  <si>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</si>
  <si>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</si>
  <si>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</si>
  <si>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</si>
  <si>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</si>
  <si>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</si>
  <si>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</si>
  <si>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</si>
  <si>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</si>
  <si>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</si>
  <si>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</si>
  <si>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</si>
  <si>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</si>
  <si>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</si>
  <si>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</si>
  <si>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</si>
  <si>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</si>
  <si>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</si>
  <si>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</si>
  <si>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</si>
  <si>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</si>
  <si>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</si>
  <si>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</si>
  <si>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</si>
  <si>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</si>
  <si>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</si>
  <si>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</si>
  <si>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</si>
  <si>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</si>
  <si>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</si>
  <si>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</si>
  <si>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</si>
  <si>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</si>
  <si>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</si>
  <si>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</si>
  <si>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</si>
  <si>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</si>
  <si>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</si>
  <si>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</si>
  <si>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</si>
  <si>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</si>
  <si>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</si>
  <si>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</si>
  <si>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</si>
  <si>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</si>
  <si>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</si>
  <si>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</si>
  <si>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</si>
  <si>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</si>
  <si>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</si>
  <si>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</si>
  <si>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</si>
  <si>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</si>
  <si>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</si>
  <si>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</si>
  <si>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</si>
  <si>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</si>
  <si>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</si>
  <si>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</si>
  <si>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</si>
  <si>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</si>
  <si>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</si>
  <si>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</si>
  <si>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</si>
  <si>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</si>
  <si>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</si>
  <si>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</si>
  <si>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</si>
  <si>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</si>
  <si>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</si>
  <si>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</si>
  <si>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</si>
  <si>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</si>
  <si>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</si>
  <si>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</si>
  <si>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</si>
  <si>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</si>
  <si>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</si>
  <si>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</si>
  <si>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</si>
  <si>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</si>
  <si>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</si>
  <si>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</si>
  <si>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</si>
  <si>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</si>
  <si>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</si>
  <si>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</si>
  <si>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</si>
  <si>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</si>
  <si>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</si>
  <si>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</si>
  <si>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</si>
  <si>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</si>
  <si>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</si>
  <si>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</si>
  <si>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</si>
  <si>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</si>
  <si>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</si>
  <si>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</si>
  <si>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</si>
  <si>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</si>
  <si>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</si>
  <si>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</si>
  <si>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</si>
  <si>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</si>
  <si>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</si>
  <si>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</si>
  <si>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</si>
  <si>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</si>
  <si>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</si>
  <si>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</si>
  <si>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</si>
  <si>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</si>
  <si>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</si>
  <si>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</si>
  <si>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</si>
  <si>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</si>
  <si>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</si>
  <si>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</si>
  <si>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</si>
  <si>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</si>
  <si>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</si>
  <si>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</si>
  <si>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</si>
  <si>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</si>
  <si>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</si>
  <si>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</si>
  <si>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</si>
  <si>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</si>
  <si>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</si>
  <si>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</si>
  <si>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</si>
  <si>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</si>
  <si>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</si>
  <si>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</si>
  <si>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</si>
  <si>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</si>
  <si>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</si>
  <si>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</si>
  <si>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</si>
  <si>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</si>
  <si>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</si>
  <si>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</si>
  <si>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</si>
  <si>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</si>
  <si>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</si>
  <si>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</si>
  <si>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</si>
  <si>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</si>
  <si>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</si>
  <si>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</si>
  <si>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</si>
  <si>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</si>
  <si>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</si>
  <si>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</si>
  <si>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</si>
  <si>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</si>
  <si>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</si>
  <si>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</si>
  <si>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</si>
  <si>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</si>
  <si>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</si>
  <si>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</si>
  <si>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</si>
  <si>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</si>
  <si>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</si>
  <si>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</si>
  <si>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</si>
  <si>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</si>
  <si>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</si>
  <si>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</si>
  <si>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</si>
  <si>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</si>
  <si>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</si>
  <si>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</si>
  <si>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</si>
  <si>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</si>
  <si>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</si>
  <si>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</si>
  <si>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</si>
  <si>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</si>
  <si>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</si>
  <si>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</si>
  <si>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</si>
  <si>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</si>
  <si>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</si>
  <si>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</si>
  <si>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</si>
  <si>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</si>
  <si>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</si>
  <si>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</si>
  <si>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</si>
  <si>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</si>
  <si>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</si>
  <si>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</si>
  <si>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</si>
  <si>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</si>
  <si>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</si>
  <si>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</si>
  <si>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</si>
  <si>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</si>
  <si>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</si>
  <si>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</si>
  <si>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</si>
  <si>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</si>
  <si>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</si>
  <si>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</si>
  <si>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</si>
  <si>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</si>
  <si>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</si>
  <si>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</si>
  <si>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</si>
  <si>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</si>
  <si>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</si>
  <si>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</si>
  <si>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</si>
  <si>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</si>
  <si>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</si>
  <si>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</si>
  <si>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</si>
  <si>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</si>
  <si>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</si>
  <si>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</si>
  <si>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</si>
  <si>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</si>
  <si>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</si>
  <si>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</si>
  <si>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</si>
  <si>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</si>
  <si>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</si>
  <si>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</si>
  <si>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</si>
  <si>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</si>
  <si>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</si>
  <si>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</si>
  <si>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</si>
  <si>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</si>
  <si>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</si>
  <si>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</si>
  <si>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</si>
  <si>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</si>
  <si>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</si>
  <si>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</si>
  <si>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</si>
  <si>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</si>
  <si>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</si>
  <si>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</si>
  <si>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</si>
  <si>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</si>
  <si>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</si>
  <si>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</si>
  <si>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</si>
  <si>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</si>
  <si>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</si>
  <si>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</si>
  <si>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</si>
  <si>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</si>
  <si>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</si>
  <si>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</si>
  <si>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447. Aunar esfuerzos técnicos, humanos, administrativos, financieros y logísticos para generación de un modelo geológico-geofísico a partir de la adquisición, procesamiento e interpretación de datos de magnetotelúrica, gravimetría y magnetometría del sistema geotérmico de Iza (Boyacá)</t>
  </si>
  <si>
    <t>448. Aunar esfuerzos técnicos, humanos, administrativos, financieros y logísticos para aportar técnicamente en la adquisición y procesamiento de información técnica para establecer una línea base sismológica en los campos de producción de hidrocarburos.</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</si>
  <si>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</si>
  <si>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450. Contratar la Interventoría Integral (técnica, social, HSE, legal, administrativa, financiera y de gestión inmobiliaria) para el Contrato resultante del proceso de selección para la adquisición sísmica San Ángel 3D 2023 cuenca Valle Inferior del Magdalena - VIM</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</si>
  <si>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</si>
  <si>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</si>
  <si>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</si>
  <si>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</si>
  <si>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</si>
  <si>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</si>
  <si>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</si>
  <si>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</si>
  <si>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</si>
  <si>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</si>
  <si>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$ 1.800.000.000 </t>
  </si>
  <si>
    <t xml:space="preserve"> $ 12.600.000.000 </t>
  </si>
  <si>
    <t xml:space="preserve"> $ 2.125.000.000 </t>
  </si>
  <si>
    <t xml:space="preserve"> $ 361.250.000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</si>
  <si>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</si>
  <si>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</si>
  <si>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</si>
  <si>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</si>
  <si>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</si>
  <si>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</si>
  <si>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</si>
  <si>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</si>
  <si>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</si>
  <si>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</si>
  <si>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</si>
  <si>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</si>
  <si>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</si>
  <si>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</si>
  <si>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</si>
  <si>
    <t xml:space="preserve">44103100
44121600 </t>
  </si>
  <si>
    <t>473. Prestación de Servicios Profesionales Especializados para el desarrollo e implementación de funcionalidades y sistemas como parte de la automatización de procesos de la ANH</t>
  </si>
  <si>
    <t>474. Prestación de Servicios Profesionales Especializados para el desarrollo e implementación de funcionalidades y sistemas como parte de la automatización de procesos de la ANH</t>
  </si>
  <si>
    <t>475. Prestación de Servicios Profesionales Especializados para el desarrollo e implementación de funcionalidades y sistemas como parte de la automatización de procesos de la ANH</t>
  </si>
  <si>
    <t>476. Prestación de Servicios Profesionales Especializados para el desarrollo e implementación de funcionalidades y sistemas como parte de la automatización de procesos de la ANH</t>
  </si>
  <si>
    <t>477. Prestación de Servicios Profesionales Especializados para el desarrollo e implementación de funcionalidades y sistemas como parte de la automatización de procesos de la ANH</t>
  </si>
  <si>
    <t>478. Prestación de Servicios Profesionales Especializados para el desarrollo e implementación de funcionalidades y sistemas como parte de la automatización de procesos de la ANH</t>
  </si>
  <si>
    <t>479. Prestación de servicios profesionales especializados para el levantamiento de requerimientos,  análisis, diseño y pruebas de los desarrollos requeridos para la automatización de procesos de la ANH</t>
  </si>
  <si>
    <t>480. Prestación de servicios profesionales especializados para el levantamiento de requerimientos,  análisis, diseño y pruebas de los desarrollos requeridos para la automatización de procesos de la ANH</t>
  </si>
  <si>
    <t>481. Prestación de Servicios Profesionales Especializados para el desarrollo e implementación de funcionalidades y sistemas como parte de la automatización de procesos de la ANH</t>
  </si>
  <si>
    <t>482. Prestación de servicios profesionales especializados para el levantamiento de requerimientos,  análisis, diseño y pruebas de los desarrollos requeridos para la automatización de procesos de la ANH</t>
  </si>
  <si>
    <t>483. Prestación de servicios profesionales especializados para el levantamiento de requerimientos,  análisis, diseño y pruebas de los desarrollos requeridos para la automatización de procesos de la ANH</t>
  </si>
  <si>
    <t>484. Prestación de Servicios de apoyo a la gestión para el soporte de TI que brinda la Oficina de Tecnologías de la Información a los usuarios de la ANH</t>
  </si>
  <si>
    <t>485. Prestación de Servicios de apoyo a la gestión para el soporte de TI que brinda la Oficina de Tecnologías de la Información a los usuarios de la ANH</t>
  </si>
  <si>
    <t>486. Suministro de papelería y útiles de oficina para la ANH.</t>
  </si>
  <si>
    <t>487. Prestación de servicios profesionales especializados en la estructuración financiera de procesos contractuales y atención de los mismos.</t>
  </si>
  <si>
    <t>488. Prestación de servicios profesionales especializados en temas de contratación administrativa a la Vicepresidencia Administrativa Financiera.</t>
  </si>
  <si>
    <t>489. Diagnóstico integral de archivo de la ANH y lo inherente a éste.</t>
  </si>
  <si>
    <t>490. Prestación de servicios profesionales especializados,  tendientes a la realización de estudios de encargo para la provisión de empleos, seguimiento y actualización del aplicativo SIGEP II de la planta de personal, y demás actividades que garanticen el cumplimiento de los objetivos al interior del grupo de Talento Humano.</t>
  </si>
  <si>
    <t>491. Prestar los servicios profesionales especializados para el apoyo a la Gestión del GIT de Talento Humano, en lo relacionado mantenimiento, implementación de estrategias y cumplimiento del Sistema de Gestión de Seguridad y Salud de la Agencia Nacional de Hidrocarburos - ANH</t>
  </si>
  <si>
    <t>492. Prestación de servicios profesionales especializados de apoyo a la gestión para el desarrollo, seguimiento e implementación de los planes a cargo del GIT de Talento Humano</t>
  </si>
  <si>
    <t>493. Prestación de servicios profesionales para el apoyo al proceso de nómina y administración de personal de la Agencia Nacional de Hidrocarburos.</t>
  </si>
  <si>
    <t>494. Prestación de servicios profesionales Especializados para el apoyo a la administración de personal y  al plan estratégico del Grupo Interno de trabajo de Talento Humano de la Agencia Nacional de Hidrocarburos.</t>
  </si>
  <si>
    <t>495. Aunar esfuerzos administrativos, jurídicos, técnicos, financieros, de apoyo logístico y de comunicación, para el fortalecimiento de las funciones a cargo de cada una de las partes, que permitan promover y facilitar la estructuración y desarrollo de los cometidos misionales y sectoriales.</t>
  </si>
  <si>
    <t>496. Prestación de servicios profesionales especializados para la gestión de los procesos de fiscalización PAS en Gerencia de Asuntos Legales y Contratación.</t>
  </si>
  <si>
    <t>497. Prestación de servicios profesionales especializados para la gestión de los procesos de fiscalización PAS en Gerencia de Asuntos Legales y Contratación.</t>
  </si>
  <si>
    <t>498. Prestación de servicios profesionales especializados para la gestión de fiscalización en los procesos jurídicos para el cumplimiento de sus actividades misionales.</t>
  </si>
  <si>
    <t>499. Prestación de Servicios de apoyo a la gestión, administrativa, asistencial, logístico y operativo para la VORP- SGR</t>
  </si>
  <si>
    <t>500. Prestación de servicios profesionales especializados para la gestión de fiscalización en los procesos de pozos inactivos y abandonados.</t>
  </si>
  <si>
    <t>501. Prestación de servicios profesionales especializados para la gestión de fiscalización en los procesos de emisiones fugitivas de gas y venteos.</t>
  </si>
  <si>
    <t>502. Prestación de servicios profesionales especializados para la gestión de fiscalización en los procesos de producción.</t>
  </si>
  <si>
    <t>503. Prestación de servicios profesionales especializados para la gestión de fiscalización en los procesos administrativos y financieros.</t>
  </si>
  <si>
    <t>504. Prestación de servicios profesionales especializados para la gestión de fiscalización en los procesos de intervención  de pozos.</t>
  </si>
  <si>
    <t xml:space="preserve">505. Prestación de servicios profesionales especializados para la gestión de fiscalización en los procesos de perforación de nuevos pozos e intervención de pozos inactivos. </t>
  </si>
  <si>
    <t>506. Prestación de servicios profesionales especializados para la gestión de información y plataformas tecnológicas del centro de control.</t>
  </si>
  <si>
    <t>507. Prestación de servicios profesionales para la gestión de fiscalización en los procesos de AVM.</t>
  </si>
  <si>
    <t>508. Prestación de servicios profesionales para la gestión de fiscalización en los procesos de AVM.</t>
  </si>
  <si>
    <t>509. Prestación de servicios profesionales especializados para la gestión de fiscalización en los procesos de perforación de nuevos pozos e intervención de pozos inactivos.</t>
  </si>
  <si>
    <t>510. Prestación de servicios profesionales especializados para la gestión de información y plataformas tecnológicas del centro de control.</t>
  </si>
  <si>
    <t>511. Prestación de servicios profesionales para la gestión de fiscalización en los procesos de AVM.</t>
  </si>
  <si>
    <t>512. Prestación de servicios profesionales para la gestión de fiscalización en los procesos de AVM.</t>
  </si>
  <si>
    <t>513. Prestación de servicios profesionales especializados para la gestión de fiscalización en los procesos de producción.</t>
  </si>
  <si>
    <t>514. Prestación de servicios profesionales especializados para la gestión de fiscalización en los procesos de producción.</t>
  </si>
  <si>
    <t>515. Prestación de servicios profesionales especializados para la gestión de fiscalización en los procesos de producción.</t>
  </si>
  <si>
    <t>516. Prestación de servicios profesionales especializados para la gestión de fiscalización en los procesos de pozos inactivos y abandonados.</t>
  </si>
  <si>
    <t>517. Prestación de servicios profesionales especializados para la gestión de fiscalización en los procesos de exploración y explotación de hidrocarburos.</t>
  </si>
  <si>
    <t>518. Prestación de servicios profesionales especializados para la gestión de fiscalización en los procesos de exploración y explotación de hidrocarburos.</t>
  </si>
  <si>
    <t xml:space="preserve">519. Prestación de servicios profesionales para la gestión de fiscalización en los procesos  de análisis de riesgos en las operaciones de exploración y producción de Hidrocarburos </t>
  </si>
  <si>
    <t xml:space="preserve">520. Prestación de servicios profesionales especializados para la gestión de fiscalización en los procesos de análisis de riesgos en las operaciones de exploración y producción de Hidrocarburos </t>
  </si>
  <si>
    <t xml:space="preserve">521. Prestación de Servicios Profesionales Especializados para la elaboración del Balance General de la Nación, el informe final de recursos y reservas y conceptos técnicos de operaciones y reservas en el marco de la experticia de Ingeniería de yacimientos. </t>
  </si>
  <si>
    <t xml:space="preserve">522. Prestación de servicios profesionales especializados para  la revisión técnica del Informe Final de Recursos y Reservas y el asesoramiento  integral de todos los procesos y conceptos técnicos asignados a la Gerencia. </t>
  </si>
  <si>
    <t>523. Prestación de servicios profesionales especializados para el aseguramiento de los informes de recursos y reservas de la Nación (IRR), la elaboración de conceptos competencia de la gerencia y estrategias relacionadas con la transición energética.</t>
  </si>
  <si>
    <t xml:space="preserve">524. Prestación de servicios profesionales especializados para el proceso de recursos y reservas y la elaboración de conceptos derivados del mismo. </t>
  </si>
  <si>
    <t xml:space="preserve">525. Prestación de Servicios Profesionales Especializados para la consolidación y conciliación de las cifras de recursos y reservas, la elaboración del informe final IRR y el soporte a las actividades de caracterización de procesos de la GRO. </t>
  </si>
  <si>
    <t xml:space="preserve">526. Prestación de servicios profesionales especializados para el aseguramiento de la información de recursos y reservas presentada por las compañías operadoras y el soporte a los conceptos de yacimientos competencia del área. </t>
  </si>
  <si>
    <t>527. Prestación de Servicios Profesionales Especializados para el soporte a la Plataforma Tecnológica de recepción y reporte de los Informes de Recursos y Reservas de la Nación.</t>
  </si>
  <si>
    <t>528. Prestación de servicios profesionales para la gestión de la Ventanilla Única de Comercio Exterior (VUCE),  y apoyo a la consolidación del informe final de recursos y reservas de la nación.</t>
  </si>
  <si>
    <t>529. Prestación de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</si>
  <si>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 xml:space="preserve">530. Prestación de Servicios Profesionales Especializados para la mejora y soporte a los Sistemas de Calidad de la Vicepresidencia de Operaciones, Regalías y Participaciones. </t>
  </si>
  <si>
    <t>531. Prestación de servicios profesionales especializados para el diseño y ejecución de la estrategia de la ANH en lo referente a  la transición energética y el cumplimiento de metas país de reducción de emisiones de gases de efecto invernadero (GEI).</t>
  </si>
  <si>
    <t>532. Prestación de servicios profesionales especializados para el diseño y ejecución de la estrategia de la ANH en lo referente a  la Recobro Mejorado, transición energética y el cumplimiento de metas país de reducción de emisiones de gases de efecto invernadero (GEI).</t>
  </si>
  <si>
    <t>533. Prestación de servicios profesionales especializados para la gestión de los procesos de fiscalización PAS en Gerencia de Asuntos Legales y Contratación.</t>
  </si>
  <si>
    <t>534. Prestación de servicios profesionales especializados para la gestión de los procesos de fiscalización PAS en Gerencia de Asuntos Legales y Contratación.</t>
  </si>
  <si>
    <t>535. Prestación de servicios profesionales especializados de apoyo para la Vicepresidencia Técnica en el afianzamiento del Sistema de Información Geográfico, como también en el aseguramiento y manejo de la base de datos técnica de sísmica, de pozos y del software petrotécnico para los procesos de evaluación de áreas de la Agencia Nacional de Hidrocarburos - ANH.</t>
  </si>
  <si>
    <t>536. Prestación de servicios profesionales especializados de apoyo para la Vicepresidencia Técnica en cuanto a la verificación y actualización de la base de datos técnica y en la verificación del cumplimiento de los requisitos técnicos de los productos recibidos a través de los proyectos de inversión de la VT de la Agencia Nacional de Hidrocarburos - ANH.</t>
  </si>
  <si>
    <t>537. Prestación de servicios profesionales especializados en la Vicepresidencia Técnica para la emisión de conceptos de geología relacionados con la delimitación de los yacimientos en evaluación o en producción a cargo de la VT de la Agencia Nacional de Hidrocarburos - ANH.</t>
  </si>
  <si>
    <t>538. Prestación de servicios profesionales especializados de apoyo en la Vicepresidencia Técnica para llevar a cabo el mantenimiento de las bases de datos espaciales del Sistema de Información Geográfica - SIG  de la Agencia Nacional de Hidrocarburos - ANH, como también generar y validar productos cartográficos y temáticos con componente espacial.</t>
  </si>
  <si>
    <t>539. Prestación de servicios profesionales especializados de apoyo en la Vicepresidencia Técnica para la administración del Sistema de Información Geográfica - SIG de la ANH, la generación de productos cartográficos para identificación de áreas de interés, así como la evaluación y mantenimiento de la información geográfica y de los registros para realizar el seguimiento de la expedición y actualización de las resoluciones de ubicación territorial de yacimientos a cargo de la VT de la Agencia Nacional de Hidrocarburos - ANH.</t>
  </si>
  <si>
    <t>540. Prestación de servicios profesionales especializados de apoyo en la Vicepresidencia Técnica para el mantenimiento y actualización de las bases de datos espaciales del Sistema de Información Geográfica - SIG de la Agencia Nacional de Hidrocarburos - ANH, estructurar y realizar informes de gestión, como también generar y validar productos cartográficos y temáticos con componente espacial.</t>
  </si>
  <si>
    <t>541. Prestación de servicios profesionales especializados de apoyo a la Vicepresidencia Técnica en la actualización del Sistema de Información Geográfica - SIG de la Agencia Nacional de Hidrocarburos - ANH, realizar la actualización del Mapa de Tierras, como también validar y generar los productos cartográficos y temáticos con componente espacial que se requieran.</t>
  </si>
  <si>
    <t>542. Prestación de servicios profesionales especializados en la Vicepresidencia Técnica para la emisión de conceptos de geología y geofísica relacionados con la delimitación de los yacimientos en evaluación o en producción y apoyar en el levantamiento de los requerimientos de desarrollos tecnológicos con componente espacial que sean requeridos.</t>
  </si>
  <si>
    <t>543. Prestación de servicios profesionales especializados en la Vicepresidencia Técnica para el apoyo a la supervisón de contratos y convenios derivados del proyecto de inversión de la VT de la Agencia Nacional de Hidrocarburos - ANH, relacionados con la Dirección de Geociencias Básicas del Servicio Geológico Colombiano - SGC.</t>
  </si>
  <si>
    <t>544. Prestación de servicios profesionales especializados en la Vicepresidencia Técnica para el apoyo a la supervisón de convenios del proyecto de inversión de la VT de la Agencia Nacional de Hidrocarburos - ANH, relacionados con la Dirección de Hidrocarburos y Dirección Geoamenazas del Servicio Geológico Colombiano - SGC.</t>
  </si>
  <si>
    <t>545. Prestación de servicios profesionales especializados en la Vicepresidencia Técnica para la evaluación geológica y geofísica de áreas y la identificación de oportunidades exploratorias de gas en varias cuencas sedimentarias del norte de Colombia o las demás cuencas que sean requeridas por la VT de la Agencia Nacional de Hidrocarburos - ANH.</t>
  </si>
  <si>
    <t>546. Prestación de servicios profesionales especializados en la Vicepresidencia Técnica para llevar a cabo la verificación técnica de los productos entregados a la VT de la Agencia Nacional de Hidrocarburos  - ANH, en el marco de los contratos y convenios suscritos en la vigencia 2022.</t>
  </si>
  <si>
    <t>547. Prestación de servicios profesionales en la Vicepresidencia Técnica para apoyar el trámite de las solicitudes de información técnica y geológica de la Vicepresidencia Técnica de la Agencia Nacional de Hidrocarburos - ANH y otras dependencias de la ANH, como también realizar la verificación de los productos entregados a VT en el 2022 derivados de los convenios y contratos suscritos.</t>
  </si>
  <si>
    <t>548. Prestación de servicios profesionales especializados en la Vicepresidencia Técnica, para el apoyo a la verificación y actualización de los productos derivados de los contratos y convenios suscritos en la vigencia 2022 por la VT de la Agencia Nacional de Hidrocarburos - ANH, como apoyar en la verificación del cumplimiento de los productos conforme con el manual de entrega de información del EPIS.</t>
  </si>
  <si>
    <t>549. Prestación de servicios profesionales en la Vicepresidencia Técnica para el apoyo y acompañamiento en la elaboración de los insumos, estructuración y seguimiento a proyectos técnicos de la Gerencia de Gestión del Conocimiento, relacionados con la transición energética y otras fuentes de energía no convencionales. </t>
  </si>
  <si>
    <t>550. Prestación de servicios profesionales a la vicepresidencia de contratos de hidrocarburos en el seguimiento y gestión al cumplimiento de las obligaciones sociales y/o ambientales y a cargo de las operadoras en los contratos de hidrocarburos</t>
  </si>
  <si>
    <t>551. Prestación de servicios profesionales a la vicepresidencia de contratos de hidrocarburos en el seguimiento y gestión al cumplimiento de las obligaciones sociales y/o ambientales y a cargo de las operadoras en los contratos de hidrocarburos</t>
  </si>
  <si>
    <t>552. Prestación de servicios profesionales a la vicepresidencia de contratos de hidrocarburos en el seguimiento y gestión al cumplimiento de las obligaciones sociales y/o ambientales y a cargo de las operadoras en los contratos de hidrocarburos</t>
  </si>
  <si>
    <t>553. Prestación de servicios profesionales a la vicepresidencia de contratos de hidrocarburos en el seguimiento y gestión al cumplimiento de las obligaciones sociales y/o ambientales y a cargo de las operadoras en los contratos de hidrocarburos</t>
  </si>
  <si>
    <t>554. Prestación de servicios profesionales a la vicepresidencia de contratos de hidrocarburos en el seguimiento y gestión al cumplimiento de las obligaciones sociales y/o ambientales y a cargo de las operadoras en los contratos de hidrocarburos</t>
  </si>
  <si>
    <t>555. Prestación de servicios profesionales a la vicepresidencia de contratos de hidrocarburos en el seguimiento y gestión al cumplimiento de las obligaciones sociales y/o ambientales y a cargo de las operadoras en los contratos de hidrocarburos</t>
  </si>
  <si>
    <t>556. Prestación de servicios profesionales a la vicepresidencia de contratos de hidrocarburos en el seguimiento y gestión al cumplimiento de las obligaciones sociales y/o ambientales y a cargo de las operadoras en los contratos de hidrocarburos</t>
  </si>
  <si>
    <t>557. Prestación de servicios profesionales a la vicepresidencia de contratos de hidrocarburos en el seguimiento y gestión al cumplimiento de las obligaciones sociales y/o ambientales y a cargo de las operadoras en los contratos de hidrocarburos</t>
  </si>
  <si>
    <t>558. Prestación de Servicios profesionales especializados para el desarrollo e implementación de objetivos de Transición energética en el ámbito social para el sector de Minas y Energía</t>
  </si>
  <si>
    <t>559. Prestación de Servicios profesionales especializados para el desarrollo e implementación de objetivos de Transición energética en el ámbito ambiental para el sector de Minas y Energía</t>
  </si>
  <si>
    <t>560. Prestación de Servicios profesionales especializados para el desarrollo e implementación de objetivos de Transición energética en el ámbito social para el sector de Minas y energía</t>
  </si>
  <si>
    <t>561. Prestación de servicios profesionales especializados para el apoyo legal en la gestión de socioambiental asociada a los contratos de exploración y producción de hidrocarburos</t>
  </si>
  <si>
    <t>562. Prestación de servicios profesionales para el apoyo legal en la gestión de socioambiental asociada a los contratos de exploración y producción de hidrocarburos</t>
  </si>
  <si>
    <t>563. Prestación de servicios profesionales especializados para el apoyo legal en la gestión de socioambiental asociada a los contratos de exploración y producción de hidrocarburos</t>
  </si>
  <si>
    <t>564. Prestación de servicios profesionales especializados para apoyar y asesorar la formulación y seguimiento del proyecto de Inversión socio ambiental, así como el apoyo a la Gestión ambiental y social en el territorio</t>
  </si>
  <si>
    <t>565.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</si>
  <si>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566.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</si>
  <si>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</si>
  <si>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</si>
  <si>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569. Prestación de servicios profesionales a la vicepresidencia de contratos de hidrocarburos en el seguimiento y gestión al cumplimiento de las obligaciones sociales y/o ambientales y a cargo de las operadoras en los contratos de hidrocarburos</t>
  </si>
  <si>
    <t>570. Prestación de servicios profesionales a la vicepresidencia de contratos de hidrocarburos en el seguimiento y gestión al cumplimiento de las obligaciones sociales y/o ambientales y a cargo de las operadoras en los contratos de hidrocarburos</t>
  </si>
  <si>
    <t>571. Prestación de servicios profesionales especializados para el apoyo a la Vicepresidencia de Contratos de Hidrocarburos</t>
  </si>
  <si>
    <t>572. Prestación de servicios profesionales especializados para el apoyo a la Vicepresidencia de Contratos de Hidrocarburos</t>
  </si>
  <si>
    <t>573. Prestación de servicios profesionales especializados para el apoyo a la Vicepresidencia de Contratos de Hidrocarburos</t>
  </si>
  <si>
    <t>574. Prestación de servicios profesionales especializados para el apoyo a la Vicepresidencia de Contratos de Hidrocarburos</t>
  </si>
  <si>
    <t>575. Prestación de servicios profesionales especializados para el apoyo a la Vicepresidencia de Contratos de Hidrocarburos</t>
  </si>
  <si>
    <t>576. Prestación de servicios profesionales especializados para el apoyo a la Vicepresidencia de Contratos de Hidrocarburos</t>
  </si>
  <si>
    <t>577. Prestación de servicios profesionales especializados para el apoyo a la Vicepresidencia de Contratos de Hidrocarburos</t>
  </si>
  <si>
    <t>578. Prestación de servicios profesionales especializados para el apoyo a la Vicepresidencia de Contratos de Hidrocarburos</t>
  </si>
  <si>
    <t>579. Prestación de servicios profesionales especializados para el apoyo a la Vicepresidencia de Contratos de Hidrocarburos</t>
  </si>
  <si>
    <t>580. Prestación de servicios profesionales especializados para el apoyo a la Vicepresidencia de Contratos de Hidrocarburos</t>
  </si>
  <si>
    <t>581. Prestación de servicios profesionales especializados para el apoyo a la Vicepresidencia de Contratos de Hidrocarburos</t>
  </si>
  <si>
    <t>582. Prestación de servicios profesionales especializados para el apoyo a la Vicepresidencia de Contratos de Hidrocarburos</t>
  </si>
  <si>
    <t>583. Prestación de servicios profesionales especializados para el apoyo a la Vicepresidencia de Contratos de Hidrocarburos</t>
  </si>
  <si>
    <t>584. Prestación de servicios profesionales especializados para el apoyo a la Vicepresidencia de Contratos de Hidrocarburos</t>
  </si>
  <si>
    <t>585. Prestación de servicios profesionales especializados para el apoyo a la Vicepresidencia de Contratos de Hidrocarburos</t>
  </si>
  <si>
    <t>586. Prestación de servicios profesionales para el apoyo a la Vicepresidencia de Contratos de Hidrocarburos</t>
  </si>
  <si>
    <t>587. Prestación de servicios profesionales para el apoyo a la Vicepresidencia de Contratos de Hidrocarburos</t>
  </si>
  <si>
    <t>588. Prestación de servicios profesionales especializados para el apoyo a la Vicepresidencia de Contratos de Hidrocarburos</t>
  </si>
  <si>
    <t>589. Prestación de servicios profesionales especializados para el apoyo a la Vicepresidencia de Contratos de Hidrocarburos</t>
  </si>
  <si>
    <t>590. Prestación de servicios profesionales especializados para el apoyo a la Vicepresidencia de Contratos de Hidrocarburos</t>
  </si>
  <si>
    <t>591. Prestación de servicios profesionales especializados para el apoyo a la Vicepresidencia de Contratos de Hidrocarburos</t>
  </si>
  <si>
    <t>592. Prestación de servicios profesionales especializados para el apoyo a la Vicepresidencia de Contratos de Hidrocarburos</t>
  </si>
  <si>
    <t>593. Prestación de servicios profesionales especializados para el apoyo a la Vicepresidencia de Contratos de Hidrocarburos</t>
  </si>
  <si>
    <t>594. Prestación de servicios profesionales especializados para el apoyo a la Vicepresidencia de Contratos de Hidrocarburos</t>
  </si>
  <si>
    <t>595. Prestación de servicios profesionales especializados para el apoyo a la Vicepresidencia de Contratos de Hidrocarburos</t>
  </si>
  <si>
    <t>596. Prestación de servicios profesionales especializados para el apoyo a la Vicepresidencia de Contratos de Hidrocarburos</t>
  </si>
  <si>
    <t>597. Prestación de servicios profesionales especializados para el apoyo a la Vicepresidencia de Contratos de Hidrocarburos</t>
  </si>
  <si>
    <t>598. Prestación de servicios profesionales especializados para el apoyo a la Vicepresidencia de Contratos de Hidrocarburos</t>
  </si>
  <si>
    <t>599. Prestación de servicios profesionales especializados para el apoyo a la Vicepresidencia de Contratos de Hidrocarburos</t>
  </si>
  <si>
    <t>600. Prestación de servicios profesionales especializados para el apoyo a la Vicepresidencia de Contratos de Hidrocarburos</t>
  </si>
  <si>
    <t>601. Prestación de servicios profesionales especializados para el apoyo a la Vicepresidencia de Contratos de Hidrocarburos</t>
  </si>
  <si>
    <t>602. Prestación de servicios profesionales especializados para el apoyo a la Vicepresidencia de Contratos de Hidrocarburos</t>
  </si>
  <si>
    <t>603. Prestación de servicios profesionales especializados para el apoyo a la Vicepresidencia de Contratos de Hidrocarburos</t>
  </si>
  <si>
    <t>604. Prestación de servicios profesionales especializados para el apoyo a la Vicepresidencia de Contratos de Hidrocarburos</t>
  </si>
  <si>
    <t>605. Prestación de servicios profesionales especializados para el apoyo a la Vicepresidencia de Contratos de Hidrocarburos</t>
  </si>
  <si>
    <t>Aprobadas</t>
  </si>
  <si>
    <t>606. Prestación de servicios profesionales especializados para el apoyo legal en la gestión de socioambiental asociada a los contratos de exploración y producción de hidrocarburos</t>
  </si>
  <si>
    <t>71151300
81151703
81151900</t>
  </si>
  <si>
    <t>71151306
70171506
81151804</t>
  </si>
  <si>
    <t>608. Aunar esfuerzos administrativos, técnicos, tecnológicos, físicos y logísticos entre la ANH y MDN-DIMAR para la administración y ejecución de manera coordinada y eficiente del proceso competitivo establecido mediante la Resolución Conjunta 40284 del 3 de agosto de 2022 proferida por el Ministerio de Minas y Energía–MME y la Dirección General Marítima–DIMAR, o la que la modifique, adicione o sustituya, para el desarrollo de las rondas de otorgamiento del Permiso de Ocupación Temporal sobre áreas marítimas colombianas para el desarrollo de Proyectos de Generación de Energía Eólica Costa Afuera.</t>
  </si>
  <si>
    <t>609. Contratar la Membresía al International Energy Forum, para el año 2023</t>
  </si>
  <si>
    <t>611. Aunar  esfuerzos humanos, Técnicos, Logísticos y Administrativos entre la ANH y la ANM para llevar a cabo un efectivo acompañamiento en territorio al desarrollo de programas y proyectos de competencia de cada una de las entidades.</t>
  </si>
  <si>
    <t>612. Prestación de Servicios Profesionales Especializados para la gestión de los servicios de la infraestructura tecnológica de procesamiento, hiperconvergencia, almacenamiento, nube y respaldo de la ANH.</t>
  </si>
  <si>
    <t>613. Prestación de Servicios Profesionales Especializados en la gestión y operación de las soluciones de seguridad de la información  de la ANH.</t>
  </si>
  <si>
    <t>615. Contratar la integración geológica, evaluación de los sistemas petrolíferos y análisis de los corredores de prospectividad de gas de las cuencas de interés de la ANH.</t>
  </si>
  <si>
    <t>Julio</t>
  </si>
  <si>
    <t>388. Prestación de servicios profesionales especializados para la gestión de fiscalización en los procesos de intervención  de pozos.</t>
  </si>
  <si>
    <t>399. Prestación de servicios profesionales especializados para la gestión de fiscalización en los procesos jurídicos para el cumplimiento de sus actividades misionales.</t>
  </si>
  <si>
    <t>$ 83.160.000</t>
  </si>
  <si>
    <t xml:space="preserve">49. Prestación de servicios profesionales  con plena autonomía técnica y administrativa,  para realizar la creación, grabación, edición y graficación de contenidos audiovisuales para la Oficina Asesora de Comunicaciones de la Agencia Nacional de Hidrocarburos. </t>
  </si>
  <si>
    <t>617. Prestación de servicios asistenciales  para el tramite de la  correspondencia y archivo de la Agencia Nacional de Hidrocarburos.</t>
  </si>
  <si>
    <t>618. Prestación de servicios asistenciales  para el tramite de la  correspondencia y archivo de la Agencia Nacional de Hidrocarburos.</t>
  </si>
  <si>
    <t>619. Prestación de servicios asistenciales  para el tramite de la  correspondencia y archivo de la Agencia Nacional de Hidrocarburos.</t>
  </si>
  <si>
    <t>620. Prestación de servicios asistenciales  para el tramite de la  correspondencia y archivo de la Agencia Nacional de Hidrocarburos.</t>
  </si>
  <si>
    <t>621. Prestación de servicios asistenciales  para el tramite de la  correspondencia y archivo de la Agencia Nacional de Hidrocarburos.</t>
  </si>
  <si>
    <t>622. Prestación de servicios asistenciales  para el tramite de la  correspondencia y archivo de la Agencia Nacional de Hidrocarburos.</t>
  </si>
  <si>
    <t>78131804
83121600
78131602</t>
  </si>
  <si>
    <t>623. Servicios de custodia y prestamos del archivo de la Agencia Nacional de Hidrocarburos .</t>
  </si>
  <si>
    <t>624. Servicio postal y correspondencia para la Agencia Nacional de Hidrocarburos.</t>
  </si>
  <si>
    <t>616. Determinar por medio de la adquisición de información primaria la interacción del componente hídrico subterráneo con la industria del petróleo y otras zonas de interés.</t>
  </si>
  <si>
    <t>345. Servicio de aseo y cafetería, suministros relacionados y mantenimientos menores en las instalaciones de la ANH</t>
  </si>
  <si>
    <t>78111500
78111700
78111800
90121502
90121600</t>
  </si>
  <si>
    <t>81111500
81112300
43211500</t>
  </si>
  <si>
    <t>625. Prestación de servicios profesionales especializados de apoyo a la Vicepresidencia Técnica en el despliegue de información espacial a partir de recursos web geográficos para soportar procesos encaminados al mejoramiento del dato</t>
  </si>
  <si>
    <t>626. Prestación de servicios profesionales especializados de apoyo a la Vicepresidencia Técnica en el mejoramiento del dato mediante la homologación y estandarización de data técnica con componente espacial</t>
  </si>
  <si>
    <t>627. Prestación de servicios profesionales especializados de apoyo a la Vicepresidencia Técnica en la definición de conceptos cartográficos y análisis geográficos mediante herramientas geoespaciales para el mejoramiento del dato</t>
  </si>
  <si>
    <t>628. Prestación de servicios profesionales especializados de apoyo a la Vicepresidencia Técnica en el mejoramiento del dato en el área de geomática para la evaluación y modelamiento de coberturas SIG de la ANH</t>
  </si>
  <si>
    <t xml:space="preserve">629. Prestación de servicios profesionales especializados de apoyo a la Vicepresidencia Técnica para garantizar la homogeneidad y continuidad en las representaciones espaciales, así como facilitar los trabajos relacionados con la gestión de coordenadas para el mejoramiento del dato </t>
  </si>
  <si>
    <t xml:space="preserve">630. Aunar esfuerzos para la estructuración y desarrollo de procesos de educación continua e investigación en relación con las funciones a cargo de cada una de las PARTES. </t>
  </si>
  <si>
    <t>631. Aunar esfuerzos administrativos, técnicos y académicos, entre la ESAP y  el Ministerio de Minas y Energía, la Agencia Nacional de Hidrocarburos (ANH), la Agencia Nacional de Minería (ANM), el Instituto de Planificación y Promoción de Soluciones Energéticas para las Zonas no Interconectadas (IPSE), la Unidad de Planeación Minero Energética (UPME), la Comisión de Regulación de Energía y Gas (CREG), y el Servicio Geológico Colombiano (SGC), para la formación, capacitación, y asistencia técnica en múltiples temáticas que correspondan al desarrollo de la Gestión Pública, en cumplimiento de sus misiones, funciones y fines, en perspectiva de transformación institucional desde una visión de innovación pública</t>
  </si>
  <si>
    <t>633. Contratar bolsa de repuestos para la extensión de vida útil del almacenamiento principal</t>
  </si>
  <si>
    <t>634. Contratar el apoyo logístico para la realización de los diferentes eventos a cargo de la Vicepresidencia de Promoción y Asignación de Áreas</t>
  </si>
  <si>
    <t>Diciembre</t>
  </si>
  <si>
    <t xml:space="preserve">Julio </t>
  </si>
  <si>
    <t xml:space="preserve">Junio </t>
  </si>
  <si>
    <t>601 5931717</t>
  </si>
  <si>
    <t>80101500
81111500
81111800
81112000
81112100
81112200</t>
  </si>
  <si>
    <t>Selección abreviada subasta inversa</t>
  </si>
  <si>
    <t>Recursos Propios
(Funcionamiento e Inversión)</t>
  </si>
  <si>
    <t>81111800
81111900
81112000
81112200</t>
  </si>
  <si>
    <t>635. Contratar el servicio de NOC/SOC para la infraestructura tecnológica y la seguridad informática de los servicios de TI alojados en los centros de cómputo principal, alterno y nube</t>
  </si>
  <si>
    <t>Septiembre</t>
  </si>
  <si>
    <t>614. Contratar la Renovación de Infraestructura Tecnológica y Servicios de Soporte para Mitigar la Obsolescencia Tecnológica en los Datacenters</t>
  </si>
  <si>
    <t>451. Contratar la actualización del mapa de gradiente térmico en varias cuencas sedimentarias del país que comprende las cuencas del Valle Medio del Magdalena, Cordillera y Catatumbo, y en las cuencas del Sinú- SJ, Valle Inferior, Cesar Ranchería, Chocó, Guajira, Guajira Offshore, Sinú Offshore, Tumaco, Tumaco Offshore, Urabá, Vaupés Amazonas, Cauca Patía, Amagá.</t>
  </si>
  <si>
    <t>636. Prestación de Servicios Profesionales Especializados para el apoyo a la Gestión Documental de la información relacionada con las actividades de exploración y explotación de hidrocarburos y el seguimiento a los proyectos de la función de Fiscalización</t>
  </si>
  <si>
    <t>637. Piloto de levantamiento de información de puntos en terreno e infraestructura a través de escáner láser aerotransportado (LIDAR) sobre las áreas y facilidades de producción en operaciones de campo</t>
  </si>
  <si>
    <t>43232100
43232200  
43232300
81111500  
81151600</t>
  </si>
  <si>
    <t>46171619
46171622
72151702</t>
  </si>
  <si>
    <t>43232100
43232200
43232300
43232400
43233500
43233700
81111500
81112200
81112500</t>
  </si>
  <si>
    <t>638. Realizar el Soporte y mantenimiento del Circuito Cerrado de Televisión – CCTV y el Sistema de Control de Acceso de la Agencia Nacional de Hidrocarburos - ANH</t>
  </si>
  <si>
    <t>640. Adquisición de los servicios de suscripción por dos años a la plataforma de visualización, programación y descarga de imágenes satelitales de radar</t>
  </si>
  <si>
    <t>Selección abreviada menor cuantía</t>
  </si>
  <si>
    <t>43232100
43232200
43232300
43232400
81111500
81151600</t>
  </si>
  <si>
    <t>43232100
43232200
43232300
81151600
25201601</t>
  </si>
  <si>
    <t>641. Contratar la participación estratégica de la ANH en el XIX Congreso Colombiano de Geología y IV Simposio Exploradores</t>
  </si>
  <si>
    <t>642. Contratar la participación estratégica de la ANH en el XX Congreso Colombiano de Petróleo, Gas y Energía 2023 "Ruta energética hacia un futuro sostenible"</t>
  </si>
  <si>
    <t xml:space="preserve">643. Prestar servicios profesionales especializados a la ANH en el marco del convenio 314 del 2023 para articular y apoyar las actividades de modelación de escenarios y análisis nacionales y subnacionales de hoja de ruta de transición energética justa y sus implicaciones para el sector de hidrocarburos. </t>
  </si>
  <si>
    <t>644. Prestar servicios profesionales especializados a la ANH en el marco del convenio 314 del 2023 para la sistematización de los diálogos sociales como insumo para los diferentes grupos en la elaboración de los diferentes productos comprometidos en la Hoja de Ruta de la Transición energética Justa en Colombia (HdR TEJ). Aportar a la elaboración de los diferentes productos de la hoja de ruta como miembro del equipo socio ambiental.</t>
  </si>
  <si>
    <t xml:space="preserve">645. Prestar servicios profesionales a la ANH en el marco del convenio 314 del 2023 para fortalecer los sistemas de información y la gestión del conocimiento, por medio del análisis, conceptualización y redacción de documentos y apoyando técnicamente el desarrollo de actividades encaminadas al diálogo social entre las comunidades, los diferentes actores del territorio y el sector, relacionados al diseño y la implementación de la Hoja de Ruta para la Transición Energética Justa (HdR-TEJ). </t>
  </si>
  <si>
    <t>646. Prestar los servicios profesionales especializados en la ANH en el marco del convenio 314 del 2023, para liderar los análisis económicos, financieros y fiscales respecto a los escenarios de la hoja de ruta para la transición energética justa.</t>
  </si>
  <si>
    <t>647. Prestar servicios profesionales especializados a la ANH en el marco del convenio 314 del 2023, para construir análisis fiscales de la implementación de los escenarios de la hoja ruta de la transición energética justa.</t>
  </si>
  <si>
    <t xml:space="preserve">650. Prestación de servicios profesionales especializados  a la Vicepresidencia Técnica en la evaluación de yacimientos para análisis postmortem en áreas de interés.  </t>
  </si>
  <si>
    <t xml:space="preserve">651. Prestación de servicios profesionales especializados  a la Vicepresidencia Técnica en la evaluación petrofísica para análisis postmortem en áreas de interés.  </t>
  </si>
  <si>
    <t xml:space="preserve">652. Prestación de servicios profesionales especializados  a la Vicepresidencia Técnica en la evaluación estructural y/o geoquímico para análisis postmortem en áreas de interés   </t>
  </si>
  <si>
    <t xml:space="preserve">653. Prestación de servicios profesionales especializados  a la Vicepresidencia Técnica en la evaluación de datos e informes de perforación pozos y ensayos para análisis postmortem en áreas de interés.  </t>
  </si>
  <si>
    <t xml:space="preserve">654. Prestación de servicios profesionales especializados a la Vicepresidencia Técnica para la carga y verificación de calidad de la información sísmica, pozos y registros, y su integración para análisis postmortem en áreas de interés. </t>
  </si>
  <si>
    <t xml:space="preserve">655. Prestación de servicios profesionales especializados  a la Vicepresidencia Técnica en la recopilación e integración de datos e información geológica </t>
  </si>
  <si>
    <t>656. Prestación de servicios profesionales especializados  a la Vicepresidencia Técnica en la evaluación de los sistemas petrolíferos, integración de la información de Pistón Core Cuenca Pacífico Offshore</t>
  </si>
  <si>
    <t xml:space="preserve">657. Prestación de servicios profesionales especializados  a la Vicepresidencia Técnica para realizar los análisis estructurales, reinterpretación e integración de información geológica. </t>
  </si>
  <si>
    <t xml:space="preserve">658. Prestación de servicios profesionales especializados  a la Vicepresidencia Técnica para realizar la interpretación sísmica e integración de datos con Pistón Core </t>
  </si>
  <si>
    <t xml:space="preserve">659. Prestación de servicios profesionales especializados  a la Vicepresidencia Técnica en el análisis de la información geoquímica y elaboración de los sistemas petrolíferos. </t>
  </si>
  <si>
    <t xml:space="preserve">660. Prestación de servicios profesionales a la Vicepresidencia Técnica para la recopilación de información, inventario de toda la información disponible de Pistón Core, datos secundarios y cargue de los mismos. </t>
  </si>
  <si>
    <t>661. Prestación de servicios profesionales especializados  a la Vicepresidencia Técnica para la integración y análisis de información de Pistón Core e información secundaria.</t>
  </si>
  <si>
    <t xml:space="preserve">662. Prestación de servicios profesionales especializados a la Vicepresidencia Técnica para la elaboración de base de datos digital incluyendo la información de Pistón Core, Geoquímica, e información secundaria. </t>
  </si>
  <si>
    <t xml:space="preserve">663. Prestación de servicios profesionales especializados  a la Vicepresidencia Técnica para la elaboración del proyecto SIG del proyecto interno de Pistón Core. </t>
  </si>
  <si>
    <t>664.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</si>
  <si>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665.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</si>
  <si>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666.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</si>
  <si>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667.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</si>
  <si>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668.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</si>
  <si>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669.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</si>
  <si>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670.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</si>
  <si>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671.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</si>
  <si>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672.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</si>
  <si>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673. Prestación de Servicios Profesionales Especializados para  la revisión, identificación e inventario de todos los aspectos y pasivos ambientales en el área del Campo Trinidad de la Concesión Yalea.</t>
  </si>
  <si>
    <t>674. Prestación de Servicios Profesionales Especializados para  la revisión, identificación e inventario de todos los aspectos y pasivos ambientales en el área del Campo Trinidad de la Concesión Yalea.</t>
  </si>
  <si>
    <t>675. Prestación de Servicios Profesionales Especializados para el apoyo a la revisión, identificación e inventario de todos los aspectos y pasivos ambientales en el área del Campo Trinidad de la Concesión Yalea.</t>
  </si>
  <si>
    <t>676. Prestación de Servicios Profesionales Especializados para  la revisión, identificación e inventario de todos los aspectos y pasivos ambientales en el área del Campo Trinidad de la Concesión Yalea.</t>
  </si>
  <si>
    <t>677. Contratar servicio de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</si>
  <si>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678.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</si>
  <si>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679. Adquisición servicios de captura de video e imágenes 360 mediante DRON equipado con diferentes tipos de cámara y sensores</t>
  </si>
  <si>
    <t>680. Renovación sobre el derecho de uso del direccionamiento de IPv6 de la ANH, por el término de un (1) año</t>
  </si>
  <si>
    <t>48101901
52151709
56141602
52121606</t>
  </si>
  <si>
    <t>681. Adquisición de menaje de cocina para la dotación de la cafetería de la Presidencia de la Agencia Nacional de Hidrocarburos-ANH-</t>
  </si>
  <si>
    <t>78102200
78131600
78131800
80161501
78131804</t>
  </si>
  <si>
    <t>682. Administración del sistema de archivo y correspondencia de la Agencia Nacional de Hidrocarburos.</t>
  </si>
  <si>
    <t>80111707
46181500
46181600 
46181700
46181800
46181900</t>
  </si>
  <si>
    <t>683. Contratar el suministro de ropa, calzado y elementos de protección personal para los servidores y colaboradores de la ANH</t>
  </si>
  <si>
    <t>Octubre</t>
  </si>
  <si>
    <t>Recursos Propios
(Funcionamiento) y Sistema General de Regalías</t>
  </si>
  <si>
    <t>648. Prestar servicios profesionales en el marco del convenio 314 del 2023, para elaborar e implementar un plan de comunicación y seguimiento de la información con el objetivo de generar estrategias de comunicación efectivas en el contexto de la elaboración de la Hoja de Ruta de la Transición Energética Justa.</t>
  </si>
  <si>
    <t>684. Prestar servicios profesionales especializados a la ANH en el marco del convenio 314 del 2023 para desarrollar ejercicios de modelización de escenarios de impacto económico con respecto a la implementación a los escenarios de la hoja de la hoja ruta de la transición energética justa.</t>
  </si>
  <si>
    <t>685. Prestar servicios profesionales especializados a la ANH en el marco del convenio 314 del 2023, para realizar análisis financieros de la implementación de diferentes tecnologías asociadas a la implementación de los escenarios de la hoja ruta de la transición energética justa.</t>
  </si>
  <si>
    <t>686. Prestar los servicios de apoyo a la gestión en la ANH en el marco del convenio 314 del 2023, para participar en actividades técnicas asociadas al manejo de bases de datos, elaboración de análisis estadísticos, y redacción de documentos para contribuir al análisis económico de la Hoja de Ruta para la transición energética justa. .</t>
  </si>
  <si>
    <t>687. Prestar servicios de apoyo a la gestión a la ANH en el marco del convenio 314 del 2023, para la realización de producciones audiovisuales enfocadas en la creación de contenido territorial, social, preciso y comprensible</t>
  </si>
  <si>
    <t>689. Prestar servicios profesionales a la ANH en el marco del convenio 314 del 2023, para desarrollar y ejecutar proyectos de diseño gráfico con énfasis en arte en el contexto de la elaboración de la Hoja de Ruta de la Transición Energética Justa.</t>
  </si>
  <si>
    <t>690. Prestar servicios profesionales especializados a la ANH en el marco del Convenio 314 del 2023 para brindar asesoría desde la perspectiva de la legislación, regulación y política pública en materia de energía, servicios públicos y cambio climático en el contexto de la construcción de la Hoja de Ruta y en el desarrollo de proyectos estratégicos para la Transición Energética Justa en Colombia.</t>
  </si>
  <si>
    <t>691. Prestar apoyo en el el desarrollo del Sistema de Gestión de Seguridad y Salud en el Trabajo e Integración al Sistema de Gestión y Control de la ANH</t>
  </si>
  <si>
    <t>71151315
81101902</t>
  </si>
  <si>
    <t>692. Contratar los servicios de tomografía computarizada de los corazones de pozos perforados por la ANH como método de preservación, medición no destructiva y estandarización de información geológica existente en el país</t>
  </si>
  <si>
    <t>693. Prestación del servicio de alquiler para la licencia de la suite de ZETAWARE (Trinity 3D, Genesis y Kinex) para un (1) usuario por tres (3) meses, para el análisis de los sistemas petrolíferos y modelamiento de cuencas sedimentarias del proyecto in house de Pistón Core de la Vicepresidencia Técnica.</t>
  </si>
  <si>
    <t>694. Contratar la participación estratégica de la ANH en el  2° Edición: Día ACGGP</t>
  </si>
  <si>
    <t>696. Contratar la participación estratégica de la ANH 40° Conferencia Energética Colombiana - Enercol 2023</t>
  </si>
  <si>
    <t xml:space="preserve">697. Contratar la participación estratégica de la ANH en el XXIII Congreso Nacional en Derecho de la Energía </t>
  </si>
  <si>
    <t>698. Contratar la participación estratégica de la ANH 8° Edición SPE TECHNICAL CONFERENCE: One Step closer to the Energy Future Success</t>
  </si>
  <si>
    <t>699. Prestar servicios profesionales especializados a la ANH para la identificación de brechas y proyectos para la formulación del Plan Estratégico de Seguridad de la Información</t>
  </si>
  <si>
    <t>700. Prestar servicios profesionales especializados realizando el análisis de la estrategia de seguridad de la información en la ANH</t>
  </si>
  <si>
    <t>701. Prestar servicios profesionales a la ANH para la elaboración de documentación técnica del Plan Estratégico de Seguridad de la Información</t>
  </si>
  <si>
    <t xml:space="preserve">$  16.854.088 </t>
  </si>
  <si>
    <t xml:space="preserve">$  13.578.104 </t>
  </si>
  <si>
    <t xml:space="preserve">$ 27.542.104 </t>
  </si>
  <si>
    <t xml:space="preserve">$  8.240.153.766 </t>
  </si>
  <si>
    <t>688. Prestar servicios profesionales a la ANH en el marco del convenio 314 del 2023, para la realización de producciones audiovisuales precisas y comprensibles enfocadas en la creación de contenido técnico, empresarial y de gobierno, que transmitan de manera eficaz los conceptos, iniciativas, avances y desarrollos clave en el ámbito de la Transición Energética Justa.</t>
  </si>
  <si>
    <t xml:space="preserve">702. Prestar servicios profesionales a la ANH en el marco del convenio 314 del 2023, para apoyar el desarrollo de la estrategia de reconversión laboral en la implementación de los escenarios y proyectos en la hoja de ruta de la transición energética justa. </t>
  </si>
  <si>
    <t>703. Prestar los servicios profesionales especializados en la ANH en el marco del convenio 314 del 2023, para liderar los análisis  financieros  respecto a los escenarios de la hoja de ruta para la transición energética justa.</t>
  </si>
  <si>
    <t>44103100
81101700
81111800
81112300</t>
  </si>
  <si>
    <t>704. Contratar el servicio de mantenimiento preventivo y correctivo para los equipos de cómputo, impresoras, escáneres y plotters destinados a los usuarios finales de la ANH con bolsa de repuestos</t>
  </si>
  <si>
    <t xml:space="preserve">705. Aunar esfuerzos administrativos y financieros para el desarrollo de acciones e instrumentos de transparencia, control social y lucha contra la corrupción que contribuyan al fortalecimiento de capacidades institucionales y participación ciudadana en el sector minero energético. </t>
  </si>
  <si>
    <t xml:space="preserve">706. Prestar servicios de agencia de medios para la preproducción, producción y postproducción de mensajes audiovisuales, radiales, piezas gráficas y contenidos convergentes, así como la divulgación de éstas y otras piezas de comunicación a través de medios tradicionales y convergentes. </t>
  </si>
  <si>
    <t xml:space="preserve">707. Aunar esfuerzos técnicos, administrativos, jurídicos y financieros para desarrollar de manera conjunta la formulación y estructuración de acciones, planes y proyectos en temas de interés recíproco para la gestión documental y sus servicios integrales de tecnología, en ámbitos tales como: ciencia, tecnología e innovación, gestión documental, seguridad, social, ambiental y logística, con miras de atender las necesidades de la ANH, MME y ALDESARROLLO, a través de la suscripción de convenios y/o contratos interadministrativos derivados </t>
  </si>
  <si>
    <t>708. Contratar la prestación de servicios para el desarrollo de actividades de sensibilización y promoción de atención al ciudadano incluyente y apoyar la elaboración de material audiovisual con Lengua de Señas Colombiana para personas con discapacidad auditiva.</t>
  </si>
  <si>
    <t>709. Prestar los servicios de soportes, mantenimiento y actualización, estabilización para el uso y apropiación del software controldoc, sistema de gestión documental electrónico de archivoc con sus respectivos módulos licienciadods</t>
  </si>
  <si>
    <t>710. Prestación de Servicios Profesionales para el apoyo a la Gestión Administrativa de la Vicepresidencia de Operaciones, Regalías y Participaciones.</t>
  </si>
  <si>
    <t>711. Prestación de servicios profesionales especializados de apoyo técnico para la gestión y procesos de fiscalización.</t>
  </si>
  <si>
    <t>712. Prestación de servicios profesionales especializados para el apoyo a los procesos de planeación, seguimiento, y monitoreo de la Vicepresidencia de Operaciones, Regalías y Participaciones.</t>
  </si>
  <si>
    <t>713. Prestación de servicios profesionales especializados de apoyo a los procesos administrativos y financieros de la Vicepresidencia de Operaciones, Regalías y Participaciones</t>
  </si>
  <si>
    <t>715. Prestación de servicios profesionales especializados de apoyo a los procesos del Sistema General de Regalías, planes de mejoramiento, informes a entes de control, seguimiento a ejecución de convenios de fortalecimiento suscritos con las entidades.</t>
  </si>
  <si>
    <t>716. Prestación de servicios profesionales especializados para apoyar el proceso de hidrocarburos en el marco de los escenarios de la hoja de ruta de la transición energética justa.</t>
  </si>
  <si>
    <t>717. Prestación de servicios profesionales especializados en la Vicepresidencia Técnica para realizar la verificación de la información técnica de los productos entregados al Banco de Información Petrolera - BIP en el marco de la ejecución de los contratos E&amp;P priorizados por la VCH.</t>
  </si>
  <si>
    <t>718. Prestación de servicios profesionales especializados en la Vicepresidencia Técnica para adelantar el trámite de las solicitudes de información técnica ante el Banco de Información Petrolera - BIP en el marco de la ejecución de los contratos E&amp;P priorizados por la VCH.</t>
  </si>
  <si>
    <t>719. Prestación de servicios profesionales especializados en la Vicepresidencia Técnica para realizar ante el EPIS los trámites y gestiones necesarias respecto a la actualización de los Balances de Entrega de Información Técnica de los productos entregados al Banco de Información Petrolera - BIP, en el marco de la ejecución de los contratos E&amp;P priorizados por la VCH.</t>
  </si>
  <si>
    <t>720. Prestación de servicios profesionales especializados en la Vicepresidencia Técnica para llevar a cabo la consolidación geográfica de los datos generados en los procesos de verificación de la información técnica de los productos entregados al Banco de Información Petrolera - BIP, en el marco de la ejecución de los contratos E&amp;P priorizados por la VCH.</t>
  </si>
  <si>
    <t>721. Prestación de servicios profesionales especializados en la Vicepresidencia Técnica para generar los catálogos de información desde el BIP y colocarlos a disposición en los servidores que disponga la ANH junto con la demás información técnica requerida de los productos entregados al Banco de Información Petrolera - BIP, en el marco de la ejecución de los contratos E&amp;P priorizados por la VCH.</t>
  </si>
  <si>
    <t xml:space="preserve">Octubre </t>
  </si>
  <si>
    <t xml:space="preserve">Solicitadas </t>
  </si>
  <si>
    <t>722. Prestación de servicios profesionales especializados para el apoyo a los procesos jurídicos y el cumplimiento de actividades estratégicas de la Vicepresidencia de Operaciones, Regalías y Participaciones.</t>
  </si>
  <si>
    <t>723. Dar cumplimiento a la delegación de funciones realizada por el Ministerio de Minas y Energía a la Agencia Nacional de Hidrocarburos a través de la Resolución No. 40555 del 05 de septiembre de 2023, para que ejerza las funciones de liquidación, recaudo y transferencia de las regláis, así como, la determinación de la Asignaciones Directas entre los beneficiarios, causadas antes de la entrada en vigencia del Sistema General de Regalías</t>
  </si>
  <si>
    <t>724. Aunar esfuerzos administrativos, jurídicos, técnicos y financieros de las partes, para avanzar en la transición energética justa, particularmente en lo relacionado con energías renovables, un sistema energético, confiable, asequible y eficiente y una productividad basada en el desarrollo sostenible.</t>
  </si>
  <si>
    <t>607. Aunar esfuerzos entre las partes, de tal forma que permitan atender los requerimientos básicos de para el desplazamiento aéreo del titular de la cartera y/o los funcionarios que se autorice por escrito, dentro del territorio nacional en desarrollo de las actividades que les sean propias.</t>
  </si>
  <si>
    <t>714. Prestación de servicios profesionales para apoyar el proceso de identificación de acciones, planes, programas y estrategias que se puedan implementar desde la VORP en el marco del Plan Nacional de Desarrollo</t>
  </si>
  <si>
    <t>81111800
81111900
81112200</t>
  </si>
  <si>
    <t>81111800
81112100</t>
  </si>
  <si>
    <t>725. Contratar los servicios de soporte, mantenimiento y actualización de la infraestructura de seguridad perimetral informática de la ANH</t>
  </si>
  <si>
    <t>726. Contratar almacenamiento como servicio en nube para información de la Vicepresidencia Técnica</t>
  </si>
  <si>
    <t>727. Contratar la suscripción a la herramienta de información suministrada por el grupo S&amp;P Global Platt´s, empleada en el desarrollo de escenarios de precios internacionales de hidrocarburos de corto y mediano plazo y análisis comparativos entre países</t>
  </si>
  <si>
    <t>728. Prestación de servicios de apoyo a las gestión al proceso de revisión de costos y precios regalías monetizadas y actividades relacionadas con la liquidación de regalías y derechos económicos</t>
  </si>
  <si>
    <t>729. Prestación de servicios profesionales especializados para el apoyo al proceso de elaboración de propuestas y seguimiento a los convenios suscritos con cargo a recursos del SGR</t>
  </si>
  <si>
    <t>730. Contratar la participación estratégica de la ANH en la VI Cumbre del Petróleo, Gas y Energía. Seguridad energética, acceso y transición</t>
  </si>
  <si>
    <t>731. Contratarla prestación de servicios profesionales de traducción oficial de documentos que la Agencia Nacional de Hidrocarburos genere en cumplimiento de sus funciones</t>
  </si>
  <si>
    <t>Noviembre</t>
  </si>
  <si>
    <t>Octubre 20 de 2023</t>
  </si>
  <si>
    <t>81111500
81111600
81111700
81111800
81112200</t>
  </si>
  <si>
    <t>732. Contratar el soporte, mantenimiento y acompañamiento técnico en el funcionamiento de la herramienta de AVM 2017</t>
  </si>
  <si>
    <t>733. Prestación de servicios profesionales especializados de apoyo a la estandarización de procesos de la Vicepresidencia de Operaciones, Regalías y Participaciones, formulación e implementación de planes y programas orientados a la mejora continua del área y al monitoreo e indicadores de gestión.</t>
  </si>
  <si>
    <t xml:space="preserve">734. Prestación de servicios profesionales especializados de soporte administrativo a las tareas operativas y tácticas de la Vicepresidencia de Operaciones, Regalías y Participaciones </t>
  </si>
  <si>
    <t>735. Prestación de servicios profesionales especializados de apoyo a la Vicepresidencia de Operaciones, Regalías y Participaciones para la gestión de fiscalización a los procesos de perforación y terminación de pozos</t>
  </si>
  <si>
    <t>736. Prestación de Servicios Profesionales Especializados de apoyo a la Vicepresidencia de Operaciones, Regalías y Participaciones para la gestión de fiscalización a los procesos de pozos inactivos y abandonados.</t>
  </si>
  <si>
    <t>737. Prestación de Servicios Profesionales Especializados de apoyo a la Vicepresidencia de Operaciones, Regalías y Participaciones para la gestión de fiscalización a los procesos de pozos inactivos y abandonados.</t>
  </si>
  <si>
    <t>738. Prestación de servicios profesionales especializados de apoyo a la Vicepresidencia de Operaciones, Regalías y Participaciones para la gestión de fiscalización a los procesos de seguimiento a la producción de hidrocarburos y medición.</t>
  </si>
  <si>
    <t>739. Prestación de servicios profesionales especializados de apoyo a la Vicepresidencia de Operaciones, Regalías y Participaciones para la gestión de fiscalización a los procesos de seguimiento a la producción de hidrocarburos y medición.</t>
  </si>
  <si>
    <t>740. Prestación de servicios profesionales especializados de apoyo a la Vicepresidencia de Operaciones, Regalías y Participaciones para la gestión de fiscalización a los procesos de seguimiento a la producción de hidrocarburos y medición.</t>
  </si>
  <si>
    <t xml:space="preserve">741. Prestación de servicios profesionales en la Vicepresidencia Técnica para realizar la ejecución, monitoreo, seguimiento y control de las actividades y diferentes temáticas de la Consulta Previa en el marco del Programa Sísmico Montelíbano 2D </t>
  </si>
  <si>
    <t>632. Prestación del servicio de transporte aéreo y terrestre de pasajeros en rutas nacionales e internacionales y demás servicios conexos con la actividad turística y de agencia de viaje</t>
  </si>
  <si>
    <t xml:space="preserve">649. Contratar el suministro de combustible en Estaciones de servicio para el funcionamiento de los vehículos automotores por los cuales sea legalmente responsable la Agencia Nacional de Hidrocarburos-ANH-. </t>
  </si>
  <si>
    <t>610. Prestar servicios para la  ejecución de eventos institucionales, así como encuentros de diálogo con ciudadanos y partes interesadas dando cumplimiento a las obligaciones de las áreas de la ANH y sector minero energetico.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</si>
</sst>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 numFmtId="172"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71"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 fillId="0" borderId="0"/>
    <xf numFmtId="3" fontId="5" fillId="0" borderId="0" applyFill="0" applyBorder="0" applyProtection="0">
      <alignment horizontal="right" vertical="center"/>
    </xf>
    <xf numFmtId="167"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70"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72"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366"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346"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357"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368"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37"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348"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359"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370"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39"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350" Type="http://schemas.openxmlformats.org/officeDocument/2006/relationships/hyperlink" Target="mailto:susana.rodriguez.g@anh.gov.co" TargetMode="External"/><Relationship Id="rId371"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340" Type="http://schemas.openxmlformats.org/officeDocument/2006/relationships/hyperlink" Target="mailto:susana.rodriguez.g@anh.gov.co" TargetMode="External"/><Relationship Id="rId361"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351" Type="http://schemas.openxmlformats.org/officeDocument/2006/relationships/hyperlink" Target="mailto:susana.rodriguez.g@anh.gov.co" TargetMode="External"/><Relationship Id="rId372"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341" Type="http://schemas.openxmlformats.org/officeDocument/2006/relationships/hyperlink" Target="mailto:susana.rodriguez.g@anh.gov.co" TargetMode="External"/><Relationship Id="rId362"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352" Type="http://schemas.openxmlformats.org/officeDocument/2006/relationships/hyperlink" Target="mailto:susana.rodriguez.g@anh.gov.co" TargetMode="External"/><Relationship Id="rId373"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342" Type="http://schemas.openxmlformats.org/officeDocument/2006/relationships/hyperlink" Target="mailto:susana.rodriguez.g@anh.gov.co" TargetMode="External"/><Relationship Id="rId363"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353" Type="http://schemas.openxmlformats.org/officeDocument/2006/relationships/hyperlink" Target="mailto:susana.rodriguez.g@anh.gov.co" TargetMode="External"/><Relationship Id="rId374"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343" Type="http://schemas.openxmlformats.org/officeDocument/2006/relationships/hyperlink" Target="mailto:susana.rodriguez.g@anh.gov.co" TargetMode="External"/><Relationship Id="rId364"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354"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75"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344"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365"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355" Type="http://schemas.openxmlformats.org/officeDocument/2006/relationships/hyperlink" Target="mailto:susana.rodriguez.g@anh.gov.co" TargetMode="External"/><Relationship Id="rId376" Type="http://schemas.openxmlformats.org/officeDocument/2006/relationships/printerSettings" Target="../printerSettings/printerSettings1.bin"/><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345"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356"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367"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336"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347"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358"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 Id="rId369"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3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49"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360"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50"/>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SUM(I18:I750)</f>
        <v>361463320080.67548</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842</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281</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281</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281</v>
      </c>
      <c r="Q20" s="17" t="s">
        <v>51</v>
      </c>
    </row>
    <row r="21" spans="1:17" ht="75" x14ac:dyDescent="0.25">
      <c r="A21" s="14">
        <v>4</v>
      </c>
      <c r="B21" s="28">
        <v>80111600</v>
      </c>
      <c r="C21" s="29" t="s">
        <v>410</v>
      </c>
      <c r="D21" s="31" t="s">
        <v>22</v>
      </c>
      <c r="E21" s="31" t="s">
        <v>22</v>
      </c>
      <c r="F21" s="33">
        <v>10.5</v>
      </c>
      <c r="G21" s="33" t="s">
        <v>279</v>
      </c>
      <c r="H21" s="31" t="s">
        <v>20</v>
      </c>
      <c r="I21" s="39">
        <v>52500000</v>
      </c>
      <c r="J21" s="39">
        <v>52500000</v>
      </c>
      <c r="K21" s="18" t="s">
        <v>46</v>
      </c>
      <c r="L21" s="23" t="s">
        <v>19</v>
      </c>
      <c r="M21" s="14" t="s">
        <v>17</v>
      </c>
      <c r="N21" s="14" t="s">
        <v>18</v>
      </c>
      <c r="O21" s="15" t="s">
        <v>50</v>
      </c>
      <c r="P21" s="16" t="s">
        <v>281</v>
      </c>
      <c r="Q21" s="17" t="s">
        <v>51</v>
      </c>
    </row>
    <row r="22" spans="1:17" ht="45" x14ac:dyDescent="0.25">
      <c r="A22" s="14">
        <v>5</v>
      </c>
      <c r="B22" s="28">
        <v>80111600</v>
      </c>
      <c r="C22" s="29" t="s">
        <v>57</v>
      </c>
      <c r="D22" s="31" t="s">
        <v>21</v>
      </c>
      <c r="E22" s="31" t="s">
        <v>21</v>
      </c>
      <c r="F22" s="33">
        <v>12</v>
      </c>
      <c r="G22" s="33" t="s">
        <v>279</v>
      </c>
      <c r="H22" s="31" t="s">
        <v>20</v>
      </c>
      <c r="I22" s="39">
        <v>108000000</v>
      </c>
      <c r="J22" s="39">
        <v>108000000</v>
      </c>
      <c r="K22" s="18" t="s">
        <v>46</v>
      </c>
      <c r="L22" s="23" t="s">
        <v>19</v>
      </c>
      <c r="M22" s="14" t="s">
        <v>17</v>
      </c>
      <c r="N22" s="14" t="s">
        <v>18</v>
      </c>
      <c r="O22" s="15" t="s">
        <v>50</v>
      </c>
      <c r="P22" s="16" t="s">
        <v>281</v>
      </c>
      <c r="Q22" s="17" t="s">
        <v>51</v>
      </c>
    </row>
    <row r="23" spans="1:17" ht="75" x14ac:dyDescent="0.25">
      <c r="A23" s="14">
        <v>6</v>
      </c>
      <c r="B23" s="30">
        <v>80111600</v>
      </c>
      <c r="C23" s="29" t="s">
        <v>282</v>
      </c>
      <c r="D23" s="31" t="s">
        <v>21</v>
      </c>
      <c r="E23" s="31" t="s">
        <v>21</v>
      </c>
      <c r="F23" s="31">
        <v>11.5</v>
      </c>
      <c r="G23" s="31" t="s">
        <v>47</v>
      </c>
      <c r="H23" s="31" t="s">
        <v>20</v>
      </c>
      <c r="I23" s="39">
        <v>59859582</v>
      </c>
      <c r="J23" s="39">
        <v>59859582</v>
      </c>
      <c r="K23" s="18" t="s">
        <v>46</v>
      </c>
      <c r="L23" s="23" t="s">
        <v>19</v>
      </c>
      <c r="M23" s="14" t="s">
        <v>17</v>
      </c>
      <c r="N23" s="14" t="s">
        <v>18</v>
      </c>
      <c r="O23" s="15" t="s">
        <v>50</v>
      </c>
      <c r="P23" s="16" t="s">
        <v>281</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281</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281</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281</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281</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281</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281</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281</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281</v>
      </c>
      <c r="Q31" s="17" t="s">
        <v>51</v>
      </c>
    </row>
    <row r="32" spans="1:17" ht="45" x14ac:dyDescent="0.25">
      <c r="A32" s="14">
        <v>15</v>
      </c>
      <c r="B32" s="31">
        <v>80111600</v>
      </c>
      <c r="C32" s="32" t="s">
        <v>409</v>
      </c>
      <c r="D32" s="38" t="s">
        <v>22</v>
      </c>
      <c r="E32" s="38" t="s">
        <v>22</v>
      </c>
      <c r="F32" s="31">
        <v>10</v>
      </c>
      <c r="G32" s="31" t="s">
        <v>45</v>
      </c>
      <c r="H32" s="31" t="s">
        <v>20</v>
      </c>
      <c r="I32" s="39">
        <v>155142852</v>
      </c>
      <c r="J32" s="39">
        <v>155142852</v>
      </c>
      <c r="K32" s="18" t="s">
        <v>46</v>
      </c>
      <c r="L32" s="23" t="s">
        <v>19</v>
      </c>
      <c r="M32" s="14" t="s">
        <v>17</v>
      </c>
      <c r="N32" s="14" t="s">
        <v>18</v>
      </c>
      <c r="O32" s="15" t="s">
        <v>50</v>
      </c>
      <c r="P32" s="16" t="s">
        <v>281</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281</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281</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281</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281</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281</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281</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281</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281</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281</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281</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281</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281</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281</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281</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281</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281</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281</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281</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281</v>
      </c>
      <c r="Q51" s="17" t="s">
        <v>51</v>
      </c>
    </row>
    <row r="52" spans="1:17" ht="45" x14ac:dyDescent="0.25">
      <c r="A52" s="14">
        <v>35</v>
      </c>
      <c r="B52" s="28">
        <v>80111600</v>
      </c>
      <c r="C52" s="32" t="s">
        <v>495</v>
      </c>
      <c r="D52" s="33" t="s">
        <v>21</v>
      </c>
      <c r="E52" s="33" t="s">
        <v>21</v>
      </c>
      <c r="F52" s="33">
        <v>9</v>
      </c>
      <c r="G52" s="33" t="s">
        <v>47</v>
      </c>
      <c r="H52" s="31" t="s">
        <v>20</v>
      </c>
      <c r="I52" s="39">
        <f t="shared" ref="I52:J54" si="1">4700000*12</f>
        <v>56400000</v>
      </c>
      <c r="J52" s="39">
        <f t="shared" si="1"/>
        <v>56400000</v>
      </c>
      <c r="K52" s="18" t="s">
        <v>46</v>
      </c>
      <c r="L52" s="23" t="s">
        <v>19</v>
      </c>
      <c r="M52" s="14" t="s">
        <v>17</v>
      </c>
      <c r="N52" s="14" t="s">
        <v>18</v>
      </c>
      <c r="O52" s="15" t="s">
        <v>50</v>
      </c>
      <c r="P52" s="16" t="s">
        <v>281</v>
      </c>
      <c r="Q52" s="17" t="s">
        <v>51</v>
      </c>
    </row>
    <row r="53" spans="1:17" ht="45" x14ac:dyDescent="0.25">
      <c r="A53" s="14">
        <v>36</v>
      </c>
      <c r="B53" s="28">
        <v>80111600</v>
      </c>
      <c r="C53" s="32" t="s">
        <v>408</v>
      </c>
      <c r="D53" s="33" t="s">
        <v>22</v>
      </c>
      <c r="E53" s="33" t="s">
        <v>22</v>
      </c>
      <c r="F53" s="33">
        <v>10.5</v>
      </c>
      <c r="G53" s="33" t="s">
        <v>47</v>
      </c>
      <c r="H53" s="31" t="s">
        <v>20</v>
      </c>
      <c r="I53" s="39">
        <v>49350000</v>
      </c>
      <c r="J53" s="39">
        <v>49350000</v>
      </c>
      <c r="K53" s="18" t="s">
        <v>46</v>
      </c>
      <c r="L53" s="23" t="s">
        <v>19</v>
      </c>
      <c r="M53" s="14" t="s">
        <v>17</v>
      </c>
      <c r="N53" s="14" t="s">
        <v>18</v>
      </c>
      <c r="O53" s="15" t="s">
        <v>50</v>
      </c>
      <c r="P53" s="16" t="s">
        <v>281</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39">
        <f t="shared" si="1"/>
        <v>56400000</v>
      </c>
      <c r="K54" s="18" t="s">
        <v>46</v>
      </c>
      <c r="L54" s="23" t="s">
        <v>19</v>
      </c>
      <c r="M54" s="14" t="s">
        <v>17</v>
      </c>
      <c r="N54" s="14" t="s">
        <v>18</v>
      </c>
      <c r="O54" s="15" t="s">
        <v>50</v>
      </c>
      <c r="P54" s="16" t="s">
        <v>281</v>
      </c>
      <c r="Q54" s="17" t="s">
        <v>51</v>
      </c>
    </row>
    <row r="55" spans="1:17" ht="75" x14ac:dyDescent="0.25">
      <c r="A55" s="14">
        <v>38</v>
      </c>
      <c r="B55" s="28">
        <v>80111600</v>
      </c>
      <c r="C55" s="34" t="s">
        <v>86</v>
      </c>
      <c r="D55" s="33" t="s">
        <v>21</v>
      </c>
      <c r="E55" s="33" t="s">
        <v>21</v>
      </c>
      <c r="F55" s="33">
        <v>3.5</v>
      </c>
      <c r="G55" s="33" t="s">
        <v>47</v>
      </c>
      <c r="H55" s="31" t="s">
        <v>20</v>
      </c>
      <c r="I55" s="39">
        <v>38368925</v>
      </c>
      <c r="J55" s="39">
        <v>38368925</v>
      </c>
      <c r="K55" s="18" t="s">
        <v>46</v>
      </c>
      <c r="L55" s="23" t="s">
        <v>19</v>
      </c>
      <c r="M55" s="14" t="s">
        <v>17</v>
      </c>
      <c r="N55" s="14" t="s">
        <v>18</v>
      </c>
      <c r="O55" s="15" t="s">
        <v>50</v>
      </c>
      <c r="P55" s="16" t="s">
        <v>281</v>
      </c>
      <c r="Q55" s="17" t="s">
        <v>51</v>
      </c>
    </row>
    <row r="56" spans="1:17" ht="60" x14ac:dyDescent="0.25">
      <c r="A56" s="14">
        <v>39</v>
      </c>
      <c r="B56" s="28">
        <v>80111600</v>
      </c>
      <c r="C56" s="34" t="s">
        <v>87</v>
      </c>
      <c r="D56" s="33" t="s">
        <v>21</v>
      </c>
      <c r="E56" s="33" t="s">
        <v>21</v>
      </c>
      <c r="F56" s="33">
        <v>3.5</v>
      </c>
      <c r="G56" s="33" t="s">
        <v>47</v>
      </c>
      <c r="H56" s="31" t="s">
        <v>20</v>
      </c>
      <c r="I56" s="39">
        <v>32245710</v>
      </c>
      <c r="J56" s="39">
        <v>32245710</v>
      </c>
      <c r="K56" s="18" t="s">
        <v>46</v>
      </c>
      <c r="L56" s="23" t="s">
        <v>19</v>
      </c>
      <c r="M56" s="14" t="s">
        <v>17</v>
      </c>
      <c r="N56" s="14" t="s">
        <v>18</v>
      </c>
      <c r="O56" s="15" t="s">
        <v>50</v>
      </c>
      <c r="P56" s="16" t="s">
        <v>281</v>
      </c>
      <c r="Q56" s="17" t="s">
        <v>51</v>
      </c>
    </row>
    <row r="57" spans="1:17" ht="60" x14ac:dyDescent="0.25">
      <c r="A57" s="14">
        <v>40</v>
      </c>
      <c r="B57" s="28">
        <v>80111600</v>
      </c>
      <c r="C57" s="34" t="s">
        <v>88</v>
      </c>
      <c r="D57" s="33" t="s">
        <v>21</v>
      </c>
      <c r="E57" s="33" t="s">
        <v>21</v>
      </c>
      <c r="F57" s="33">
        <v>12</v>
      </c>
      <c r="G57" s="33" t="s">
        <v>47</v>
      </c>
      <c r="H57" s="31" t="s">
        <v>20</v>
      </c>
      <c r="I57" s="39">
        <v>156228792</v>
      </c>
      <c r="J57" s="39">
        <v>156228792</v>
      </c>
      <c r="K57" s="18" t="s">
        <v>46</v>
      </c>
      <c r="L57" s="23" t="s">
        <v>19</v>
      </c>
      <c r="M57" s="14" t="s">
        <v>17</v>
      </c>
      <c r="N57" s="14" t="s">
        <v>18</v>
      </c>
      <c r="O57" s="15" t="s">
        <v>50</v>
      </c>
      <c r="P57" s="16" t="s">
        <v>281</v>
      </c>
      <c r="Q57" s="17" t="s">
        <v>51</v>
      </c>
    </row>
    <row r="58" spans="1:17" ht="60" x14ac:dyDescent="0.25">
      <c r="A58" s="14">
        <v>41</v>
      </c>
      <c r="B58" s="28">
        <v>80111600</v>
      </c>
      <c r="C58" s="34" t="s">
        <v>89</v>
      </c>
      <c r="D58" s="33" t="s">
        <v>21</v>
      </c>
      <c r="E58" s="33" t="s">
        <v>21</v>
      </c>
      <c r="F58" s="33">
        <v>12</v>
      </c>
      <c r="G58" s="33" t="s">
        <v>47</v>
      </c>
      <c r="H58" s="31" t="s">
        <v>20</v>
      </c>
      <c r="I58" s="39">
        <v>124494000</v>
      </c>
      <c r="J58" s="39">
        <v>124494000</v>
      </c>
      <c r="K58" s="18" t="s">
        <v>46</v>
      </c>
      <c r="L58" s="23" t="s">
        <v>19</v>
      </c>
      <c r="M58" s="14" t="s">
        <v>17</v>
      </c>
      <c r="N58" s="14" t="s">
        <v>18</v>
      </c>
      <c r="O58" s="15" t="s">
        <v>50</v>
      </c>
      <c r="P58" s="16" t="s">
        <v>281</v>
      </c>
      <c r="Q58" s="17" t="s">
        <v>51</v>
      </c>
    </row>
    <row r="59" spans="1:17" ht="60" x14ac:dyDescent="0.25">
      <c r="A59" s="14">
        <v>42</v>
      </c>
      <c r="B59" s="28">
        <v>80111600</v>
      </c>
      <c r="C59" s="34" t="s">
        <v>90</v>
      </c>
      <c r="D59" s="33" t="s">
        <v>21</v>
      </c>
      <c r="E59" s="33" t="s">
        <v>21</v>
      </c>
      <c r="F59" s="33">
        <v>3.5</v>
      </c>
      <c r="G59" s="33" t="s">
        <v>47</v>
      </c>
      <c r="H59" s="31" t="s">
        <v>20</v>
      </c>
      <c r="I59" s="39">
        <v>52280708</v>
      </c>
      <c r="J59" s="39">
        <v>52280708</v>
      </c>
      <c r="K59" s="18" t="s">
        <v>46</v>
      </c>
      <c r="L59" s="23" t="s">
        <v>19</v>
      </c>
      <c r="M59" s="14" t="s">
        <v>17</v>
      </c>
      <c r="N59" s="14" t="s">
        <v>18</v>
      </c>
      <c r="O59" s="15" t="s">
        <v>50</v>
      </c>
      <c r="P59" s="16" t="s">
        <v>281</v>
      </c>
      <c r="Q59" s="17" t="s">
        <v>51</v>
      </c>
    </row>
    <row r="60" spans="1:17" ht="75" x14ac:dyDescent="0.25">
      <c r="A60" s="14">
        <v>43</v>
      </c>
      <c r="B60" s="28">
        <v>80111600</v>
      </c>
      <c r="C60" s="34" t="s">
        <v>91</v>
      </c>
      <c r="D60" s="33" t="s">
        <v>21</v>
      </c>
      <c r="E60" s="33" t="s">
        <v>21</v>
      </c>
      <c r="F60" s="33">
        <v>3.5</v>
      </c>
      <c r="G60" s="33" t="s">
        <v>47</v>
      </c>
      <c r="H60" s="31" t="s">
        <v>20</v>
      </c>
      <c r="I60" s="39">
        <v>31659425</v>
      </c>
      <c r="J60" s="39">
        <v>31659425</v>
      </c>
      <c r="K60" s="18" t="s">
        <v>46</v>
      </c>
      <c r="L60" s="23" t="s">
        <v>19</v>
      </c>
      <c r="M60" s="14" t="s">
        <v>17</v>
      </c>
      <c r="N60" s="14" t="s">
        <v>18</v>
      </c>
      <c r="O60" s="15" t="s">
        <v>50</v>
      </c>
      <c r="P60" s="16" t="s">
        <v>281</v>
      </c>
      <c r="Q60" s="17" t="s">
        <v>51</v>
      </c>
    </row>
    <row r="61" spans="1:17" ht="90" x14ac:dyDescent="0.25">
      <c r="A61" s="14">
        <v>44</v>
      </c>
      <c r="B61" s="28">
        <v>80111600</v>
      </c>
      <c r="C61" s="34" t="s">
        <v>92</v>
      </c>
      <c r="D61" s="33" t="s">
        <v>21</v>
      </c>
      <c r="E61" s="33" t="s">
        <v>21</v>
      </c>
      <c r="F61" s="33">
        <v>3.5</v>
      </c>
      <c r="G61" s="33" t="s">
        <v>47</v>
      </c>
      <c r="H61" s="31" t="s">
        <v>20</v>
      </c>
      <c r="I61" s="39">
        <v>41580000</v>
      </c>
      <c r="J61" s="39">
        <v>41580000</v>
      </c>
      <c r="K61" s="18" t="s">
        <v>46</v>
      </c>
      <c r="L61" s="23" t="s">
        <v>19</v>
      </c>
      <c r="M61" s="14" t="s">
        <v>17</v>
      </c>
      <c r="N61" s="14" t="s">
        <v>18</v>
      </c>
      <c r="O61" s="15" t="s">
        <v>50</v>
      </c>
      <c r="P61" s="16" t="s">
        <v>281</v>
      </c>
      <c r="Q61" s="17" t="s">
        <v>51</v>
      </c>
    </row>
    <row r="62" spans="1:17" ht="75" x14ac:dyDescent="0.25">
      <c r="A62" s="14">
        <v>45</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281</v>
      </c>
      <c r="Q62" s="17" t="s">
        <v>51</v>
      </c>
    </row>
    <row r="63" spans="1:17" ht="75" x14ac:dyDescent="0.25">
      <c r="A63" s="14">
        <v>46</v>
      </c>
      <c r="B63" s="28">
        <v>80111600</v>
      </c>
      <c r="C63" s="34" t="s">
        <v>94</v>
      </c>
      <c r="D63" s="33" t="s">
        <v>21</v>
      </c>
      <c r="E63" s="33" t="s">
        <v>21</v>
      </c>
      <c r="F63" s="33">
        <v>3.5</v>
      </c>
      <c r="G63" s="33" t="s">
        <v>47</v>
      </c>
      <c r="H63" s="31" t="s">
        <v>20</v>
      </c>
      <c r="I63" s="39">
        <v>53978400</v>
      </c>
      <c r="J63" s="39">
        <v>53978400</v>
      </c>
      <c r="K63" s="18" t="s">
        <v>46</v>
      </c>
      <c r="L63" s="23" t="s">
        <v>19</v>
      </c>
      <c r="M63" s="14" t="s">
        <v>17</v>
      </c>
      <c r="N63" s="14" t="s">
        <v>18</v>
      </c>
      <c r="O63" s="15" t="s">
        <v>50</v>
      </c>
      <c r="P63" s="16" t="s">
        <v>281</v>
      </c>
      <c r="Q63" s="17" t="s">
        <v>51</v>
      </c>
    </row>
    <row r="64" spans="1:17" ht="90" x14ac:dyDescent="0.25">
      <c r="A64" s="14">
        <v>47</v>
      </c>
      <c r="B64" s="28">
        <v>80111600</v>
      </c>
      <c r="C64" s="34" t="s">
        <v>95</v>
      </c>
      <c r="D64" s="33" t="s">
        <v>21</v>
      </c>
      <c r="E64" s="33" t="s">
        <v>21</v>
      </c>
      <c r="F64" s="33">
        <v>3.5</v>
      </c>
      <c r="G64" s="33" t="s">
        <v>47</v>
      </c>
      <c r="H64" s="31" t="s">
        <v>20</v>
      </c>
      <c r="I64" s="39">
        <v>52280708</v>
      </c>
      <c r="J64" s="39">
        <v>52280708</v>
      </c>
      <c r="K64" s="18" t="s">
        <v>46</v>
      </c>
      <c r="L64" s="23" t="s">
        <v>19</v>
      </c>
      <c r="M64" s="14" t="s">
        <v>17</v>
      </c>
      <c r="N64" s="14" t="s">
        <v>18</v>
      </c>
      <c r="O64" s="15" t="s">
        <v>50</v>
      </c>
      <c r="P64" s="16" t="s">
        <v>281</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39">
        <f>12928571*12</f>
        <v>155142852</v>
      </c>
      <c r="K65" s="18" t="s">
        <v>46</v>
      </c>
      <c r="L65" s="23" t="s">
        <v>19</v>
      </c>
      <c r="M65" s="14" t="s">
        <v>17</v>
      </c>
      <c r="N65" s="14" t="s">
        <v>18</v>
      </c>
      <c r="O65" s="15" t="s">
        <v>50</v>
      </c>
      <c r="P65" s="16" t="s">
        <v>281</v>
      </c>
      <c r="Q65" s="17" t="s">
        <v>51</v>
      </c>
    </row>
    <row r="66" spans="1:17" ht="60" x14ac:dyDescent="0.25">
      <c r="A66" s="14">
        <v>49</v>
      </c>
      <c r="B66" s="28">
        <v>80111600</v>
      </c>
      <c r="C66" s="35" t="s">
        <v>691</v>
      </c>
      <c r="D66" s="33" t="s">
        <v>492</v>
      </c>
      <c r="E66" s="33" t="s">
        <v>492</v>
      </c>
      <c r="F66" s="33">
        <v>5</v>
      </c>
      <c r="G66" s="33" t="s">
        <v>47</v>
      </c>
      <c r="H66" s="31" t="s">
        <v>20</v>
      </c>
      <c r="I66" s="39">
        <f>7200000*12</f>
        <v>86400000</v>
      </c>
      <c r="J66" s="39">
        <f>7200000*12</f>
        <v>86400000</v>
      </c>
      <c r="K66" s="18" t="s">
        <v>46</v>
      </c>
      <c r="L66" s="23" t="s">
        <v>19</v>
      </c>
      <c r="M66" s="14" t="s">
        <v>17</v>
      </c>
      <c r="N66" s="14" t="s">
        <v>18</v>
      </c>
      <c r="O66" s="15" t="s">
        <v>50</v>
      </c>
      <c r="P66" s="16" t="s">
        <v>281</v>
      </c>
      <c r="Q66" s="17" t="s">
        <v>51</v>
      </c>
    </row>
    <row r="67" spans="1:17" ht="45" x14ac:dyDescent="0.25">
      <c r="A67" s="14">
        <v>50</v>
      </c>
      <c r="B67" s="28">
        <v>80111600</v>
      </c>
      <c r="C67" s="35" t="s">
        <v>97</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281</v>
      </c>
      <c r="Q67" s="17" t="s">
        <v>51</v>
      </c>
    </row>
    <row r="68" spans="1:17" ht="45" x14ac:dyDescent="0.25">
      <c r="A68" s="14">
        <v>51</v>
      </c>
      <c r="B68" s="28">
        <v>80111600</v>
      </c>
      <c r="C68" s="35" t="s">
        <v>98</v>
      </c>
      <c r="D68" s="33" t="s">
        <v>21</v>
      </c>
      <c r="E68" s="33" t="s">
        <v>21</v>
      </c>
      <c r="F68" s="33">
        <v>12</v>
      </c>
      <c r="G68" s="33" t="s">
        <v>47</v>
      </c>
      <c r="H68" s="31" t="s">
        <v>20</v>
      </c>
      <c r="I68" s="39">
        <f>12928571*12</f>
        <v>155142852</v>
      </c>
      <c r="J68" s="39">
        <f>12928571*12</f>
        <v>155142852</v>
      </c>
      <c r="K68" s="18" t="s">
        <v>46</v>
      </c>
      <c r="L68" s="23" t="s">
        <v>19</v>
      </c>
      <c r="M68" s="14" t="s">
        <v>17</v>
      </c>
      <c r="N68" s="14" t="s">
        <v>18</v>
      </c>
      <c r="O68" s="15" t="s">
        <v>50</v>
      </c>
      <c r="P68" s="16" t="s">
        <v>281</v>
      </c>
      <c r="Q68" s="17" t="s">
        <v>51</v>
      </c>
    </row>
    <row r="69" spans="1:17" ht="45" x14ac:dyDescent="0.25">
      <c r="A69" s="14">
        <v>52</v>
      </c>
      <c r="B69" s="28">
        <v>80111600</v>
      </c>
      <c r="C69" s="35" t="s">
        <v>99</v>
      </c>
      <c r="D69" s="33" t="s">
        <v>21</v>
      </c>
      <c r="E69" s="33" t="s">
        <v>21</v>
      </c>
      <c r="F69" s="33">
        <v>12</v>
      </c>
      <c r="G69" s="33" t="s">
        <v>47</v>
      </c>
      <c r="H69" s="31" t="s">
        <v>20</v>
      </c>
      <c r="I69" s="39">
        <f>7200000*12</f>
        <v>86400000</v>
      </c>
      <c r="J69" s="39">
        <f>7200000*12</f>
        <v>86400000</v>
      </c>
      <c r="K69" s="18" t="s">
        <v>46</v>
      </c>
      <c r="L69" s="23" t="s">
        <v>19</v>
      </c>
      <c r="M69" s="14" t="s">
        <v>17</v>
      </c>
      <c r="N69" s="14" t="s">
        <v>18</v>
      </c>
      <c r="O69" s="15" t="s">
        <v>50</v>
      </c>
      <c r="P69" s="16" t="s">
        <v>281</v>
      </c>
      <c r="Q69" s="17" t="s">
        <v>51</v>
      </c>
    </row>
    <row r="70" spans="1:17" ht="45" x14ac:dyDescent="0.25">
      <c r="A70" s="14">
        <v>53</v>
      </c>
      <c r="B70" s="28">
        <v>80111600</v>
      </c>
      <c r="C70" s="35" t="s">
        <v>100</v>
      </c>
      <c r="D70" s="33" t="s">
        <v>21</v>
      </c>
      <c r="E70" s="33" t="s">
        <v>21</v>
      </c>
      <c r="F70" s="33">
        <v>12</v>
      </c>
      <c r="G70" s="33" t="s">
        <v>47</v>
      </c>
      <c r="H70" s="31" t="s">
        <v>20</v>
      </c>
      <c r="I70" s="39">
        <f>7200000*12</f>
        <v>86400000</v>
      </c>
      <c r="J70" s="39">
        <f>7200000*12</f>
        <v>86400000</v>
      </c>
      <c r="K70" s="18" t="s">
        <v>46</v>
      </c>
      <c r="L70" s="23" t="s">
        <v>19</v>
      </c>
      <c r="M70" s="14" t="s">
        <v>17</v>
      </c>
      <c r="N70" s="14" t="s">
        <v>18</v>
      </c>
      <c r="O70" s="15" t="s">
        <v>50</v>
      </c>
      <c r="P70" s="16" t="s">
        <v>281</v>
      </c>
      <c r="Q70" s="17" t="s">
        <v>51</v>
      </c>
    </row>
    <row r="71" spans="1:17" ht="45" x14ac:dyDescent="0.25">
      <c r="A71" s="14">
        <v>54</v>
      </c>
      <c r="B71" s="28">
        <v>80111600</v>
      </c>
      <c r="C71" s="35" t="s">
        <v>101</v>
      </c>
      <c r="D71" s="33" t="s">
        <v>21</v>
      </c>
      <c r="E71" s="33" t="s">
        <v>21</v>
      </c>
      <c r="F71" s="33">
        <v>12</v>
      </c>
      <c r="G71" s="33" t="s">
        <v>47</v>
      </c>
      <c r="H71" s="31" t="s">
        <v>20</v>
      </c>
      <c r="I71" s="39">
        <v>126396708</v>
      </c>
      <c r="J71" s="39">
        <v>126396708</v>
      </c>
      <c r="K71" s="18" t="s">
        <v>46</v>
      </c>
      <c r="L71" s="23" t="s">
        <v>19</v>
      </c>
      <c r="M71" s="14" t="s">
        <v>17</v>
      </c>
      <c r="N71" s="14" t="s">
        <v>18</v>
      </c>
      <c r="O71" s="15" t="s">
        <v>50</v>
      </c>
      <c r="P71" s="16" t="s">
        <v>281</v>
      </c>
      <c r="Q71" s="17" t="s">
        <v>51</v>
      </c>
    </row>
    <row r="72" spans="1:17" ht="45" x14ac:dyDescent="0.25">
      <c r="A72" s="14">
        <v>55</v>
      </c>
      <c r="B72" s="28">
        <v>80111600</v>
      </c>
      <c r="C72" s="35" t="s">
        <v>102</v>
      </c>
      <c r="D72" s="33" t="s">
        <v>21</v>
      </c>
      <c r="E72" s="33" t="s">
        <v>21</v>
      </c>
      <c r="F72" s="33">
        <v>12</v>
      </c>
      <c r="G72" s="33" t="s">
        <v>47</v>
      </c>
      <c r="H72" s="31" t="s">
        <v>20</v>
      </c>
      <c r="I72" s="39">
        <v>126396708</v>
      </c>
      <c r="J72" s="39">
        <v>126396708</v>
      </c>
      <c r="K72" s="18" t="s">
        <v>46</v>
      </c>
      <c r="L72" s="23" t="s">
        <v>19</v>
      </c>
      <c r="M72" s="14" t="s">
        <v>17</v>
      </c>
      <c r="N72" s="14" t="s">
        <v>18</v>
      </c>
      <c r="O72" s="15" t="s">
        <v>50</v>
      </c>
      <c r="P72" s="16" t="s">
        <v>281</v>
      </c>
      <c r="Q72" s="17" t="s">
        <v>51</v>
      </c>
    </row>
    <row r="73" spans="1:17" ht="45" x14ac:dyDescent="0.25">
      <c r="A73" s="14">
        <v>56</v>
      </c>
      <c r="B73" s="28">
        <v>80111600</v>
      </c>
      <c r="C73" s="35" t="s">
        <v>103</v>
      </c>
      <c r="D73" s="33" t="s">
        <v>21</v>
      </c>
      <c r="E73" s="33" t="s">
        <v>21</v>
      </c>
      <c r="F73" s="33">
        <v>12</v>
      </c>
      <c r="G73" s="33" t="s">
        <v>47</v>
      </c>
      <c r="H73" s="31" t="s">
        <v>20</v>
      </c>
      <c r="I73" s="39">
        <v>138600000</v>
      </c>
      <c r="J73" s="39">
        <v>138600000</v>
      </c>
      <c r="K73" s="18" t="s">
        <v>46</v>
      </c>
      <c r="L73" s="23" t="s">
        <v>19</v>
      </c>
      <c r="M73" s="14" t="s">
        <v>17</v>
      </c>
      <c r="N73" s="14" t="s">
        <v>18</v>
      </c>
      <c r="O73" s="15" t="s">
        <v>50</v>
      </c>
      <c r="P73" s="16" t="s">
        <v>281</v>
      </c>
      <c r="Q73" s="17" t="s">
        <v>51</v>
      </c>
    </row>
    <row r="74" spans="1:17" ht="45" x14ac:dyDescent="0.25">
      <c r="A74" s="14">
        <v>57</v>
      </c>
      <c r="B74" s="28">
        <v>80111600</v>
      </c>
      <c r="C74" s="35" t="s">
        <v>104</v>
      </c>
      <c r="D74" s="33" t="s">
        <v>21</v>
      </c>
      <c r="E74" s="33" t="s">
        <v>21</v>
      </c>
      <c r="F74" s="33">
        <v>12</v>
      </c>
      <c r="G74" s="33" t="s">
        <v>47</v>
      </c>
      <c r="H74" s="31" t="s">
        <v>20</v>
      </c>
      <c r="I74" s="39">
        <f>6885526*12</f>
        <v>82626312</v>
      </c>
      <c r="J74" s="39">
        <f>6885526*12</f>
        <v>82626312</v>
      </c>
      <c r="K74" s="18" t="s">
        <v>46</v>
      </c>
      <c r="L74" s="23" t="s">
        <v>19</v>
      </c>
      <c r="M74" s="14" t="s">
        <v>17</v>
      </c>
      <c r="N74" s="14" t="s">
        <v>18</v>
      </c>
      <c r="O74" s="15" t="s">
        <v>50</v>
      </c>
      <c r="P74" s="16" t="s">
        <v>281</v>
      </c>
      <c r="Q74" s="17" t="s">
        <v>51</v>
      </c>
    </row>
    <row r="75" spans="1:17" ht="45" x14ac:dyDescent="0.25">
      <c r="A75" s="14">
        <v>58</v>
      </c>
      <c r="B75" s="28">
        <v>80111600</v>
      </c>
      <c r="C75" s="35" t="s">
        <v>105</v>
      </c>
      <c r="D75" s="33" t="s">
        <v>21</v>
      </c>
      <c r="E75" s="33" t="s">
        <v>21</v>
      </c>
      <c r="F75" s="33">
        <v>12</v>
      </c>
      <c r="G75" s="33" t="s">
        <v>47</v>
      </c>
      <c r="H75" s="31" t="s">
        <v>20</v>
      </c>
      <c r="I75" s="39">
        <f>6885526*12</f>
        <v>82626312</v>
      </c>
      <c r="J75" s="39">
        <f>6885526*12</f>
        <v>82626312</v>
      </c>
      <c r="K75" s="18" t="s">
        <v>46</v>
      </c>
      <c r="L75" s="23" t="s">
        <v>19</v>
      </c>
      <c r="M75" s="14" t="s">
        <v>17</v>
      </c>
      <c r="N75" s="14" t="s">
        <v>18</v>
      </c>
      <c r="O75" s="15" t="s">
        <v>50</v>
      </c>
      <c r="P75" s="16" t="s">
        <v>281</v>
      </c>
      <c r="Q75" s="17" t="s">
        <v>51</v>
      </c>
    </row>
    <row r="76" spans="1:17" ht="45" x14ac:dyDescent="0.25">
      <c r="A76" s="14">
        <v>59</v>
      </c>
      <c r="B76" s="28">
        <v>80111600</v>
      </c>
      <c r="C76" s="35" t="s">
        <v>106</v>
      </c>
      <c r="D76" s="33" t="s">
        <v>21</v>
      </c>
      <c r="E76" s="33" t="s">
        <v>21</v>
      </c>
      <c r="F76" s="33">
        <v>12</v>
      </c>
      <c r="G76" s="33" t="s">
        <v>47</v>
      </c>
      <c r="H76" s="31" t="s">
        <v>20</v>
      </c>
      <c r="I76" s="39">
        <v>62462172</v>
      </c>
      <c r="J76" s="39">
        <v>62462172</v>
      </c>
      <c r="K76" s="18" t="s">
        <v>46</v>
      </c>
      <c r="L76" s="23" t="s">
        <v>19</v>
      </c>
      <c r="M76" s="14" t="s">
        <v>17</v>
      </c>
      <c r="N76" s="14" t="s">
        <v>18</v>
      </c>
      <c r="O76" s="15" t="s">
        <v>50</v>
      </c>
      <c r="P76" s="16" t="s">
        <v>281</v>
      </c>
      <c r="Q76" s="17" t="s">
        <v>51</v>
      </c>
    </row>
    <row r="77" spans="1:17" ht="45" x14ac:dyDescent="0.25">
      <c r="A77" s="14">
        <v>60</v>
      </c>
      <c r="B77" s="28">
        <v>80111600</v>
      </c>
      <c r="C77" s="35" t="s">
        <v>107</v>
      </c>
      <c r="D77" s="33" t="s">
        <v>21</v>
      </c>
      <c r="E77" s="33" t="s">
        <v>21</v>
      </c>
      <c r="F77" s="33">
        <v>12</v>
      </c>
      <c r="G77" s="33" t="s">
        <v>47</v>
      </c>
      <c r="H77" s="31" t="s">
        <v>20</v>
      </c>
      <c r="I77" s="39">
        <v>62462172</v>
      </c>
      <c r="J77" s="39">
        <v>62462172</v>
      </c>
      <c r="K77" s="18" t="s">
        <v>46</v>
      </c>
      <c r="L77" s="23" t="s">
        <v>19</v>
      </c>
      <c r="M77" s="14" t="s">
        <v>17</v>
      </c>
      <c r="N77" s="14" t="s">
        <v>18</v>
      </c>
      <c r="O77" s="15" t="s">
        <v>50</v>
      </c>
      <c r="P77" s="16" t="s">
        <v>281</v>
      </c>
      <c r="Q77" s="17" t="s">
        <v>51</v>
      </c>
    </row>
    <row r="78" spans="1:17" ht="45" x14ac:dyDescent="0.25">
      <c r="A78" s="14">
        <v>61</v>
      </c>
      <c r="B78" s="28">
        <v>80111600</v>
      </c>
      <c r="C78" s="36" t="s">
        <v>108</v>
      </c>
      <c r="D78" s="33" t="s">
        <v>21</v>
      </c>
      <c r="E78" s="33" t="s">
        <v>21</v>
      </c>
      <c r="F78" s="33">
        <v>11</v>
      </c>
      <c r="G78" s="33" t="s">
        <v>47</v>
      </c>
      <c r="H78" s="31" t="s">
        <v>20</v>
      </c>
      <c r="I78" s="39">
        <f>4700000*11</f>
        <v>51700000</v>
      </c>
      <c r="J78" s="39">
        <v>51700000</v>
      </c>
      <c r="K78" s="18" t="s">
        <v>46</v>
      </c>
      <c r="L78" s="23" t="s">
        <v>19</v>
      </c>
      <c r="M78" s="14" t="s">
        <v>17</v>
      </c>
      <c r="N78" s="14" t="s">
        <v>18</v>
      </c>
      <c r="O78" s="15" t="s">
        <v>50</v>
      </c>
      <c r="P78" s="16" t="s">
        <v>281</v>
      </c>
      <c r="Q78" s="17" t="s">
        <v>51</v>
      </c>
    </row>
    <row r="79" spans="1:17" ht="45" x14ac:dyDescent="0.25">
      <c r="A79" s="14">
        <v>62</v>
      </c>
      <c r="B79" s="28">
        <v>80111600</v>
      </c>
      <c r="C79" s="36" t="s">
        <v>109</v>
      </c>
      <c r="D79" s="33" t="s">
        <v>21</v>
      </c>
      <c r="E79" s="33" t="s">
        <v>21</v>
      </c>
      <c r="F79" s="33">
        <v>11</v>
      </c>
      <c r="G79" s="33" t="s">
        <v>47</v>
      </c>
      <c r="H79" s="18" t="s">
        <v>43</v>
      </c>
      <c r="I79" s="39">
        <v>113092353</v>
      </c>
      <c r="J79" s="39">
        <v>113092353</v>
      </c>
      <c r="K79" s="18" t="s">
        <v>46</v>
      </c>
      <c r="L79" s="23" t="s">
        <v>19</v>
      </c>
      <c r="M79" s="14" t="s">
        <v>17</v>
      </c>
      <c r="N79" s="14" t="s">
        <v>18</v>
      </c>
      <c r="O79" s="15" t="s">
        <v>50</v>
      </c>
      <c r="P79" s="16" t="s">
        <v>281</v>
      </c>
      <c r="Q79" s="17" t="s">
        <v>51</v>
      </c>
    </row>
    <row r="80" spans="1:17" ht="45" x14ac:dyDescent="0.25">
      <c r="A80" s="14">
        <v>63</v>
      </c>
      <c r="B80" s="28">
        <v>80111600</v>
      </c>
      <c r="C80" s="36" t="s">
        <v>110</v>
      </c>
      <c r="D80" s="33" t="s">
        <v>21</v>
      </c>
      <c r="E80" s="33" t="s">
        <v>21</v>
      </c>
      <c r="F80" s="33">
        <v>11</v>
      </c>
      <c r="G80" s="33" t="s">
        <v>47</v>
      </c>
      <c r="H80" s="18" t="s">
        <v>43</v>
      </c>
      <c r="I80" s="39">
        <v>113092353</v>
      </c>
      <c r="J80" s="39">
        <v>113092353</v>
      </c>
      <c r="K80" s="18" t="s">
        <v>46</v>
      </c>
      <c r="L80" s="23" t="s">
        <v>19</v>
      </c>
      <c r="M80" s="14" t="s">
        <v>17</v>
      </c>
      <c r="N80" s="14" t="s">
        <v>18</v>
      </c>
      <c r="O80" s="15" t="s">
        <v>50</v>
      </c>
      <c r="P80" s="16" t="s">
        <v>281</v>
      </c>
      <c r="Q80" s="17" t="s">
        <v>51</v>
      </c>
    </row>
    <row r="81" spans="1:17" ht="45" x14ac:dyDescent="0.25">
      <c r="A81" s="14">
        <v>64</v>
      </c>
      <c r="B81" s="28">
        <v>80111600</v>
      </c>
      <c r="C81" s="36" t="s">
        <v>111</v>
      </c>
      <c r="D81" s="33" t="s">
        <v>21</v>
      </c>
      <c r="E81" s="33" t="s">
        <v>21</v>
      </c>
      <c r="F81" s="33">
        <v>11</v>
      </c>
      <c r="G81" s="33" t="s">
        <v>47</v>
      </c>
      <c r="H81" s="18" t="s">
        <v>43</v>
      </c>
      <c r="I81" s="39">
        <v>113092353</v>
      </c>
      <c r="J81" s="39">
        <v>113092353</v>
      </c>
      <c r="K81" s="18" t="s">
        <v>46</v>
      </c>
      <c r="L81" s="23" t="s">
        <v>19</v>
      </c>
      <c r="M81" s="14" t="s">
        <v>17</v>
      </c>
      <c r="N81" s="14" t="s">
        <v>18</v>
      </c>
      <c r="O81" s="15" t="s">
        <v>50</v>
      </c>
      <c r="P81" s="16" t="s">
        <v>281</v>
      </c>
      <c r="Q81" s="17" t="s">
        <v>51</v>
      </c>
    </row>
    <row r="82" spans="1:17" ht="45" x14ac:dyDescent="0.25">
      <c r="A82" s="14">
        <v>65</v>
      </c>
      <c r="B82" s="28">
        <v>80111600</v>
      </c>
      <c r="C82" s="36" t="s">
        <v>112</v>
      </c>
      <c r="D82" s="33" t="s">
        <v>21</v>
      </c>
      <c r="E82" s="33" t="s">
        <v>21</v>
      </c>
      <c r="F82" s="33">
        <v>11</v>
      </c>
      <c r="G82" s="33" t="s">
        <v>47</v>
      </c>
      <c r="H82" s="18" t="s">
        <v>43</v>
      </c>
      <c r="I82" s="39">
        <v>134579896</v>
      </c>
      <c r="J82" s="39">
        <v>134579896</v>
      </c>
      <c r="K82" s="18" t="s">
        <v>46</v>
      </c>
      <c r="L82" s="23" t="s">
        <v>19</v>
      </c>
      <c r="M82" s="14" t="s">
        <v>17</v>
      </c>
      <c r="N82" s="14" t="s">
        <v>18</v>
      </c>
      <c r="O82" s="15" t="s">
        <v>50</v>
      </c>
      <c r="P82" s="16" t="s">
        <v>281</v>
      </c>
      <c r="Q82" s="17" t="s">
        <v>51</v>
      </c>
    </row>
    <row r="83" spans="1:17" ht="45" x14ac:dyDescent="0.25">
      <c r="A83" s="14">
        <v>66</v>
      </c>
      <c r="B83" s="28">
        <v>80111600</v>
      </c>
      <c r="C83" s="36" t="s">
        <v>113</v>
      </c>
      <c r="D83" s="33" t="s">
        <v>21</v>
      </c>
      <c r="E83" s="33" t="s">
        <v>21</v>
      </c>
      <c r="F83" s="33">
        <v>11</v>
      </c>
      <c r="G83" s="33" t="s">
        <v>47</v>
      </c>
      <c r="H83" s="18" t="s">
        <v>43</v>
      </c>
      <c r="I83" s="39">
        <v>113092353</v>
      </c>
      <c r="J83" s="39">
        <v>113092353</v>
      </c>
      <c r="K83" s="18" t="s">
        <v>46</v>
      </c>
      <c r="L83" s="23" t="s">
        <v>19</v>
      </c>
      <c r="M83" s="14" t="s">
        <v>17</v>
      </c>
      <c r="N83" s="14" t="s">
        <v>18</v>
      </c>
      <c r="O83" s="15" t="s">
        <v>50</v>
      </c>
      <c r="P83" s="16" t="s">
        <v>281</v>
      </c>
      <c r="Q83" s="17" t="s">
        <v>51</v>
      </c>
    </row>
    <row r="84" spans="1:17" ht="45" x14ac:dyDescent="0.25">
      <c r="A84" s="14">
        <v>67</v>
      </c>
      <c r="B84" s="28">
        <v>80111600</v>
      </c>
      <c r="C84" s="36" t="s">
        <v>114</v>
      </c>
      <c r="D84" s="33" t="s">
        <v>21</v>
      </c>
      <c r="E84" s="33" t="s">
        <v>21</v>
      </c>
      <c r="F84" s="33">
        <v>11</v>
      </c>
      <c r="G84" s="33" t="s">
        <v>47</v>
      </c>
      <c r="H84" s="18" t="s">
        <v>43</v>
      </c>
      <c r="I84" s="39">
        <v>113092353</v>
      </c>
      <c r="J84" s="39">
        <v>113092353</v>
      </c>
      <c r="K84" s="18" t="s">
        <v>46</v>
      </c>
      <c r="L84" s="23" t="s">
        <v>19</v>
      </c>
      <c r="M84" s="14" t="s">
        <v>17</v>
      </c>
      <c r="N84" s="14" t="s">
        <v>18</v>
      </c>
      <c r="O84" s="15" t="s">
        <v>50</v>
      </c>
      <c r="P84" s="16" t="s">
        <v>281</v>
      </c>
      <c r="Q84" s="17" t="s">
        <v>51</v>
      </c>
    </row>
    <row r="85" spans="1:17" ht="45" x14ac:dyDescent="0.25">
      <c r="A85" s="14">
        <v>68</v>
      </c>
      <c r="B85" s="28">
        <v>80111600</v>
      </c>
      <c r="C85" s="36" t="s">
        <v>115</v>
      </c>
      <c r="D85" s="33" t="s">
        <v>21</v>
      </c>
      <c r="E85" s="33" t="s">
        <v>21</v>
      </c>
      <c r="F85" s="33">
        <v>11</v>
      </c>
      <c r="G85" s="33" t="s">
        <v>47</v>
      </c>
      <c r="H85" s="18" t="s">
        <v>43</v>
      </c>
      <c r="I85" s="39">
        <v>113092353</v>
      </c>
      <c r="J85" s="39">
        <v>113092353</v>
      </c>
      <c r="K85" s="18" t="s">
        <v>46</v>
      </c>
      <c r="L85" s="23" t="s">
        <v>19</v>
      </c>
      <c r="M85" s="14" t="s">
        <v>17</v>
      </c>
      <c r="N85" s="14" t="s">
        <v>18</v>
      </c>
      <c r="O85" s="15" t="s">
        <v>50</v>
      </c>
      <c r="P85" s="16" t="s">
        <v>281</v>
      </c>
      <c r="Q85" s="17" t="s">
        <v>51</v>
      </c>
    </row>
    <row r="86" spans="1:17" ht="45" x14ac:dyDescent="0.25">
      <c r="A86" s="14">
        <v>69</v>
      </c>
      <c r="B86" s="28">
        <v>80111600</v>
      </c>
      <c r="C86" s="36" t="s">
        <v>116</v>
      </c>
      <c r="D86" s="33" t="s">
        <v>21</v>
      </c>
      <c r="E86" s="33" t="s">
        <v>21</v>
      </c>
      <c r="F86" s="33">
        <v>11</v>
      </c>
      <c r="G86" s="33" t="s">
        <v>47</v>
      </c>
      <c r="H86" s="18" t="s">
        <v>43</v>
      </c>
      <c r="I86" s="39">
        <v>113092353</v>
      </c>
      <c r="J86" s="39">
        <v>113092353</v>
      </c>
      <c r="K86" s="18" t="s">
        <v>46</v>
      </c>
      <c r="L86" s="23" t="s">
        <v>19</v>
      </c>
      <c r="M86" s="14" t="s">
        <v>17</v>
      </c>
      <c r="N86" s="14" t="s">
        <v>18</v>
      </c>
      <c r="O86" s="15" t="s">
        <v>50</v>
      </c>
      <c r="P86" s="16" t="s">
        <v>281</v>
      </c>
      <c r="Q86" s="17" t="s">
        <v>51</v>
      </c>
    </row>
    <row r="87" spans="1:17" ht="45" x14ac:dyDescent="0.25">
      <c r="A87" s="14">
        <v>70</v>
      </c>
      <c r="B87" s="28">
        <v>80111600</v>
      </c>
      <c r="C87" s="36" t="s">
        <v>117</v>
      </c>
      <c r="D87" s="33" t="s">
        <v>21</v>
      </c>
      <c r="E87" s="33" t="s">
        <v>21</v>
      </c>
      <c r="F87" s="33">
        <v>11</v>
      </c>
      <c r="G87" s="33" t="s">
        <v>47</v>
      </c>
      <c r="H87" s="18" t="s">
        <v>43</v>
      </c>
      <c r="I87" s="39">
        <v>113092353</v>
      </c>
      <c r="J87" s="39">
        <v>113092353</v>
      </c>
      <c r="K87" s="18" t="s">
        <v>46</v>
      </c>
      <c r="L87" s="23" t="s">
        <v>19</v>
      </c>
      <c r="M87" s="14" t="s">
        <v>17</v>
      </c>
      <c r="N87" s="14" t="s">
        <v>18</v>
      </c>
      <c r="O87" s="15" t="s">
        <v>50</v>
      </c>
      <c r="P87" s="16" t="s">
        <v>281</v>
      </c>
      <c r="Q87" s="17" t="s">
        <v>51</v>
      </c>
    </row>
    <row r="88" spans="1:17" ht="45" x14ac:dyDescent="0.25">
      <c r="A88" s="14">
        <v>71</v>
      </c>
      <c r="B88" s="28">
        <v>80111600</v>
      </c>
      <c r="C88" s="15" t="s">
        <v>118</v>
      </c>
      <c r="D88" s="33" t="s">
        <v>21</v>
      </c>
      <c r="E88" s="33" t="s">
        <v>21</v>
      </c>
      <c r="F88" s="33">
        <v>11</v>
      </c>
      <c r="G88" s="33" t="s">
        <v>47</v>
      </c>
      <c r="H88" s="31" t="s">
        <v>20</v>
      </c>
      <c r="I88" s="39">
        <v>113092353</v>
      </c>
      <c r="J88" s="39">
        <v>113092353</v>
      </c>
      <c r="K88" s="18" t="s">
        <v>46</v>
      </c>
      <c r="L88" s="23" t="s">
        <v>19</v>
      </c>
      <c r="M88" s="14" t="s">
        <v>17</v>
      </c>
      <c r="N88" s="14" t="s">
        <v>18</v>
      </c>
      <c r="O88" s="15" t="s">
        <v>50</v>
      </c>
      <c r="P88" s="16" t="s">
        <v>281</v>
      </c>
      <c r="Q88" s="17" t="s">
        <v>51</v>
      </c>
    </row>
    <row r="89" spans="1:17" ht="45" x14ac:dyDescent="0.25">
      <c r="A89" s="14">
        <v>72</v>
      </c>
      <c r="B89" s="28">
        <v>80111600</v>
      </c>
      <c r="C89" s="15" t="s">
        <v>119</v>
      </c>
      <c r="D89" s="33" t="s">
        <v>21</v>
      </c>
      <c r="E89" s="33" t="s">
        <v>21</v>
      </c>
      <c r="F89" s="33">
        <v>11</v>
      </c>
      <c r="G89" s="33" t="s">
        <v>47</v>
      </c>
      <c r="H89" s="31" t="s">
        <v>20</v>
      </c>
      <c r="I89" s="39">
        <v>134579896</v>
      </c>
      <c r="J89" s="39">
        <v>134579896</v>
      </c>
      <c r="K89" s="18" t="s">
        <v>46</v>
      </c>
      <c r="L89" s="23" t="s">
        <v>19</v>
      </c>
      <c r="M89" s="14" t="s">
        <v>17</v>
      </c>
      <c r="N89" s="14" t="s">
        <v>18</v>
      </c>
      <c r="O89" s="15" t="s">
        <v>50</v>
      </c>
      <c r="P89" s="16" t="s">
        <v>281</v>
      </c>
      <c r="Q89" s="17" t="s">
        <v>51</v>
      </c>
    </row>
    <row r="90" spans="1:17" ht="45" x14ac:dyDescent="0.25">
      <c r="A90" s="14">
        <v>73</v>
      </c>
      <c r="B90" s="28">
        <v>80111600</v>
      </c>
      <c r="C90" s="15" t="s">
        <v>120</v>
      </c>
      <c r="D90" s="33" t="s">
        <v>21</v>
      </c>
      <c r="E90" s="33" t="s">
        <v>21</v>
      </c>
      <c r="F90" s="33">
        <v>11</v>
      </c>
      <c r="G90" s="33" t="s">
        <v>47</v>
      </c>
      <c r="H90" s="31" t="s">
        <v>20</v>
      </c>
      <c r="I90" s="39">
        <v>113092353</v>
      </c>
      <c r="J90" s="39">
        <v>113092353</v>
      </c>
      <c r="K90" s="18" t="s">
        <v>46</v>
      </c>
      <c r="L90" s="23" t="s">
        <v>19</v>
      </c>
      <c r="M90" s="14" t="s">
        <v>17</v>
      </c>
      <c r="N90" s="14" t="s">
        <v>18</v>
      </c>
      <c r="O90" s="15" t="s">
        <v>50</v>
      </c>
      <c r="P90" s="16" t="s">
        <v>281</v>
      </c>
      <c r="Q90" s="17" t="s">
        <v>51</v>
      </c>
    </row>
    <row r="91" spans="1:17" ht="45" x14ac:dyDescent="0.25">
      <c r="A91" s="14">
        <v>74</v>
      </c>
      <c r="B91" s="28">
        <v>80111600</v>
      </c>
      <c r="C91" s="15" t="s">
        <v>407</v>
      </c>
      <c r="D91" s="33" t="s">
        <v>22</v>
      </c>
      <c r="E91" s="33" t="s">
        <v>22</v>
      </c>
      <c r="F91" s="33">
        <v>4</v>
      </c>
      <c r="G91" s="33" t="s">
        <v>47</v>
      </c>
      <c r="H91" s="31" t="s">
        <v>20</v>
      </c>
      <c r="I91" s="39">
        <v>113092353</v>
      </c>
      <c r="J91" s="39">
        <v>113092353</v>
      </c>
      <c r="K91" s="18" t="s">
        <v>46</v>
      </c>
      <c r="L91" s="23" t="s">
        <v>19</v>
      </c>
      <c r="M91" s="14" t="s">
        <v>17</v>
      </c>
      <c r="N91" s="14" t="s">
        <v>18</v>
      </c>
      <c r="O91" s="15" t="s">
        <v>50</v>
      </c>
      <c r="P91" s="16" t="s">
        <v>281</v>
      </c>
      <c r="Q91" s="17" t="s">
        <v>51</v>
      </c>
    </row>
    <row r="92" spans="1:17" ht="45" x14ac:dyDescent="0.25">
      <c r="A92" s="14">
        <v>75</v>
      </c>
      <c r="B92" s="28">
        <v>80111600</v>
      </c>
      <c r="C92" s="15" t="s">
        <v>121</v>
      </c>
      <c r="D92" s="33" t="s">
        <v>21</v>
      </c>
      <c r="E92" s="33" t="s">
        <v>21</v>
      </c>
      <c r="F92" s="33">
        <v>11</v>
      </c>
      <c r="G92" s="33" t="s">
        <v>47</v>
      </c>
      <c r="H92" s="31" t="s">
        <v>20</v>
      </c>
      <c r="I92" s="39">
        <v>169234989</v>
      </c>
      <c r="J92" s="39">
        <v>169234989</v>
      </c>
      <c r="K92" s="18" t="s">
        <v>46</v>
      </c>
      <c r="L92" s="23" t="s">
        <v>19</v>
      </c>
      <c r="M92" s="14" t="s">
        <v>17</v>
      </c>
      <c r="N92" s="14" t="s">
        <v>18</v>
      </c>
      <c r="O92" s="15" t="s">
        <v>50</v>
      </c>
      <c r="P92" s="16" t="s">
        <v>281</v>
      </c>
      <c r="Q92" s="17" t="s">
        <v>51</v>
      </c>
    </row>
    <row r="93" spans="1:17" ht="45" x14ac:dyDescent="0.25">
      <c r="A93" s="14">
        <v>76</v>
      </c>
      <c r="B93" s="28">
        <v>80111600</v>
      </c>
      <c r="C93" s="15" t="s">
        <v>122</v>
      </c>
      <c r="D93" s="33" t="s">
        <v>21</v>
      </c>
      <c r="E93" s="33" t="s">
        <v>21</v>
      </c>
      <c r="F93" s="33">
        <v>11</v>
      </c>
      <c r="G93" s="33" t="s">
        <v>47</v>
      </c>
      <c r="H93" s="31" t="s">
        <v>20</v>
      </c>
      <c r="I93" s="39">
        <v>113092353</v>
      </c>
      <c r="J93" s="39">
        <v>113092353</v>
      </c>
      <c r="K93" s="18" t="s">
        <v>46</v>
      </c>
      <c r="L93" s="23" t="s">
        <v>19</v>
      </c>
      <c r="M93" s="14" t="s">
        <v>17</v>
      </c>
      <c r="N93" s="14" t="s">
        <v>18</v>
      </c>
      <c r="O93" s="15" t="s">
        <v>50</v>
      </c>
      <c r="P93" s="16" t="s">
        <v>281</v>
      </c>
      <c r="Q93" s="17" t="s">
        <v>51</v>
      </c>
    </row>
    <row r="94" spans="1:17" ht="45" x14ac:dyDescent="0.25">
      <c r="A94" s="14">
        <v>77</v>
      </c>
      <c r="B94" s="28">
        <v>80111600</v>
      </c>
      <c r="C94" s="15" t="s">
        <v>123</v>
      </c>
      <c r="D94" s="33" t="s">
        <v>21</v>
      </c>
      <c r="E94" s="33" t="s">
        <v>21</v>
      </c>
      <c r="F94" s="33">
        <v>11</v>
      </c>
      <c r="G94" s="33" t="s">
        <v>47</v>
      </c>
      <c r="H94" s="31" t="s">
        <v>20</v>
      </c>
      <c r="I94" s="39">
        <v>113092353</v>
      </c>
      <c r="J94" s="39">
        <v>113092353</v>
      </c>
      <c r="K94" s="18" t="s">
        <v>46</v>
      </c>
      <c r="L94" s="23" t="s">
        <v>19</v>
      </c>
      <c r="M94" s="14" t="s">
        <v>17</v>
      </c>
      <c r="N94" s="14" t="s">
        <v>18</v>
      </c>
      <c r="O94" s="15" t="s">
        <v>50</v>
      </c>
      <c r="P94" s="16" t="s">
        <v>281</v>
      </c>
      <c r="Q94" s="17" t="s">
        <v>51</v>
      </c>
    </row>
    <row r="95" spans="1:17" ht="45" x14ac:dyDescent="0.25">
      <c r="A95" s="14">
        <v>78</v>
      </c>
      <c r="B95" s="28">
        <v>80111600</v>
      </c>
      <c r="C95" s="15" t="s">
        <v>124</v>
      </c>
      <c r="D95" s="33" t="s">
        <v>21</v>
      </c>
      <c r="E95" s="33" t="s">
        <v>21</v>
      </c>
      <c r="F95" s="33">
        <v>11</v>
      </c>
      <c r="G95" s="33" t="s">
        <v>47</v>
      </c>
      <c r="H95" s="31" t="s">
        <v>20</v>
      </c>
      <c r="I95" s="39">
        <v>57256991</v>
      </c>
      <c r="J95" s="39">
        <v>57256991</v>
      </c>
      <c r="K95" s="18" t="s">
        <v>46</v>
      </c>
      <c r="L95" s="23" t="s">
        <v>19</v>
      </c>
      <c r="M95" s="14" t="s">
        <v>17</v>
      </c>
      <c r="N95" s="14" t="s">
        <v>18</v>
      </c>
      <c r="O95" s="15" t="s">
        <v>50</v>
      </c>
      <c r="P95" s="16" t="s">
        <v>281</v>
      </c>
      <c r="Q95" s="17" t="s">
        <v>51</v>
      </c>
    </row>
    <row r="96" spans="1:17" ht="45" x14ac:dyDescent="0.25">
      <c r="A96" s="14">
        <v>79</v>
      </c>
      <c r="B96" s="28">
        <v>80111600</v>
      </c>
      <c r="C96" s="36" t="s">
        <v>125</v>
      </c>
      <c r="D96" s="33" t="s">
        <v>21</v>
      </c>
      <c r="E96" s="33" t="s">
        <v>21</v>
      </c>
      <c r="F96" s="33">
        <v>11</v>
      </c>
      <c r="G96" s="33" t="s">
        <v>47</v>
      </c>
      <c r="H96" s="18" t="s">
        <v>43</v>
      </c>
      <c r="I96" s="39">
        <v>113092353</v>
      </c>
      <c r="J96" s="39">
        <v>113092353</v>
      </c>
      <c r="K96" s="18" t="s">
        <v>46</v>
      </c>
      <c r="L96" s="23" t="s">
        <v>19</v>
      </c>
      <c r="M96" s="14" t="s">
        <v>17</v>
      </c>
      <c r="N96" s="14" t="s">
        <v>18</v>
      </c>
      <c r="O96" s="15" t="s">
        <v>50</v>
      </c>
      <c r="P96" s="16" t="s">
        <v>281</v>
      </c>
      <c r="Q96" s="17" t="s">
        <v>51</v>
      </c>
    </row>
    <row r="97" spans="1:17" ht="45" x14ac:dyDescent="0.25">
      <c r="A97" s="14">
        <v>80</v>
      </c>
      <c r="B97" s="28">
        <v>80111600</v>
      </c>
      <c r="C97" s="36" t="s">
        <v>126</v>
      </c>
      <c r="D97" s="33" t="s">
        <v>21</v>
      </c>
      <c r="E97" s="33" t="s">
        <v>21</v>
      </c>
      <c r="F97" s="33">
        <v>11</v>
      </c>
      <c r="G97" s="33" t="s">
        <v>47</v>
      </c>
      <c r="H97" s="18" t="s">
        <v>43</v>
      </c>
      <c r="I97" s="39">
        <v>113092353</v>
      </c>
      <c r="J97" s="39">
        <v>113092353</v>
      </c>
      <c r="K97" s="18" t="s">
        <v>46</v>
      </c>
      <c r="L97" s="23" t="s">
        <v>19</v>
      </c>
      <c r="M97" s="14" t="s">
        <v>17</v>
      </c>
      <c r="N97" s="14" t="s">
        <v>18</v>
      </c>
      <c r="O97" s="15" t="s">
        <v>50</v>
      </c>
      <c r="P97" s="16" t="s">
        <v>281</v>
      </c>
      <c r="Q97" s="17" t="s">
        <v>51</v>
      </c>
    </row>
    <row r="98" spans="1:17" ht="45" x14ac:dyDescent="0.25">
      <c r="A98" s="14">
        <v>81</v>
      </c>
      <c r="B98" s="28">
        <v>80111600</v>
      </c>
      <c r="C98" s="36" t="s">
        <v>127</v>
      </c>
      <c r="D98" s="33" t="s">
        <v>21</v>
      </c>
      <c r="E98" s="33" t="s">
        <v>21</v>
      </c>
      <c r="F98" s="33">
        <v>11</v>
      </c>
      <c r="G98" s="33" t="s">
        <v>47</v>
      </c>
      <c r="H98" s="18" t="s">
        <v>43</v>
      </c>
      <c r="I98" s="39">
        <v>113092353</v>
      </c>
      <c r="J98" s="39">
        <v>113092353</v>
      </c>
      <c r="K98" s="18" t="s">
        <v>46</v>
      </c>
      <c r="L98" s="23" t="s">
        <v>19</v>
      </c>
      <c r="M98" s="14" t="s">
        <v>17</v>
      </c>
      <c r="N98" s="14" t="s">
        <v>18</v>
      </c>
      <c r="O98" s="15" t="s">
        <v>50</v>
      </c>
      <c r="P98" s="16" t="s">
        <v>281</v>
      </c>
      <c r="Q98" s="17" t="s">
        <v>51</v>
      </c>
    </row>
    <row r="99" spans="1:17" ht="45" x14ac:dyDescent="0.25">
      <c r="A99" s="14">
        <v>82</v>
      </c>
      <c r="B99" s="28">
        <v>80111600</v>
      </c>
      <c r="C99" s="36" t="s">
        <v>128</v>
      </c>
      <c r="D99" s="33" t="s">
        <v>21</v>
      </c>
      <c r="E99" s="33" t="s">
        <v>21</v>
      </c>
      <c r="F99" s="33">
        <v>11</v>
      </c>
      <c r="G99" s="33" t="s">
        <v>47</v>
      </c>
      <c r="H99" s="18" t="s">
        <v>43</v>
      </c>
      <c r="I99" s="39">
        <v>113092353</v>
      </c>
      <c r="J99" s="39">
        <v>113092353</v>
      </c>
      <c r="K99" s="18" t="s">
        <v>46</v>
      </c>
      <c r="L99" s="23" t="s">
        <v>19</v>
      </c>
      <c r="M99" s="14" t="s">
        <v>17</v>
      </c>
      <c r="N99" s="14" t="s">
        <v>18</v>
      </c>
      <c r="O99" s="15" t="s">
        <v>50</v>
      </c>
      <c r="P99" s="16" t="s">
        <v>281</v>
      </c>
      <c r="Q99" s="17" t="s">
        <v>51</v>
      </c>
    </row>
    <row r="100" spans="1:17" ht="45" x14ac:dyDescent="0.25">
      <c r="A100" s="14">
        <v>83</v>
      </c>
      <c r="B100" s="28">
        <v>80111600</v>
      </c>
      <c r="C100" s="36" t="s">
        <v>129</v>
      </c>
      <c r="D100" s="33" t="s">
        <v>21</v>
      </c>
      <c r="E100" s="33" t="s">
        <v>21</v>
      </c>
      <c r="F100" s="33">
        <v>11</v>
      </c>
      <c r="G100" s="33" t="s">
        <v>47</v>
      </c>
      <c r="H100" s="18" t="s">
        <v>43</v>
      </c>
      <c r="I100" s="39">
        <v>113092353</v>
      </c>
      <c r="J100" s="39">
        <v>113092353</v>
      </c>
      <c r="K100" s="18" t="s">
        <v>46</v>
      </c>
      <c r="L100" s="23" t="s">
        <v>19</v>
      </c>
      <c r="M100" s="14" t="s">
        <v>17</v>
      </c>
      <c r="N100" s="14" t="s">
        <v>18</v>
      </c>
      <c r="O100" s="15" t="s">
        <v>50</v>
      </c>
      <c r="P100" s="16" t="s">
        <v>281</v>
      </c>
      <c r="Q100" s="17" t="s">
        <v>51</v>
      </c>
    </row>
    <row r="101" spans="1:17" ht="45" x14ac:dyDescent="0.25">
      <c r="A101" s="14">
        <v>84</v>
      </c>
      <c r="B101" s="28">
        <v>80111600</v>
      </c>
      <c r="C101" s="36" t="s">
        <v>130</v>
      </c>
      <c r="D101" s="33" t="s">
        <v>21</v>
      </c>
      <c r="E101" s="33" t="s">
        <v>21</v>
      </c>
      <c r="F101" s="33">
        <v>11</v>
      </c>
      <c r="G101" s="33" t="s">
        <v>47</v>
      </c>
      <c r="H101" s="18" t="s">
        <v>43</v>
      </c>
      <c r="I101" s="39">
        <v>142214281</v>
      </c>
      <c r="J101" s="39">
        <v>142214281</v>
      </c>
      <c r="K101" s="18" t="s">
        <v>46</v>
      </c>
      <c r="L101" s="23" t="s">
        <v>19</v>
      </c>
      <c r="M101" s="14" t="s">
        <v>17</v>
      </c>
      <c r="N101" s="14" t="s">
        <v>18</v>
      </c>
      <c r="O101" s="15" t="s">
        <v>50</v>
      </c>
      <c r="P101" s="16" t="s">
        <v>281</v>
      </c>
      <c r="Q101" s="17" t="s">
        <v>51</v>
      </c>
    </row>
    <row r="102" spans="1:17" ht="45" x14ac:dyDescent="0.25">
      <c r="A102" s="14">
        <v>85</v>
      </c>
      <c r="B102" s="28">
        <v>80111600</v>
      </c>
      <c r="C102" s="36" t="s">
        <v>131</v>
      </c>
      <c r="D102" s="33" t="s">
        <v>21</v>
      </c>
      <c r="E102" s="33" t="s">
        <v>21</v>
      </c>
      <c r="F102" s="33">
        <v>11</v>
      </c>
      <c r="G102" s="33" t="s">
        <v>47</v>
      </c>
      <c r="H102" s="18" t="s">
        <v>43</v>
      </c>
      <c r="I102" s="39">
        <v>113092353</v>
      </c>
      <c r="J102" s="39">
        <v>113092353</v>
      </c>
      <c r="K102" s="18" t="s">
        <v>46</v>
      </c>
      <c r="L102" s="23" t="s">
        <v>19</v>
      </c>
      <c r="M102" s="14" t="s">
        <v>17</v>
      </c>
      <c r="N102" s="14" t="s">
        <v>18</v>
      </c>
      <c r="O102" s="15" t="s">
        <v>50</v>
      </c>
      <c r="P102" s="16" t="s">
        <v>281</v>
      </c>
      <c r="Q102" s="17" t="s">
        <v>51</v>
      </c>
    </row>
    <row r="103" spans="1:17" ht="45" x14ac:dyDescent="0.25">
      <c r="A103" s="14">
        <v>86</v>
      </c>
      <c r="B103" s="28">
        <v>80111600</v>
      </c>
      <c r="C103" s="36" t="s">
        <v>132</v>
      </c>
      <c r="D103" s="33" t="s">
        <v>21</v>
      </c>
      <c r="E103" s="33" t="s">
        <v>21</v>
      </c>
      <c r="F103" s="33">
        <v>11</v>
      </c>
      <c r="G103" s="33" t="s">
        <v>47</v>
      </c>
      <c r="H103" s="18" t="s">
        <v>43</v>
      </c>
      <c r="I103" s="39">
        <f>5205181*11</f>
        <v>57256991</v>
      </c>
      <c r="J103" s="39">
        <v>57256991</v>
      </c>
      <c r="K103" s="18" t="s">
        <v>46</v>
      </c>
      <c r="L103" s="23" t="s">
        <v>19</v>
      </c>
      <c r="M103" s="14" t="s">
        <v>17</v>
      </c>
      <c r="N103" s="14" t="s">
        <v>18</v>
      </c>
      <c r="O103" s="15" t="s">
        <v>50</v>
      </c>
      <c r="P103" s="16" t="s">
        <v>281</v>
      </c>
      <c r="Q103" s="17" t="s">
        <v>51</v>
      </c>
    </row>
    <row r="104" spans="1:17" ht="45" x14ac:dyDescent="0.25">
      <c r="A104" s="14">
        <v>87</v>
      </c>
      <c r="B104" s="28">
        <v>80111600</v>
      </c>
      <c r="C104" s="36" t="s">
        <v>133</v>
      </c>
      <c r="D104" s="33" t="s">
        <v>21</v>
      </c>
      <c r="E104" s="33" t="s">
        <v>21</v>
      </c>
      <c r="F104" s="33">
        <v>11</v>
      </c>
      <c r="G104" s="33" t="s">
        <v>47</v>
      </c>
      <c r="H104" s="18" t="s">
        <v>43</v>
      </c>
      <c r="I104" s="39">
        <f>5205181*11</f>
        <v>57256991</v>
      </c>
      <c r="J104" s="39">
        <v>57256991</v>
      </c>
      <c r="K104" s="18" t="s">
        <v>46</v>
      </c>
      <c r="L104" s="23" t="s">
        <v>19</v>
      </c>
      <c r="M104" s="14" t="s">
        <v>17</v>
      </c>
      <c r="N104" s="14" t="s">
        <v>18</v>
      </c>
      <c r="O104" s="15" t="s">
        <v>50</v>
      </c>
      <c r="P104" s="16" t="s">
        <v>281</v>
      </c>
      <c r="Q104" s="17" t="s">
        <v>51</v>
      </c>
    </row>
    <row r="105" spans="1:17" ht="45" x14ac:dyDescent="0.25">
      <c r="A105" s="14">
        <v>88</v>
      </c>
      <c r="B105" s="28">
        <v>80111600</v>
      </c>
      <c r="C105" s="15" t="s">
        <v>134</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281</v>
      </c>
      <c r="Q105" s="17" t="s">
        <v>51</v>
      </c>
    </row>
    <row r="106" spans="1:17" ht="45" x14ac:dyDescent="0.25">
      <c r="A106" s="14">
        <v>89</v>
      </c>
      <c r="B106" s="28">
        <v>80111600</v>
      </c>
      <c r="C106" s="15" t="s">
        <v>135</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281</v>
      </c>
      <c r="Q106" s="17" t="s">
        <v>51</v>
      </c>
    </row>
    <row r="107" spans="1:17" ht="45" x14ac:dyDescent="0.25">
      <c r="A107" s="14">
        <v>90</v>
      </c>
      <c r="B107" s="28">
        <v>80111600</v>
      </c>
      <c r="C107" s="15" t="s">
        <v>136</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281</v>
      </c>
      <c r="Q107" s="17" t="s">
        <v>51</v>
      </c>
    </row>
    <row r="108" spans="1:17" ht="45" x14ac:dyDescent="0.25">
      <c r="A108" s="14">
        <v>91</v>
      </c>
      <c r="B108" s="28">
        <v>80111600</v>
      </c>
      <c r="C108" s="15" t="s">
        <v>137</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281</v>
      </c>
      <c r="Q108" s="17" t="s">
        <v>51</v>
      </c>
    </row>
    <row r="109" spans="1:17" ht="45" x14ac:dyDescent="0.25">
      <c r="A109" s="14">
        <v>92</v>
      </c>
      <c r="B109" s="28">
        <v>80111600</v>
      </c>
      <c r="C109" s="15" t="s">
        <v>138</v>
      </c>
      <c r="D109" s="33" t="s">
        <v>21</v>
      </c>
      <c r="E109" s="33" t="s">
        <v>21</v>
      </c>
      <c r="F109" s="33">
        <v>11</v>
      </c>
      <c r="G109" s="33" t="s">
        <v>47</v>
      </c>
      <c r="H109" s="31" t="s">
        <v>20</v>
      </c>
      <c r="I109" s="39">
        <v>113092353</v>
      </c>
      <c r="J109" s="39">
        <v>113092353</v>
      </c>
      <c r="K109" s="18" t="s">
        <v>46</v>
      </c>
      <c r="L109" s="23" t="s">
        <v>19</v>
      </c>
      <c r="M109" s="14" t="s">
        <v>17</v>
      </c>
      <c r="N109" s="14" t="s">
        <v>18</v>
      </c>
      <c r="O109" s="15" t="s">
        <v>50</v>
      </c>
      <c r="P109" s="16" t="s">
        <v>281</v>
      </c>
      <c r="Q109" s="17" t="s">
        <v>51</v>
      </c>
    </row>
    <row r="110" spans="1:17" ht="45" x14ac:dyDescent="0.25">
      <c r="A110" s="14">
        <v>93</v>
      </c>
      <c r="B110" s="28">
        <v>80111600</v>
      </c>
      <c r="C110" s="15" t="s">
        <v>139</v>
      </c>
      <c r="D110" s="33" t="s">
        <v>21</v>
      </c>
      <c r="E110" s="33" t="s">
        <v>21</v>
      </c>
      <c r="F110" s="33">
        <v>11</v>
      </c>
      <c r="G110" s="33" t="s">
        <v>47</v>
      </c>
      <c r="H110" s="31" t="s">
        <v>20</v>
      </c>
      <c r="I110" s="39">
        <v>113092353</v>
      </c>
      <c r="J110" s="39">
        <v>113092353</v>
      </c>
      <c r="K110" s="18" t="s">
        <v>46</v>
      </c>
      <c r="L110" s="23" t="s">
        <v>19</v>
      </c>
      <c r="M110" s="14" t="s">
        <v>17</v>
      </c>
      <c r="N110" s="14" t="s">
        <v>18</v>
      </c>
      <c r="O110" s="15" t="s">
        <v>50</v>
      </c>
      <c r="P110" s="16" t="s">
        <v>281</v>
      </c>
      <c r="Q110" s="17" t="s">
        <v>51</v>
      </c>
    </row>
    <row r="111" spans="1:17" ht="45" x14ac:dyDescent="0.25">
      <c r="A111" s="14">
        <v>94</v>
      </c>
      <c r="B111" s="28">
        <v>80111600</v>
      </c>
      <c r="C111" s="15" t="s">
        <v>140</v>
      </c>
      <c r="D111" s="33" t="s">
        <v>21</v>
      </c>
      <c r="E111" s="33" t="s">
        <v>21</v>
      </c>
      <c r="F111" s="33">
        <v>11</v>
      </c>
      <c r="G111" s="33" t="s">
        <v>47</v>
      </c>
      <c r="H111" s="31" t="s">
        <v>20</v>
      </c>
      <c r="I111" s="39">
        <v>113092353</v>
      </c>
      <c r="J111" s="39">
        <v>113092353</v>
      </c>
      <c r="K111" s="18" t="s">
        <v>46</v>
      </c>
      <c r="L111" s="23" t="s">
        <v>19</v>
      </c>
      <c r="M111" s="14" t="s">
        <v>17</v>
      </c>
      <c r="N111" s="14" t="s">
        <v>18</v>
      </c>
      <c r="O111" s="15" t="s">
        <v>50</v>
      </c>
      <c r="P111" s="16" t="s">
        <v>281</v>
      </c>
      <c r="Q111" s="17" t="s">
        <v>51</v>
      </c>
    </row>
    <row r="112" spans="1:17" ht="45" x14ac:dyDescent="0.25">
      <c r="A112" s="14">
        <v>95</v>
      </c>
      <c r="B112" s="28">
        <v>80111600</v>
      </c>
      <c r="C112" s="15" t="s">
        <v>141</v>
      </c>
      <c r="D112" s="33" t="s">
        <v>21</v>
      </c>
      <c r="E112" s="33" t="s">
        <v>21</v>
      </c>
      <c r="F112" s="33">
        <v>11</v>
      </c>
      <c r="G112" s="33" t="s">
        <v>47</v>
      </c>
      <c r="H112" s="31" t="s">
        <v>20</v>
      </c>
      <c r="I112" s="39">
        <v>113092353</v>
      </c>
      <c r="J112" s="39">
        <v>113092353</v>
      </c>
      <c r="K112" s="18" t="s">
        <v>46</v>
      </c>
      <c r="L112" s="23" t="s">
        <v>19</v>
      </c>
      <c r="M112" s="14" t="s">
        <v>17</v>
      </c>
      <c r="N112" s="14" t="s">
        <v>18</v>
      </c>
      <c r="O112" s="15" t="s">
        <v>50</v>
      </c>
      <c r="P112" s="16" t="s">
        <v>281</v>
      </c>
      <c r="Q112" s="17" t="s">
        <v>51</v>
      </c>
    </row>
    <row r="113" spans="1:17" ht="60" x14ac:dyDescent="0.25">
      <c r="A113" s="14">
        <v>96</v>
      </c>
      <c r="B113" s="28">
        <v>80111600</v>
      </c>
      <c r="C113" s="36" t="s">
        <v>142</v>
      </c>
      <c r="D113" s="33" t="s">
        <v>21</v>
      </c>
      <c r="E113" s="33" t="s">
        <v>21</v>
      </c>
      <c r="F113" s="33">
        <v>11</v>
      </c>
      <c r="G113" s="33" t="s">
        <v>47</v>
      </c>
      <c r="H113" s="18" t="s">
        <v>43</v>
      </c>
      <c r="I113" s="39">
        <v>113092353</v>
      </c>
      <c r="J113" s="39">
        <v>113092353</v>
      </c>
      <c r="K113" s="18" t="s">
        <v>46</v>
      </c>
      <c r="L113" s="23" t="s">
        <v>19</v>
      </c>
      <c r="M113" s="14" t="s">
        <v>17</v>
      </c>
      <c r="N113" s="14" t="s">
        <v>18</v>
      </c>
      <c r="O113" s="15" t="s">
        <v>50</v>
      </c>
      <c r="P113" s="16" t="s">
        <v>281</v>
      </c>
      <c r="Q113" s="17" t="s">
        <v>51</v>
      </c>
    </row>
    <row r="114" spans="1:17" ht="60" x14ac:dyDescent="0.25">
      <c r="A114" s="14">
        <v>97</v>
      </c>
      <c r="B114" s="28">
        <v>80111600</v>
      </c>
      <c r="C114" s="36" t="s">
        <v>143</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281</v>
      </c>
      <c r="Q114" s="17" t="s">
        <v>51</v>
      </c>
    </row>
    <row r="115" spans="1:17" ht="60" x14ac:dyDescent="0.25">
      <c r="A115" s="14">
        <v>98</v>
      </c>
      <c r="B115" s="28">
        <v>80111600</v>
      </c>
      <c r="C115" s="36" t="s">
        <v>144</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281</v>
      </c>
      <c r="Q115" s="17" t="s">
        <v>51</v>
      </c>
    </row>
    <row r="116" spans="1:17" ht="60" x14ac:dyDescent="0.25">
      <c r="A116" s="14">
        <v>99</v>
      </c>
      <c r="B116" s="28">
        <v>80111600</v>
      </c>
      <c r="C116" s="36" t="s">
        <v>145</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281</v>
      </c>
      <c r="Q116" s="17" t="s">
        <v>51</v>
      </c>
    </row>
    <row r="117" spans="1:17" ht="60" x14ac:dyDescent="0.25">
      <c r="A117" s="14">
        <v>100</v>
      </c>
      <c r="B117" s="28">
        <v>80111600</v>
      </c>
      <c r="C117" s="36" t="s">
        <v>146</v>
      </c>
      <c r="D117" s="33" t="s">
        <v>21</v>
      </c>
      <c r="E117" s="33" t="s">
        <v>21</v>
      </c>
      <c r="F117" s="33">
        <v>11</v>
      </c>
      <c r="G117" s="33" t="s">
        <v>47</v>
      </c>
      <c r="H117" s="18" t="s">
        <v>43</v>
      </c>
      <c r="I117" s="39">
        <v>169234989</v>
      </c>
      <c r="J117" s="39">
        <v>169234989</v>
      </c>
      <c r="K117" s="18" t="s">
        <v>46</v>
      </c>
      <c r="L117" s="23" t="s">
        <v>19</v>
      </c>
      <c r="M117" s="14" t="s">
        <v>17</v>
      </c>
      <c r="N117" s="14" t="s">
        <v>18</v>
      </c>
      <c r="O117" s="15" t="s">
        <v>50</v>
      </c>
      <c r="P117" s="16" t="s">
        <v>281</v>
      </c>
      <c r="Q117" s="17" t="s">
        <v>51</v>
      </c>
    </row>
    <row r="118" spans="1:17" ht="60" x14ac:dyDescent="0.25">
      <c r="A118" s="14">
        <v>101</v>
      </c>
      <c r="B118" s="28">
        <v>80111600</v>
      </c>
      <c r="C118" s="36" t="s">
        <v>147</v>
      </c>
      <c r="D118" s="33" t="s">
        <v>21</v>
      </c>
      <c r="E118" s="33" t="s">
        <v>21</v>
      </c>
      <c r="F118" s="33">
        <v>11</v>
      </c>
      <c r="G118" s="33" t="s">
        <v>47</v>
      </c>
      <c r="H118" s="18" t="s">
        <v>43</v>
      </c>
      <c r="I118" s="39">
        <v>113092353</v>
      </c>
      <c r="J118" s="39">
        <v>113092353</v>
      </c>
      <c r="K118" s="18" t="s">
        <v>46</v>
      </c>
      <c r="L118" s="23" t="s">
        <v>19</v>
      </c>
      <c r="M118" s="14" t="s">
        <v>17</v>
      </c>
      <c r="N118" s="14" t="s">
        <v>18</v>
      </c>
      <c r="O118" s="15" t="s">
        <v>50</v>
      </c>
      <c r="P118" s="16" t="s">
        <v>281</v>
      </c>
      <c r="Q118" s="17" t="s">
        <v>51</v>
      </c>
    </row>
    <row r="119" spans="1:17" ht="60" x14ac:dyDescent="0.25">
      <c r="A119" s="14">
        <v>102</v>
      </c>
      <c r="B119" s="28">
        <v>80111600</v>
      </c>
      <c r="C119" s="36" t="s">
        <v>148</v>
      </c>
      <c r="D119" s="33" t="s">
        <v>21</v>
      </c>
      <c r="E119" s="33" t="s">
        <v>21</v>
      </c>
      <c r="F119" s="33">
        <v>11</v>
      </c>
      <c r="G119" s="33" t="s">
        <v>47</v>
      </c>
      <c r="H119" s="18" t="s">
        <v>43</v>
      </c>
      <c r="I119" s="39">
        <v>113092353</v>
      </c>
      <c r="J119" s="39">
        <v>113092353</v>
      </c>
      <c r="K119" s="18" t="s">
        <v>46</v>
      </c>
      <c r="L119" s="23" t="s">
        <v>19</v>
      </c>
      <c r="M119" s="14" t="s">
        <v>17</v>
      </c>
      <c r="N119" s="14" t="s">
        <v>18</v>
      </c>
      <c r="O119" s="15" t="s">
        <v>50</v>
      </c>
      <c r="P119" s="16" t="s">
        <v>281</v>
      </c>
      <c r="Q119" s="17" t="s">
        <v>51</v>
      </c>
    </row>
    <row r="120" spans="1:17" ht="60" x14ac:dyDescent="0.25">
      <c r="A120" s="14">
        <v>103</v>
      </c>
      <c r="B120" s="28">
        <v>80111600</v>
      </c>
      <c r="C120" s="36" t="s">
        <v>149</v>
      </c>
      <c r="D120" s="33" t="s">
        <v>21</v>
      </c>
      <c r="E120" s="33" t="s">
        <v>21</v>
      </c>
      <c r="F120" s="33">
        <v>11</v>
      </c>
      <c r="G120" s="33" t="s">
        <v>47</v>
      </c>
      <c r="H120" s="18" t="s">
        <v>43</v>
      </c>
      <c r="I120" s="39">
        <v>113092353</v>
      </c>
      <c r="J120" s="39">
        <v>113092353</v>
      </c>
      <c r="K120" s="18" t="s">
        <v>46</v>
      </c>
      <c r="L120" s="23" t="s">
        <v>19</v>
      </c>
      <c r="M120" s="14" t="s">
        <v>17</v>
      </c>
      <c r="N120" s="14" t="s">
        <v>18</v>
      </c>
      <c r="O120" s="15" t="s">
        <v>50</v>
      </c>
      <c r="P120" s="16" t="s">
        <v>281</v>
      </c>
      <c r="Q120" s="17" t="s">
        <v>51</v>
      </c>
    </row>
    <row r="121" spans="1:17" ht="60" x14ac:dyDescent="0.25">
      <c r="A121" s="14">
        <v>104</v>
      </c>
      <c r="B121" s="28">
        <v>80111600</v>
      </c>
      <c r="C121" s="36" t="s">
        <v>150</v>
      </c>
      <c r="D121" s="33" t="s">
        <v>21</v>
      </c>
      <c r="E121" s="33" t="s">
        <v>21</v>
      </c>
      <c r="F121" s="33">
        <v>11</v>
      </c>
      <c r="G121" s="33" t="s">
        <v>47</v>
      </c>
      <c r="H121" s="18" t="s">
        <v>43</v>
      </c>
      <c r="I121" s="39">
        <v>113092353</v>
      </c>
      <c r="J121" s="39">
        <v>113092353</v>
      </c>
      <c r="K121" s="18" t="s">
        <v>46</v>
      </c>
      <c r="L121" s="23" t="s">
        <v>19</v>
      </c>
      <c r="M121" s="14" t="s">
        <v>17</v>
      </c>
      <c r="N121" s="14" t="s">
        <v>18</v>
      </c>
      <c r="O121" s="15" t="s">
        <v>50</v>
      </c>
      <c r="P121" s="16" t="s">
        <v>281</v>
      </c>
      <c r="Q121" s="17" t="s">
        <v>51</v>
      </c>
    </row>
    <row r="122" spans="1:17" ht="45" x14ac:dyDescent="0.25">
      <c r="A122" s="14">
        <v>105</v>
      </c>
      <c r="B122" s="28">
        <v>80111600</v>
      </c>
      <c r="C122" s="15" t="s">
        <v>151</v>
      </c>
      <c r="D122" s="33" t="s">
        <v>21</v>
      </c>
      <c r="E122" s="33" t="s">
        <v>21</v>
      </c>
      <c r="F122" s="33">
        <v>11</v>
      </c>
      <c r="G122" s="33" t="s">
        <v>47</v>
      </c>
      <c r="H122" s="18" t="s">
        <v>43</v>
      </c>
      <c r="I122" s="39">
        <v>113092353</v>
      </c>
      <c r="J122" s="39">
        <v>113092353</v>
      </c>
      <c r="K122" s="18" t="s">
        <v>46</v>
      </c>
      <c r="L122" s="23" t="s">
        <v>19</v>
      </c>
      <c r="M122" s="14" t="s">
        <v>17</v>
      </c>
      <c r="N122" s="14" t="s">
        <v>18</v>
      </c>
      <c r="O122" s="15" t="s">
        <v>50</v>
      </c>
      <c r="P122" s="16" t="s">
        <v>281</v>
      </c>
      <c r="Q122" s="17" t="s">
        <v>51</v>
      </c>
    </row>
    <row r="123" spans="1:17" ht="45" x14ac:dyDescent="0.25">
      <c r="A123" s="14">
        <v>106</v>
      </c>
      <c r="B123" s="28">
        <v>80111600</v>
      </c>
      <c r="C123" s="15" t="s">
        <v>152</v>
      </c>
      <c r="D123" s="33" t="s">
        <v>21</v>
      </c>
      <c r="E123" s="33" t="s">
        <v>21</v>
      </c>
      <c r="F123" s="33">
        <v>11</v>
      </c>
      <c r="G123" s="33" t="s">
        <v>47</v>
      </c>
      <c r="H123" s="18" t="s">
        <v>43</v>
      </c>
      <c r="I123" s="39">
        <v>113092353</v>
      </c>
      <c r="J123" s="39">
        <v>113092353</v>
      </c>
      <c r="K123" s="18" t="s">
        <v>46</v>
      </c>
      <c r="L123" s="23" t="s">
        <v>19</v>
      </c>
      <c r="M123" s="14" t="s">
        <v>17</v>
      </c>
      <c r="N123" s="14" t="s">
        <v>18</v>
      </c>
      <c r="O123" s="15" t="s">
        <v>50</v>
      </c>
      <c r="P123" s="16" t="s">
        <v>281</v>
      </c>
      <c r="Q123" s="17" t="s">
        <v>51</v>
      </c>
    </row>
    <row r="124" spans="1:17" ht="75" x14ac:dyDescent="0.25">
      <c r="A124" s="14">
        <v>107</v>
      </c>
      <c r="B124" s="28">
        <v>80111600</v>
      </c>
      <c r="C124" s="36" t="s">
        <v>153</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281</v>
      </c>
      <c r="Q124" s="17" t="s">
        <v>51</v>
      </c>
    </row>
    <row r="125" spans="1:17" ht="75" x14ac:dyDescent="0.25">
      <c r="A125" s="14">
        <v>108</v>
      </c>
      <c r="B125" s="28">
        <v>80111600</v>
      </c>
      <c r="C125" s="36" t="s">
        <v>154</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281</v>
      </c>
      <c r="Q125" s="17" t="s">
        <v>51</v>
      </c>
    </row>
    <row r="126" spans="1:17" ht="75" x14ac:dyDescent="0.25">
      <c r="A126" s="14">
        <v>109</v>
      </c>
      <c r="B126" s="28">
        <v>80111600</v>
      </c>
      <c r="C126" s="36" t="s">
        <v>155</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281</v>
      </c>
      <c r="Q126" s="17" t="s">
        <v>51</v>
      </c>
    </row>
    <row r="127" spans="1:17" ht="75" x14ac:dyDescent="0.25">
      <c r="A127" s="14">
        <v>110</v>
      </c>
      <c r="B127" s="28">
        <v>80111600</v>
      </c>
      <c r="C127" s="36" t="s">
        <v>156</v>
      </c>
      <c r="D127" s="33" t="s">
        <v>21</v>
      </c>
      <c r="E127" s="33" t="s">
        <v>21</v>
      </c>
      <c r="F127" s="33">
        <v>11</v>
      </c>
      <c r="G127" s="33" t="s">
        <v>47</v>
      </c>
      <c r="H127" s="31" t="s">
        <v>20</v>
      </c>
      <c r="I127" s="39">
        <v>113092353</v>
      </c>
      <c r="J127" s="39">
        <v>113092353</v>
      </c>
      <c r="K127" s="18" t="s">
        <v>46</v>
      </c>
      <c r="L127" s="23" t="s">
        <v>19</v>
      </c>
      <c r="M127" s="14" t="s">
        <v>17</v>
      </c>
      <c r="N127" s="14" t="s">
        <v>18</v>
      </c>
      <c r="O127" s="15" t="s">
        <v>50</v>
      </c>
      <c r="P127" s="16" t="s">
        <v>281</v>
      </c>
      <c r="Q127" s="17" t="s">
        <v>51</v>
      </c>
    </row>
    <row r="128" spans="1:17" ht="75" x14ac:dyDescent="0.25">
      <c r="A128" s="14">
        <v>111</v>
      </c>
      <c r="B128" s="28">
        <v>80111600</v>
      </c>
      <c r="C128" s="36" t="s">
        <v>157</v>
      </c>
      <c r="D128" s="33" t="s">
        <v>21</v>
      </c>
      <c r="E128" s="33" t="s">
        <v>21</v>
      </c>
      <c r="F128" s="33">
        <v>11</v>
      </c>
      <c r="G128" s="33" t="s">
        <v>47</v>
      </c>
      <c r="H128" s="31" t="s">
        <v>20</v>
      </c>
      <c r="I128" s="39">
        <v>113092353</v>
      </c>
      <c r="J128" s="39">
        <v>113092353</v>
      </c>
      <c r="K128" s="18" t="s">
        <v>46</v>
      </c>
      <c r="L128" s="23" t="s">
        <v>19</v>
      </c>
      <c r="M128" s="14" t="s">
        <v>17</v>
      </c>
      <c r="N128" s="14" t="s">
        <v>18</v>
      </c>
      <c r="O128" s="15" t="s">
        <v>50</v>
      </c>
      <c r="P128" s="16" t="s">
        <v>281</v>
      </c>
      <c r="Q128" s="17" t="s">
        <v>51</v>
      </c>
    </row>
    <row r="129" spans="1:17" ht="45" x14ac:dyDescent="0.25">
      <c r="A129" s="14">
        <v>112</v>
      </c>
      <c r="B129" s="28">
        <v>80111600</v>
      </c>
      <c r="C129" s="15" t="s">
        <v>158</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281</v>
      </c>
      <c r="Q129" s="17" t="s">
        <v>51</v>
      </c>
    </row>
    <row r="130" spans="1:17" ht="45" x14ac:dyDescent="0.25">
      <c r="A130" s="14">
        <v>113</v>
      </c>
      <c r="B130" s="28">
        <v>80111600</v>
      </c>
      <c r="C130" s="15" t="s">
        <v>159</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281</v>
      </c>
      <c r="Q130" s="17" t="s">
        <v>51</v>
      </c>
    </row>
    <row r="131" spans="1:17" ht="45" x14ac:dyDescent="0.25">
      <c r="A131" s="14">
        <v>114</v>
      </c>
      <c r="B131" s="28">
        <v>80111600</v>
      </c>
      <c r="C131" s="15" t="s">
        <v>160</v>
      </c>
      <c r="D131" s="33" t="s">
        <v>21</v>
      </c>
      <c r="E131" s="33" t="s">
        <v>21</v>
      </c>
      <c r="F131" s="33">
        <v>11</v>
      </c>
      <c r="G131" s="33" t="s">
        <v>47</v>
      </c>
      <c r="H131" s="31" t="s">
        <v>20</v>
      </c>
      <c r="I131" s="39">
        <v>113092353</v>
      </c>
      <c r="J131" s="39">
        <v>113092353</v>
      </c>
      <c r="K131" s="18" t="s">
        <v>46</v>
      </c>
      <c r="L131" s="23" t="s">
        <v>19</v>
      </c>
      <c r="M131" s="14" t="s">
        <v>17</v>
      </c>
      <c r="N131" s="14" t="s">
        <v>18</v>
      </c>
      <c r="O131" s="15" t="s">
        <v>50</v>
      </c>
      <c r="P131" s="16" t="s">
        <v>281</v>
      </c>
      <c r="Q131" s="17" t="s">
        <v>51</v>
      </c>
    </row>
    <row r="132" spans="1:17" ht="45" x14ac:dyDescent="0.25">
      <c r="A132" s="14">
        <v>115</v>
      </c>
      <c r="B132" s="28">
        <v>80111600</v>
      </c>
      <c r="C132" s="15" t="s">
        <v>161</v>
      </c>
      <c r="D132" s="33" t="s">
        <v>21</v>
      </c>
      <c r="E132" s="33" t="s">
        <v>21</v>
      </c>
      <c r="F132" s="33">
        <v>11</v>
      </c>
      <c r="G132" s="33" t="s">
        <v>47</v>
      </c>
      <c r="H132" s="31" t="s">
        <v>20</v>
      </c>
      <c r="I132" s="39">
        <v>113092353</v>
      </c>
      <c r="J132" s="39">
        <v>113092353</v>
      </c>
      <c r="K132" s="18" t="s">
        <v>46</v>
      </c>
      <c r="L132" s="23" t="s">
        <v>19</v>
      </c>
      <c r="M132" s="14" t="s">
        <v>17</v>
      </c>
      <c r="N132" s="14" t="s">
        <v>18</v>
      </c>
      <c r="O132" s="15" t="s">
        <v>50</v>
      </c>
      <c r="P132" s="16" t="s">
        <v>281</v>
      </c>
      <c r="Q132" s="17" t="s">
        <v>51</v>
      </c>
    </row>
    <row r="133" spans="1:17" ht="45" x14ac:dyDescent="0.25">
      <c r="A133" s="14">
        <v>116</v>
      </c>
      <c r="B133" s="28">
        <v>80111600</v>
      </c>
      <c r="C133" s="15" t="s">
        <v>162</v>
      </c>
      <c r="D133" s="33" t="s">
        <v>21</v>
      </c>
      <c r="E133" s="33" t="s">
        <v>21</v>
      </c>
      <c r="F133" s="33">
        <v>11</v>
      </c>
      <c r="G133" s="33" t="s">
        <v>47</v>
      </c>
      <c r="H133" s="31" t="s">
        <v>20</v>
      </c>
      <c r="I133" s="39">
        <v>113092353</v>
      </c>
      <c r="J133" s="39">
        <v>113092353</v>
      </c>
      <c r="K133" s="18" t="s">
        <v>46</v>
      </c>
      <c r="L133" s="23" t="s">
        <v>19</v>
      </c>
      <c r="M133" s="14" t="s">
        <v>17</v>
      </c>
      <c r="N133" s="14" t="s">
        <v>18</v>
      </c>
      <c r="O133" s="15" t="s">
        <v>50</v>
      </c>
      <c r="P133" s="16" t="s">
        <v>281</v>
      </c>
      <c r="Q133" s="17" t="s">
        <v>51</v>
      </c>
    </row>
    <row r="134" spans="1:17" ht="75" x14ac:dyDescent="0.25">
      <c r="A134" s="14">
        <v>117</v>
      </c>
      <c r="B134" s="28">
        <v>80111600</v>
      </c>
      <c r="C134" s="37" t="s">
        <v>163</v>
      </c>
      <c r="D134" s="33" t="s">
        <v>21</v>
      </c>
      <c r="E134" s="33" t="s">
        <v>21</v>
      </c>
      <c r="F134" s="33">
        <v>11</v>
      </c>
      <c r="G134" s="33" t="s">
        <v>47</v>
      </c>
      <c r="H134" s="31" t="s">
        <v>20</v>
      </c>
      <c r="I134" s="39">
        <f>5206000*11</f>
        <v>57266000</v>
      </c>
      <c r="J134" s="39">
        <v>57266000</v>
      </c>
      <c r="K134" s="18" t="s">
        <v>46</v>
      </c>
      <c r="L134" s="23" t="s">
        <v>19</v>
      </c>
      <c r="M134" s="14" t="s">
        <v>17</v>
      </c>
      <c r="N134" s="14" t="s">
        <v>18</v>
      </c>
      <c r="O134" s="15" t="s">
        <v>50</v>
      </c>
      <c r="P134" s="16" t="s">
        <v>281</v>
      </c>
      <c r="Q134" s="17" t="s">
        <v>51</v>
      </c>
    </row>
    <row r="135" spans="1:17" ht="75" x14ac:dyDescent="0.25">
      <c r="A135" s="14">
        <v>118</v>
      </c>
      <c r="B135" s="28">
        <v>80111600</v>
      </c>
      <c r="C135" s="37" t="s">
        <v>164</v>
      </c>
      <c r="D135" s="33" t="s">
        <v>21</v>
      </c>
      <c r="E135" s="33" t="s">
        <v>21</v>
      </c>
      <c r="F135" s="33">
        <v>11</v>
      </c>
      <c r="G135" s="33" t="s">
        <v>47</v>
      </c>
      <c r="H135" s="31" t="s">
        <v>20</v>
      </c>
      <c r="I135" s="39">
        <f>5206000*11</f>
        <v>57266000</v>
      </c>
      <c r="J135" s="39">
        <v>57266000</v>
      </c>
      <c r="K135" s="18" t="s">
        <v>46</v>
      </c>
      <c r="L135" s="23" t="s">
        <v>19</v>
      </c>
      <c r="M135" s="14" t="s">
        <v>17</v>
      </c>
      <c r="N135" s="14" t="s">
        <v>18</v>
      </c>
      <c r="O135" s="15" t="s">
        <v>50</v>
      </c>
      <c r="P135" s="16" t="s">
        <v>281</v>
      </c>
      <c r="Q135" s="17" t="s">
        <v>51</v>
      </c>
    </row>
    <row r="136" spans="1:17" ht="45" x14ac:dyDescent="0.25">
      <c r="A136" s="14">
        <v>119</v>
      </c>
      <c r="B136" s="28">
        <v>80111600</v>
      </c>
      <c r="C136" s="36" t="s">
        <v>165</v>
      </c>
      <c r="D136" s="33" t="s">
        <v>21</v>
      </c>
      <c r="E136" s="33" t="s">
        <v>21</v>
      </c>
      <c r="F136" s="33">
        <v>11</v>
      </c>
      <c r="G136" s="33" t="s">
        <v>47</v>
      </c>
      <c r="H136" s="31" t="s">
        <v>20</v>
      </c>
      <c r="I136" s="39">
        <v>113092353</v>
      </c>
      <c r="J136" s="39">
        <v>113092353</v>
      </c>
      <c r="K136" s="18" t="s">
        <v>46</v>
      </c>
      <c r="L136" s="23" t="s">
        <v>19</v>
      </c>
      <c r="M136" s="14" t="s">
        <v>17</v>
      </c>
      <c r="N136" s="14" t="s">
        <v>18</v>
      </c>
      <c r="O136" s="15" t="s">
        <v>50</v>
      </c>
      <c r="P136" s="16" t="s">
        <v>281</v>
      </c>
      <c r="Q136" s="17" t="s">
        <v>51</v>
      </c>
    </row>
    <row r="137" spans="1:17" ht="45" x14ac:dyDescent="0.25">
      <c r="A137" s="14">
        <v>120</v>
      </c>
      <c r="B137" s="28">
        <v>80111600</v>
      </c>
      <c r="C137" s="36" t="s">
        <v>166</v>
      </c>
      <c r="D137" s="33" t="s">
        <v>21</v>
      </c>
      <c r="E137" s="33" t="s">
        <v>21</v>
      </c>
      <c r="F137" s="33">
        <v>11</v>
      </c>
      <c r="G137" s="33" t="s">
        <v>47</v>
      </c>
      <c r="H137" s="31" t="s">
        <v>20</v>
      </c>
      <c r="I137" s="39">
        <v>113092353</v>
      </c>
      <c r="J137" s="39">
        <v>113092353</v>
      </c>
      <c r="K137" s="18" t="s">
        <v>46</v>
      </c>
      <c r="L137" s="23" t="s">
        <v>19</v>
      </c>
      <c r="M137" s="14" t="s">
        <v>17</v>
      </c>
      <c r="N137" s="14" t="s">
        <v>18</v>
      </c>
      <c r="O137" s="15" t="s">
        <v>50</v>
      </c>
      <c r="P137" s="16" t="s">
        <v>281</v>
      </c>
      <c r="Q137" s="17" t="s">
        <v>51</v>
      </c>
    </row>
    <row r="138" spans="1:17" ht="45" x14ac:dyDescent="0.25">
      <c r="A138" s="14">
        <v>121</v>
      </c>
      <c r="B138" s="28">
        <v>80111600</v>
      </c>
      <c r="C138" s="36" t="s">
        <v>167</v>
      </c>
      <c r="D138" s="33" t="s">
        <v>21</v>
      </c>
      <c r="E138" s="33" t="s">
        <v>21</v>
      </c>
      <c r="F138" s="33">
        <v>11</v>
      </c>
      <c r="G138" s="33" t="s">
        <v>47</v>
      </c>
      <c r="H138" s="31" t="s">
        <v>20</v>
      </c>
      <c r="I138" s="39">
        <f>6885526*11</f>
        <v>75740786</v>
      </c>
      <c r="J138" s="39">
        <v>75740786</v>
      </c>
      <c r="K138" s="18" t="s">
        <v>46</v>
      </c>
      <c r="L138" s="23" t="s">
        <v>19</v>
      </c>
      <c r="M138" s="14" t="s">
        <v>17</v>
      </c>
      <c r="N138" s="14" t="s">
        <v>18</v>
      </c>
      <c r="O138" s="15" t="s">
        <v>50</v>
      </c>
      <c r="P138" s="16" t="s">
        <v>281</v>
      </c>
      <c r="Q138" s="17" t="s">
        <v>51</v>
      </c>
    </row>
    <row r="139" spans="1:17" ht="45" x14ac:dyDescent="0.25">
      <c r="A139" s="14">
        <v>122</v>
      </c>
      <c r="B139" s="28">
        <v>80111600</v>
      </c>
      <c r="C139" s="36" t="s">
        <v>168</v>
      </c>
      <c r="D139" s="33" t="s">
        <v>21</v>
      </c>
      <c r="E139" s="33" t="s">
        <v>21</v>
      </c>
      <c r="F139" s="33">
        <v>11</v>
      </c>
      <c r="G139" s="33" t="s">
        <v>47</v>
      </c>
      <c r="H139" s="31" t="s">
        <v>20</v>
      </c>
      <c r="I139" s="39">
        <f>6885526*11</f>
        <v>75740786</v>
      </c>
      <c r="J139" s="39">
        <v>75740786</v>
      </c>
      <c r="K139" s="18" t="s">
        <v>46</v>
      </c>
      <c r="L139" s="23" t="s">
        <v>19</v>
      </c>
      <c r="M139" s="14" t="s">
        <v>17</v>
      </c>
      <c r="N139" s="14" t="s">
        <v>18</v>
      </c>
      <c r="O139" s="15" t="s">
        <v>50</v>
      </c>
      <c r="P139" s="16" t="s">
        <v>281</v>
      </c>
      <c r="Q139" s="17" t="s">
        <v>51</v>
      </c>
    </row>
    <row r="140" spans="1:17" ht="60" x14ac:dyDescent="0.25">
      <c r="A140" s="14">
        <v>123</v>
      </c>
      <c r="B140" s="28">
        <v>80111600</v>
      </c>
      <c r="C140" s="36" t="s">
        <v>169</v>
      </c>
      <c r="D140" s="33" t="s">
        <v>21</v>
      </c>
      <c r="E140" s="33" t="s">
        <v>21</v>
      </c>
      <c r="F140" s="33">
        <v>11</v>
      </c>
      <c r="G140" s="33" t="s">
        <v>47</v>
      </c>
      <c r="H140" s="31" t="s">
        <v>20</v>
      </c>
      <c r="I140" s="39">
        <v>121000000</v>
      </c>
      <c r="J140" s="39">
        <v>121000000</v>
      </c>
      <c r="K140" s="18" t="s">
        <v>46</v>
      </c>
      <c r="L140" s="23" t="s">
        <v>19</v>
      </c>
      <c r="M140" s="14" t="s">
        <v>17</v>
      </c>
      <c r="N140" s="14" t="s">
        <v>18</v>
      </c>
      <c r="O140" s="15" t="s">
        <v>50</v>
      </c>
      <c r="P140" s="16" t="s">
        <v>281</v>
      </c>
      <c r="Q140" s="17" t="s">
        <v>51</v>
      </c>
    </row>
    <row r="141" spans="1:17" ht="75" x14ac:dyDescent="0.25">
      <c r="A141" s="14">
        <v>124</v>
      </c>
      <c r="B141" s="28">
        <v>80111600</v>
      </c>
      <c r="C141" s="36" t="s">
        <v>170</v>
      </c>
      <c r="D141" s="33" t="s">
        <v>21</v>
      </c>
      <c r="E141" s="33" t="s">
        <v>21</v>
      </c>
      <c r="F141" s="33">
        <v>11</v>
      </c>
      <c r="G141" s="33" t="s">
        <v>47</v>
      </c>
      <c r="H141" s="31" t="s">
        <v>20</v>
      </c>
      <c r="I141" s="39">
        <v>121000000</v>
      </c>
      <c r="J141" s="39">
        <v>121000000</v>
      </c>
      <c r="K141" s="18" t="s">
        <v>46</v>
      </c>
      <c r="L141" s="23" t="s">
        <v>19</v>
      </c>
      <c r="M141" s="14" t="s">
        <v>17</v>
      </c>
      <c r="N141" s="14" t="s">
        <v>18</v>
      </c>
      <c r="O141" s="15" t="s">
        <v>50</v>
      </c>
      <c r="P141" s="16" t="s">
        <v>281</v>
      </c>
      <c r="Q141" s="17" t="s">
        <v>51</v>
      </c>
    </row>
    <row r="142" spans="1:17" ht="45" x14ac:dyDescent="0.25">
      <c r="A142" s="14">
        <v>125</v>
      </c>
      <c r="B142" s="28">
        <v>80111600</v>
      </c>
      <c r="C142" s="36" t="s">
        <v>171</v>
      </c>
      <c r="D142" s="33" t="s">
        <v>21</v>
      </c>
      <c r="E142" s="33" t="s">
        <v>21</v>
      </c>
      <c r="F142" s="33">
        <v>11</v>
      </c>
      <c r="G142" s="33" t="s">
        <v>47</v>
      </c>
      <c r="H142" s="31" t="s">
        <v>20</v>
      </c>
      <c r="I142" s="39">
        <v>57256991</v>
      </c>
      <c r="J142" s="39">
        <v>57256991</v>
      </c>
      <c r="K142" s="18" t="s">
        <v>46</v>
      </c>
      <c r="L142" s="23" t="s">
        <v>19</v>
      </c>
      <c r="M142" s="14" t="s">
        <v>17</v>
      </c>
      <c r="N142" s="14" t="s">
        <v>18</v>
      </c>
      <c r="O142" s="15" t="s">
        <v>50</v>
      </c>
      <c r="P142" s="16" t="s">
        <v>281</v>
      </c>
      <c r="Q142" s="17" t="s">
        <v>51</v>
      </c>
    </row>
    <row r="143" spans="1:17" ht="45" x14ac:dyDescent="0.25">
      <c r="A143" s="14">
        <v>126</v>
      </c>
      <c r="B143" s="28">
        <v>80111600</v>
      </c>
      <c r="C143" s="15" t="s">
        <v>172</v>
      </c>
      <c r="D143" s="33" t="s">
        <v>21</v>
      </c>
      <c r="E143" s="33" t="s">
        <v>21</v>
      </c>
      <c r="F143" s="33">
        <v>11</v>
      </c>
      <c r="G143" s="33" t="s">
        <v>47</v>
      </c>
      <c r="H143" s="31" t="s">
        <v>20</v>
      </c>
      <c r="I143" s="39">
        <v>134579896</v>
      </c>
      <c r="J143" s="39">
        <v>134579896</v>
      </c>
      <c r="K143" s="18" t="s">
        <v>46</v>
      </c>
      <c r="L143" s="23" t="s">
        <v>19</v>
      </c>
      <c r="M143" s="14" t="s">
        <v>17</v>
      </c>
      <c r="N143" s="14" t="s">
        <v>18</v>
      </c>
      <c r="O143" s="15" t="s">
        <v>50</v>
      </c>
      <c r="P143" s="16" t="s">
        <v>281</v>
      </c>
      <c r="Q143" s="17" t="s">
        <v>51</v>
      </c>
    </row>
    <row r="144" spans="1:17" ht="45" x14ac:dyDescent="0.25">
      <c r="A144" s="14">
        <v>127</v>
      </c>
      <c r="B144" s="28">
        <v>80111600</v>
      </c>
      <c r="C144" s="36" t="s">
        <v>173</v>
      </c>
      <c r="D144" s="33" t="s">
        <v>21</v>
      </c>
      <c r="E144" s="33" t="s">
        <v>21</v>
      </c>
      <c r="F144" s="31">
        <v>11.5</v>
      </c>
      <c r="G144" s="33" t="s">
        <v>47</v>
      </c>
      <c r="H144" s="31" t="s">
        <v>20</v>
      </c>
      <c r="I144" s="39">
        <v>59800000</v>
      </c>
      <c r="J144" s="39">
        <v>59800000</v>
      </c>
      <c r="K144" s="18" t="s">
        <v>46</v>
      </c>
      <c r="L144" s="23" t="s">
        <v>19</v>
      </c>
      <c r="M144" s="14" t="s">
        <v>17</v>
      </c>
      <c r="N144" s="14" t="s">
        <v>18</v>
      </c>
      <c r="O144" s="15" t="s">
        <v>50</v>
      </c>
      <c r="P144" s="16" t="s">
        <v>281</v>
      </c>
      <c r="Q144" s="17" t="s">
        <v>51</v>
      </c>
    </row>
    <row r="145" spans="1:17" ht="45" x14ac:dyDescent="0.25">
      <c r="A145" s="14">
        <v>128</v>
      </c>
      <c r="B145" s="28">
        <v>80111600</v>
      </c>
      <c r="C145" s="36" t="s">
        <v>174</v>
      </c>
      <c r="D145" s="33" t="s">
        <v>21</v>
      </c>
      <c r="E145" s="33" t="s">
        <v>21</v>
      </c>
      <c r="F145" s="31">
        <v>11.5</v>
      </c>
      <c r="G145" s="33" t="s">
        <v>47</v>
      </c>
      <c r="H145" s="31" t="s">
        <v>20</v>
      </c>
      <c r="I145" s="39">
        <f>7500000*11.5</f>
        <v>86250000</v>
      </c>
      <c r="J145" s="39">
        <v>86250000</v>
      </c>
      <c r="K145" s="18" t="s">
        <v>46</v>
      </c>
      <c r="L145" s="23" t="s">
        <v>19</v>
      </c>
      <c r="M145" s="14" t="s">
        <v>17</v>
      </c>
      <c r="N145" s="14" t="s">
        <v>18</v>
      </c>
      <c r="O145" s="15" t="s">
        <v>50</v>
      </c>
      <c r="P145" s="16" t="s">
        <v>281</v>
      </c>
      <c r="Q145" s="17" t="s">
        <v>51</v>
      </c>
    </row>
    <row r="146" spans="1:17" ht="45" x14ac:dyDescent="0.25">
      <c r="A146" s="14">
        <v>129</v>
      </c>
      <c r="B146" s="28">
        <v>80111600</v>
      </c>
      <c r="C146" s="36" t="s">
        <v>175</v>
      </c>
      <c r="D146" s="33" t="s">
        <v>21</v>
      </c>
      <c r="E146" s="33" t="s">
        <v>21</v>
      </c>
      <c r="F146" s="31">
        <v>11.5</v>
      </c>
      <c r="G146" s="33" t="s">
        <v>47</v>
      </c>
      <c r="H146" s="31" t="s">
        <v>20</v>
      </c>
      <c r="I146" s="39">
        <v>59800000</v>
      </c>
      <c r="J146" s="39">
        <v>59800000</v>
      </c>
      <c r="K146" s="18" t="s">
        <v>46</v>
      </c>
      <c r="L146" s="23" t="s">
        <v>19</v>
      </c>
      <c r="M146" s="14" t="s">
        <v>17</v>
      </c>
      <c r="N146" s="14" t="s">
        <v>18</v>
      </c>
      <c r="O146" s="15" t="s">
        <v>50</v>
      </c>
      <c r="P146" s="16" t="s">
        <v>281</v>
      </c>
      <c r="Q146" s="17" t="s">
        <v>51</v>
      </c>
    </row>
    <row r="147" spans="1:17" ht="45" x14ac:dyDescent="0.25">
      <c r="A147" s="14">
        <v>130</v>
      </c>
      <c r="B147" s="28">
        <v>80111600</v>
      </c>
      <c r="C147" s="36" t="s">
        <v>176</v>
      </c>
      <c r="D147" s="33" t="s">
        <v>21</v>
      </c>
      <c r="E147" s="33" t="s">
        <v>21</v>
      </c>
      <c r="F147" s="31">
        <v>11.5</v>
      </c>
      <c r="G147" s="33" t="s">
        <v>47</v>
      </c>
      <c r="H147" s="31" t="s">
        <v>20</v>
      </c>
      <c r="I147" s="39">
        <f>5200000*11.5</f>
        <v>59800000</v>
      </c>
      <c r="J147" s="39">
        <v>59800000</v>
      </c>
      <c r="K147" s="18" t="s">
        <v>46</v>
      </c>
      <c r="L147" s="23" t="s">
        <v>19</v>
      </c>
      <c r="M147" s="14" t="s">
        <v>17</v>
      </c>
      <c r="N147" s="14" t="s">
        <v>18</v>
      </c>
      <c r="O147" s="15" t="s">
        <v>50</v>
      </c>
      <c r="P147" s="16" t="s">
        <v>281</v>
      </c>
      <c r="Q147" s="17" t="s">
        <v>51</v>
      </c>
    </row>
    <row r="148" spans="1:17" ht="60" x14ac:dyDescent="0.25">
      <c r="A148" s="14">
        <v>131</v>
      </c>
      <c r="B148" s="28">
        <v>80111600</v>
      </c>
      <c r="C148" s="36" t="s">
        <v>177</v>
      </c>
      <c r="D148" s="33" t="s">
        <v>21</v>
      </c>
      <c r="E148" s="33" t="s">
        <v>21</v>
      </c>
      <c r="F148" s="31">
        <v>11.5</v>
      </c>
      <c r="G148" s="33" t="s">
        <v>47</v>
      </c>
      <c r="H148" s="31" t="s">
        <v>20</v>
      </c>
      <c r="I148" s="39">
        <f>14875000*11.5</f>
        <v>171062500</v>
      </c>
      <c r="J148" s="39">
        <v>171062500</v>
      </c>
      <c r="K148" s="18" t="s">
        <v>46</v>
      </c>
      <c r="L148" s="23" t="s">
        <v>19</v>
      </c>
      <c r="M148" s="14" t="s">
        <v>17</v>
      </c>
      <c r="N148" s="14" t="s">
        <v>18</v>
      </c>
      <c r="O148" s="15" t="s">
        <v>50</v>
      </c>
      <c r="P148" s="16" t="s">
        <v>281</v>
      </c>
      <c r="Q148" s="17" t="s">
        <v>51</v>
      </c>
    </row>
    <row r="149" spans="1:17" ht="45" x14ac:dyDescent="0.25">
      <c r="A149" s="14">
        <v>132</v>
      </c>
      <c r="B149" s="28">
        <v>80111600</v>
      </c>
      <c r="C149" s="36" t="s">
        <v>178</v>
      </c>
      <c r="D149" s="33" t="s">
        <v>21</v>
      </c>
      <c r="E149" s="33" t="s">
        <v>21</v>
      </c>
      <c r="F149" s="31">
        <v>11.5</v>
      </c>
      <c r="G149" s="33" t="s">
        <v>47</v>
      </c>
      <c r="H149" s="31" t="s">
        <v>20</v>
      </c>
      <c r="I149" s="39">
        <f>12614000*11.5</f>
        <v>145061000</v>
      </c>
      <c r="J149" s="39">
        <v>145061000</v>
      </c>
      <c r="K149" s="18" t="s">
        <v>46</v>
      </c>
      <c r="L149" s="23" t="s">
        <v>19</v>
      </c>
      <c r="M149" s="14" t="s">
        <v>17</v>
      </c>
      <c r="N149" s="14" t="s">
        <v>18</v>
      </c>
      <c r="O149" s="15" t="s">
        <v>50</v>
      </c>
      <c r="P149" s="16" t="s">
        <v>281</v>
      </c>
      <c r="Q149" s="17" t="s">
        <v>51</v>
      </c>
    </row>
    <row r="150" spans="1:17" ht="45" x14ac:dyDescent="0.25">
      <c r="A150" s="14">
        <v>133</v>
      </c>
      <c r="B150" s="28">
        <v>80111600</v>
      </c>
      <c r="C150" s="36" t="s">
        <v>179</v>
      </c>
      <c r="D150" s="33" t="s">
        <v>21</v>
      </c>
      <c r="E150" s="33" t="s">
        <v>21</v>
      </c>
      <c r="F150" s="31">
        <v>7</v>
      </c>
      <c r="G150" s="33" t="s">
        <v>47</v>
      </c>
      <c r="H150" s="33" t="s">
        <v>44</v>
      </c>
      <c r="I150" s="39">
        <f>15470000*7</f>
        <v>108290000</v>
      </c>
      <c r="J150" s="39">
        <v>108290000</v>
      </c>
      <c r="K150" s="18" t="s">
        <v>46</v>
      </c>
      <c r="L150" s="23" t="s">
        <v>19</v>
      </c>
      <c r="M150" s="14" t="s">
        <v>17</v>
      </c>
      <c r="N150" s="14" t="s">
        <v>18</v>
      </c>
      <c r="O150" s="15" t="s">
        <v>50</v>
      </c>
      <c r="P150" s="16" t="s">
        <v>281</v>
      </c>
      <c r="Q150" s="17" t="s">
        <v>51</v>
      </c>
    </row>
    <row r="151" spans="1:17" ht="45" x14ac:dyDescent="0.25">
      <c r="A151" s="14">
        <v>134</v>
      </c>
      <c r="B151" s="28">
        <v>80111600</v>
      </c>
      <c r="C151" s="36" t="s">
        <v>180</v>
      </c>
      <c r="D151" s="33" t="s">
        <v>21</v>
      </c>
      <c r="E151" s="33" t="s">
        <v>21</v>
      </c>
      <c r="F151" s="31">
        <v>7</v>
      </c>
      <c r="G151" s="33" t="s">
        <v>47</v>
      </c>
      <c r="H151" s="33" t="s">
        <v>44</v>
      </c>
      <c r="I151" s="39">
        <f>8000000*7</f>
        <v>56000000</v>
      </c>
      <c r="J151" s="39">
        <v>56000000</v>
      </c>
      <c r="K151" s="18" t="s">
        <v>46</v>
      </c>
      <c r="L151" s="23" t="s">
        <v>19</v>
      </c>
      <c r="M151" s="14" t="s">
        <v>17</v>
      </c>
      <c r="N151" s="14" t="s">
        <v>18</v>
      </c>
      <c r="O151" s="15" t="s">
        <v>50</v>
      </c>
      <c r="P151" s="16" t="s">
        <v>281</v>
      </c>
      <c r="Q151" s="17" t="s">
        <v>51</v>
      </c>
    </row>
    <row r="152" spans="1:17" ht="45" x14ac:dyDescent="0.25">
      <c r="A152" s="14">
        <v>135</v>
      </c>
      <c r="B152" s="28">
        <v>80111600</v>
      </c>
      <c r="C152" s="36" t="s">
        <v>181</v>
      </c>
      <c r="D152" s="33" t="s">
        <v>21</v>
      </c>
      <c r="E152" s="33" t="s">
        <v>21</v>
      </c>
      <c r="F152" s="31">
        <v>7</v>
      </c>
      <c r="G152" s="33" t="s">
        <v>47</v>
      </c>
      <c r="H152" s="33" t="s">
        <v>44</v>
      </c>
      <c r="I152" s="39">
        <v>80500000</v>
      </c>
      <c r="J152" s="39">
        <v>80500000</v>
      </c>
      <c r="K152" s="18" t="s">
        <v>46</v>
      </c>
      <c r="L152" s="23" t="s">
        <v>19</v>
      </c>
      <c r="M152" s="14" t="s">
        <v>17</v>
      </c>
      <c r="N152" s="14" t="s">
        <v>18</v>
      </c>
      <c r="O152" s="15" t="s">
        <v>50</v>
      </c>
      <c r="P152" s="16" t="s">
        <v>281</v>
      </c>
      <c r="Q152" s="17" t="s">
        <v>51</v>
      </c>
    </row>
    <row r="153" spans="1:17" ht="45" x14ac:dyDescent="0.25">
      <c r="A153" s="14">
        <v>136</v>
      </c>
      <c r="B153" s="28">
        <v>80111600</v>
      </c>
      <c r="C153" s="36" t="s">
        <v>182</v>
      </c>
      <c r="D153" s="33" t="s">
        <v>21</v>
      </c>
      <c r="E153" s="33" t="s">
        <v>21</v>
      </c>
      <c r="F153" s="31">
        <v>7</v>
      </c>
      <c r="G153" s="33" t="s">
        <v>47</v>
      </c>
      <c r="H153" s="33" t="s">
        <v>44</v>
      </c>
      <c r="I153" s="39">
        <v>77000000</v>
      </c>
      <c r="J153" s="39">
        <v>77000000</v>
      </c>
      <c r="K153" s="18" t="s">
        <v>46</v>
      </c>
      <c r="L153" s="23" t="s">
        <v>19</v>
      </c>
      <c r="M153" s="14" t="s">
        <v>17</v>
      </c>
      <c r="N153" s="14" t="s">
        <v>18</v>
      </c>
      <c r="O153" s="15" t="s">
        <v>50</v>
      </c>
      <c r="P153" s="16" t="s">
        <v>281</v>
      </c>
      <c r="Q153" s="17" t="s">
        <v>51</v>
      </c>
    </row>
    <row r="154" spans="1:17" ht="45" x14ac:dyDescent="0.25">
      <c r="A154" s="14">
        <v>137</v>
      </c>
      <c r="B154" s="28">
        <v>80111600</v>
      </c>
      <c r="C154" s="36" t="s">
        <v>183</v>
      </c>
      <c r="D154" s="33" t="s">
        <v>21</v>
      </c>
      <c r="E154" s="33" t="s">
        <v>21</v>
      </c>
      <c r="F154" s="31">
        <v>7</v>
      </c>
      <c r="G154" s="33" t="s">
        <v>47</v>
      </c>
      <c r="H154" s="33" t="s">
        <v>44</v>
      </c>
      <c r="I154" s="39">
        <f>13090000*7</f>
        <v>91630000</v>
      </c>
      <c r="J154" s="39">
        <v>91630000</v>
      </c>
      <c r="K154" s="18" t="s">
        <v>46</v>
      </c>
      <c r="L154" s="23" t="s">
        <v>19</v>
      </c>
      <c r="M154" s="14" t="s">
        <v>17</v>
      </c>
      <c r="N154" s="14" t="s">
        <v>18</v>
      </c>
      <c r="O154" s="15" t="s">
        <v>50</v>
      </c>
      <c r="P154" s="16" t="s">
        <v>281</v>
      </c>
      <c r="Q154" s="17" t="s">
        <v>51</v>
      </c>
    </row>
    <row r="155" spans="1:17" ht="45" x14ac:dyDescent="0.25">
      <c r="A155" s="14">
        <v>138</v>
      </c>
      <c r="B155" s="28">
        <v>80111600</v>
      </c>
      <c r="C155" s="36" t="s">
        <v>184</v>
      </c>
      <c r="D155" s="33" t="s">
        <v>21</v>
      </c>
      <c r="E155" s="33" t="s">
        <v>21</v>
      </c>
      <c r="F155" s="31">
        <v>11.5</v>
      </c>
      <c r="G155" s="33" t="s">
        <v>47</v>
      </c>
      <c r="H155" s="31" t="s">
        <v>20</v>
      </c>
      <c r="I155" s="39">
        <f>13000000*11.5</f>
        <v>149500000</v>
      </c>
      <c r="J155" s="39">
        <v>149500000</v>
      </c>
      <c r="K155" s="18" t="s">
        <v>46</v>
      </c>
      <c r="L155" s="23" t="s">
        <v>19</v>
      </c>
      <c r="M155" s="14" t="s">
        <v>17</v>
      </c>
      <c r="N155" s="14" t="s">
        <v>18</v>
      </c>
      <c r="O155" s="15" t="s">
        <v>50</v>
      </c>
      <c r="P155" s="16" t="s">
        <v>281</v>
      </c>
      <c r="Q155" s="17" t="s">
        <v>51</v>
      </c>
    </row>
    <row r="156" spans="1:17" ht="45" x14ac:dyDescent="0.25">
      <c r="A156" s="14">
        <v>139</v>
      </c>
      <c r="B156" s="28">
        <v>80111600</v>
      </c>
      <c r="C156" s="36" t="s">
        <v>185</v>
      </c>
      <c r="D156" s="33" t="s">
        <v>21</v>
      </c>
      <c r="E156" s="33" t="s">
        <v>21</v>
      </c>
      <c r="F156" s="31">
        <v>7</v>
      </c>
      <c r="G156" s="33" t="s">
        <v>47</v>
      </c>
      <c r="H156" s="33" t="s">
        <v>44</v>
      </c>
      <c r="I156" s="39">
        <f>10000000*7</f>
        <v>70000000</v>
      </c>
      <c r="J156" s="39">
        <v>70000000</v>
      </c>
      <c r="K156" s="18" t="s">
        <v>46</v>
      </c>
      <c r="L156" s="23" t="s">
        <v>19</v>
      </c>
      <c r="M156" s="14" t="s">
        <v>17</v>
      </c>
      <c r="N156" s="14" t="s">
        <v>18</v>
      </c>
      <c r="O156" s="15" t="s">
        <v>50</v>
      </c>
      <c r="P156" s="16" t="s">
        <v>281</v>
      </c>
      <c r="Q156" s="17" t="s">
        <v>51</v>
      </c>
    </row>
    <row r="157" spans="1:17" ht="45" x14ac:dyDescent="0.25">
      <c r="A157" s="14">
        <v>140</v>
      </c>
      <c r="B157" s="28">
        <v>80111600</v>
      </c>
      <c r="C157" s="36" t="s">
        <v>186</v>
      </c>
      <c r="D157" s="33" t="s">
        <v>21</v>
      </c>
      <c r="E157" s="33" t="s">
        <v>21</v>
      </c>
      <c r="F157" s="31">
        <v>7</v>
      </c>
      <c r="G157" s="33" t="s">
        <v>47</v>
      </c>
      <c r="H157" s="33" t="s">
        <v>44</v>
      </c>
      <c r="I157" s="39">
        <f>9500000*7</f>
        <v>66500000</v>
      </c>
      <c r="J157" s="39">
        <v>66500000</v>
      </c>
      <c r="K157" s="18" t="s">
        <v>46</v>
      </c>
      <c r="L157" s="23" t="s">
        <v>19</v>
      </c>
      <c r="M157" s="14" t="s">
        <v>17</v>
      </c>
      <c r="N157" s="14" t="s">
        <v>18</v>
      </c>
      <c r="O157" s="15" t="s">
        <v>50</v>
      </c>
      <c r="P157" s="16" t="s">
        <v>281</v>
      </c>
      <c r="Q157" s="17" t="s">
        <v>51</v>
      </c>
    </row>
    <row r="158" spans="1:17" ht="45" x14ac:dyDescent="0.25">
      <c r="A158" s="14">
        <v>142</v>
      </c>
      <c r="B158" s="28">
        <v>80111600</v>
      </c>
      <c r="C158" s="36" t="s">
        <v>187</v>
      </c>
      <c r="D158" s="33" t="s">
        <v>21</v>
      </c>
      <c r="E158" s="33" t="s">
        <v>21</v>
      </c>
      <c r="F158" s="31">
        <v>7</v>
      </c>
      <c r="G158" s="33" t="s">
        <v>47</v>
      </c>
      <c r="H158" s="33" t="s">
        <v>44</v>
      </c>
      <c r="I158" s="39">
        <f>12400000*7</f>
        <v>86800000</v>
      </c>
      <c r="J158" s="39">
        <v>86800000</v>
      </c>
      <c r="K158" s="18" t="s">
        <v>46</v>
      </c>
      <c r="L158" s="23" t="s">
        <v>19</v>
      </c>
      <c r="M158" s="14" t="s">
        <v>17</v>
      </c>
      <c r="N158" s="14" t="s">
        <v>18</v>
      </c>
      <c r="O158" s="15" t="s">
        <v>50</v>
      </c>
      <c r="P158" s="16" t="s">
        <v>281</v>
      </c>
      <c r="Q158" s="17" t="s">
        <v>51</v>
      </c>
    </row>
    <row r="159" spans="1:17" ht="45" x14ac:dyDescent="0.25">
      <c r="A159" s="14">
        <v>143</v>
      </c>
      <c r="B159" s="28">
        <v>80111600</v>
      </c>
      <c r="C159" s="36" t="s">
        <v>188</v>
      </c>
      <c r="D159" s="33" t="s">
        <v>21</v>
      </c>
      <c r="E159" s="33" t="s">
        <v>21</v>
      </c>
      <c r="F159" s="31">
        <v>11.5</v>
      </c>
      <c r="G159" s="33" t="s">
        <v>47</v>
      </c>
      <c r="H159" s="31" t="s">
        <v>20</v>
      </c>
      <c r="I159" s="39">
        <f>10400000*11.5</f>
        <v>119600000</v>
      </c>
      <c r="J159" s="39">
        <v>119600000</v>
      </c>
      <c r="K159" s="18" t="s">
        <v>46</v>
      </c>
      <c r="L159" s="23" t="s">
        <v>19</v>
      </c>
      <c r="M159" s="14" t="s">
        <v>17</v>
      </c>
      <c r="N159" s="14" t="s">
        <v>18</v>
      </c>
      <c r="O159" s="15" t="s">
        <v>50</v>
      </c>
      <c r="P159" s="16" t="s">
        <v>281</v>
      </c>
      <c r="Q159" s="17" t="s">
        <v>51</v>
      </c>
    </row>
    <row r="160" spans="1:17" ht="60" x14ac:dyDescent="0.25">
      <c r="A160" s="14">
        <v>144</v>
      </c>
      <c r="B160" s="28">
        <v>80111600</v>
      </c>
      <c r="C160" s="36" t="s">
        <v>331</v>
      </c>
      <c r="D160" s="33" t="s">
        <v>21</v>
      </c>
      <c r="E160" s="33" t="s">
        <v>21</v>
      </c>
      <c r="F160" s="31">
        <v>7</v>
      </c>
      <c r="G160" s="33" t="s">
        <v>47</v>
      </c>
      <c r="H160" s="33" t="s">
        <v>44</v>
      </c>
      <c r="I160" s="39">
        <v>95295200</v>
      </c>
      <c r="J160" s="39">
        <v>95295200</v>
      </c>
      <c r="K160" s="18" t="s">
        <v>46</v>
      </c>
      <c r="L160" s="23" t="s">
        <v>19</v>
      </c>
      <c r="M160" s="14" t="s">
        <v>17</v>
      </c>
      <c r="N160" s="14" t="s">
        <v>18</v>
      </c>
      <c r="O160" s="15" t="s">
        <v>50</v>
      </c>
      <c r="P160" s="16" t="s">
        <v>281</v>
      </c>
      <c r="Q160" s="17" t="s">
        <v>51</v>
      </c>
    </row>
    <row r="161" spans="1:17" ht="45" x14ac:dyDescent="0.25">
      <c r="A161" s="14">
        <v>145</v>
      </c>
      <c r="B161" s="28">
        <v>80111600</v>
      </c>
      <c r="C161" s="36" t="s">
        <v>189</v>
      </c>
      <c r="D161" s="33" t="s">
        <v>21</v>
      </c>
      <c r="E161" s="33" t="s">
        <v>21</v>
      </c>
      <c r="F161" s="31">
        <v>7</v>
      </c>
      <c r="G161" s="33" t="s">
        <v>47</v>
      </c>
      <c r="H161" s="33" t="s">
        <v>44</v>
      </c>
      <c r="I161" s="39">
        <v>91630000</v>
      </c>
      <c r="J161" s="39">
        <v>91630000</v>
      </c>
      <c r="K161" s="18" t="s">
        <v>46</v>
      </c>
      <c r="L161" s="23" t="s">
        <v>19</v>
      </c>
      <c r="M161" s="14" t="s">
        <v>17</v>
      </c>
      <c r="N161" s="14" t="s">
        <v>18</v>
      </c>
      <c r="O161" s="15" t="s">
        <v>50</v>
      </c>
      <c r="P161" s="16" t="s">
        <v>281</v>
      </c>
      <c r="Q161" s="17" t="s">
        <v>51</v>
      </c>
    </row>
    <row r="162" spans="1:17" ht="45" x14ac:dyDescent="0.25">
      <c r="A162" s="14">
        <v>146</v>
      </c>
      <c r="B162" s="28">
        <v>80111600</v>
      </c>
      <c r="C162" s="36" t="s">
        <v>190</v>
      </c>
      <c r="D162" s="33" t="s">
        <v>21</v>
      </c>
      <c r="E162" s="33" t="s">
        <v>21</v>
      </c>
      <c r="F162" s="31">
        <v>7</v>
      </c>
      <c r="G162" s="33" t="s">
        <v>47</v>
      </c>
      <c r="H162" s="33" t="s">
        <v>44</v>
      </c>
      <c r="I162" s="39">
        <v>65100000</v>
      </c>
      <c r="J162" s="39">
        <v>65100000</v>
      </c>
      <c r="K162" s="18" t="s">
        <v>46</v>
      </c>
      <c r="L162" s="23" t="s">
        <v>19</v>
      </c>
      <c r="M162" s="14" t="s">
        <v>17</v>
      </c>
      <c r="N162" s="14" t="s">
        <v>18</v>
      </c>
      <c r="O162" s="15" t="s">
        <v>50</v>
      </c>
      <c r="P162" s="16" t="s">
        <v>281</v>
      </c>
      <c r="Q162" s="17" t="s">
        <v>51</v>
      </c>
    </row>
    <row r="163" spans="1:17" ht="45" x14ac:dyDescent="0.25">
      <c r="A163" s="14">
        <v>147</v>
      </c>
      <c r="B163" s="28">
        <v>80111600</v>
      </c>
      <c r="C163" s="36" t="s">
        <v>191</v>
      </c>
      <c r="D163" s="33" t="s">
        <v>21</v>
      </c>
      <c r="E163" s="33" t="s">
        <v>21</v>
      </c>
      <c r="F163" s="31">
        <v>7</v>
      </c>
      <c r="G163" s="33" t="s">
        <v>47</v>
      </c>
      <c r="H163" s="33" t="s">
        <v>44</v>
      </c>
      <c r="I163" s="39">
        <v>66500000</v>
      </c>
      <c r="J163" s="39">
        <v>66500000</v>
      </c>
      <c r="K163" s="18" t="s">
        <v>46</v>
      </c>
      <c r="L163" s="23" t="s">
        <v>19</v>
      </c>
      <c r="M163" s="14" t="s">
        <v>17</v>
      </c>
      <c r="N163" s="14" t="s">
        <v>18</v>
      </c>
      <c r="O163" s="15" t="s">
        <v>50</v>
      </c>
      <c r="P163" s="16" t="s">
        <v>281</v>
      </c>
      <c r="Q163" s="17" t="s">
        <v>51</v>
      </c>
    </row>
    <row r="164" spans="1:17" ht="60" x14ac:dyDescent="0.25">
      <c r="A164" s="14">
        <v>148</v>
      </c>
      <c r="B164" s="28">
        <v>80111600</v>
      </c>
      <c r="C164" s="36" t="s">
        <v>192</v>
      </c>
      <c r="D164" s="33" t="s">
        <v>21</v>
      </c>
      <c r="E164" s="33" t="s">
        <v>21</v>
      </c>
      <c r="F164" s="31">
        <v>11.5</v>
      </c>
      <c r="G164" s="33" t="s">
        <v>47</v>
      </c>
      <c r="H164" s="31" t="s">
        <v>20</v>
      </c>
      <c r="I164" s="39">
        <f>10500000*11.5</f>
        <v>120750000</v>
      </c>
      <c r="J164" s="39">
        <v>120750000</v>
      </c>
      <c r="K164" s="18" t="s">
        <v>46</v>
      </c>
      <c r="L164" s="23" t="s">
        <v>19</v>
      </c>
      <c r="M164" s="14" t="s">
        <v>17</v>
      </c>
      <c r="N164" s="14" t="s">
        <v>18</v>
      </c>
      <c r="O164" s="15" t="s">
        <v>50</v>
      </c>
      <c r="P164" s="16" t="s">
        <v>281</v>
      </c>
      <c r="Q164" s="17" t="s">
        <v>51</v>
      </c>
    </row>
    <row r="165" spans="1:17" ht="45" x14ac:dyDescent="0.25">
      <c r="A165" s="14">
        <v>149</v>
      </c>
      <c r="B165" s="28">
        <v>80111600</v>
      </c>
      <c r="C165" s="36" t="s">
        <v>193</v>
      </c>
      <c r="D165" s="33" t="s">
        <v>21</v>
      </c>
      <c r="E165" s="33" t="s">
        <v>21</v>
      </c>
      <c r="F165" s="31">
        <v>7</v>
      </c>
      <c r="G165" s="33" t="s">
        <v>47</v>
      </c>
      <c r="H165" s="33" t="s">
        <v>44</v>
      </c>
      <c r="I165" s="39">
        <f>9500000*7</f>
        <v>66500000</v>
      </c>
      <c r="J165" s="39">
        <v>66500000</v>
      </c>
      <c r="K165" s="18" t="s">
        <v>46</v>
      </c>
      <c r="L165" s="23" t="s">
        <v>19</v>
      </c>
      <c r="M165" s="14" t="s">
        <v>17</v>
      </c>
      <c r="N165" s="14" t="s">
        <v>18</v>
      </c>
      <c r="O165" s="15" t="s">
        <v>50</v>
      </c>
      <c r="P165" s="16" t="s">
        <v>281</v>
      </c>
      <c r="Q165" s="17" t="s">
        <v>51</v>
      </c>
    </row>
    <row r="166" spans="1:17" ht="45" x14ac:dyDescent="0.25">
      <c r="A166" s="14">
        <v>150</v>
      </c>
      <c r="B166" s="28">
        <v>80111600</v>
      </c>
      <c r="C166" s="36" t="s">
        <v>194</v>
      </c>
      <c r="D166" s="33" t="s">
        <v>21</v>
      </c>
      <c r="E166" s="33" t="s">
        <v>21</v>
      </c>
      <c r="F166" s="31">
        <v>7</v>
      </c>
      <c r="G166" s="33" t="s">
        <v>47</v>
      </c>
      <c r="H166" s="33" t="s">
        <v>44</v>
      </c>
      <c r="I166" s="39">
        <f>5100000*7</f>
        <v>35700000</v>
      </c>
      <c r="J166" s="39">
        <v>35700000</v>
      </c>
      <c r="K166" s="18" t="s">
        <v>46</v>
      </c>
      <c r="L166" s="23" t="s">
        <v>19</v>
      </c>
      <c r="M166" s="14" t="s">
        <v>17</v>
      </c>
      <c r="N166" s="14" t="s">
        <v>18</v>
      </c>
      <c r="O166" s="15" t="s">
        <v>50</v>
      </c>
      <c r="P166" s="16" t="s">
        <v>281</v>
      </c>
      <c r="Q166" s="17" t="s">
        <v>51</v>
      </c>
    </row>
    <row r="167" spans="1:17" ht="45" x14ac:dyDescent="0.25">
      <c r="A167" s="14">
        <v>151</v>
      </c>
      <c r="B167" s="28">
        <v>80111600</v>
      </c>
      <c r="C167" s="36" t="s">
        <v>195</v>
      </c>
      <c r="D167" s="33" t="s">
        <v>21</v>
      </c>
      <c r="E167" s="33" t="s">
        <v>21</v>
      </c>
      <c r="F167" s="31">
        <v>7</v>
      </c>
      <c r="G167" s="33" t="s">
        <v>47</v>
      </c>
      <c r="H167" s="33" t="s">
        <v>44</v>
      </c>
      <c r="I167" s="39">
        <f>6500000*7</f>
        <v>45500000</v>
      </c>
      <c r="J167" s="39">
        <v>45500000</v>
      </c>
      <c r="K167" s="18" t="s">
        <v>46</v>
      </c>
      <c r="L167" s="23" t="s">
        <v>19</v>
      </c>
      <c r="M167" s="14" t="s">
        <v>17</v>
      </c>
      <c r="N167" s="14" t="s">
        <v>18</v>
      </c>
      <c r="O167" s="15" t="s">
        <v>50</v>
      </c>
      <c r="P167" s="16" t="s">
        <v>281</v>
      </c>
      <c r="Q167" s="17" t="s">
        <v>51</v>
      </c>
    </row>
    <row r="168" spans="1:17" ht="45" x14ac:dyDescent="0.25">
      <c r="A168" s="14">
        <v>152</v>
      </c>
      <c r="B168" s="28">
        <v>80111600</v>
      </c>
      <c r="C168" s="36" t="s">
        <v>196</v>
      </c>
      <c r="D168" s="33" t="s">
        <v>21</v>
      </c>
      <c r="E168" s="33" t="s">
        <v>21</v>
      </c>
      <c r="F168" s="31">
        <v>7</v>
      </c>
      <c r="G168" s="33" t="s">
        <v>47</v>
      </c>
      <c r="H168" s="33" t="s">
        <v>44</v>
      </c>
      <c r="I168" s="39">
        <f>5205181*7</f>
        <v>36436267</v>
      </c>
      <c r="J168" s="39">
        <v>36436267</v>
      </c>
      <c r="K168" s="18" t="s">
        <v>46</v>
      </c>
      <c r="L168" s="23" t="s">
        <v>19</v>
      </c>
      <c r="M168" s="14" t="s">
        <v>17</v>
      </c>
      <c r="N168" s="14" t="s">
        <v>18</v>
      </c>
      <c r="O168" s="15" t="s">
        <v>50</v>
      </c>
      <c r="P168" s="16" t="s">
        <v>281</v>
      </c>
      <c r="Q168" s="17" t="s">
        <v>51</v>
      </c>
    </row>
    <row r="169" spans="1:17" ht="45" x14ac:dyDescent="0.25">
      <c r="A169" s="14">
        <v>153</v>
      </c>
      <c r="B169" s="28">
        <v>80111600</v>
      </c>
      <c r="C169" s="36" t="s">
        <v>197</v>
      </c>
      <c r="D169" s="33" t="s">
        <v>21</v>
      </c>
      <c r="E169" s="33" t="s">
        <v>21</v>
      </c>
      <c r="F169" s="31">
        <v>11.5</v>
      </c>
      <c r="G169" s="33" t="s">
        <v>47</v>
      </c>
      <c r="H169" s="31" t="s">
        <v>20</v>
      </c>
      <c r="I169" s="39">
        <f>5205181*11.5</f>
        <v>59859581.5</v>
      </c>
      <c r="J169" s="39">
        <v>59859581.5</v>
      </c>
      <c r="K169" s="18" t="s">
        <v>46</v>
      </c>
      <c r="L169" s="23" t="s">
        <v>19</v>
      </c>
      <c r="M169" s="14" t="s">
        <v>17</v>
      </c>
      <c r="N169" s="14" t="s">
        <v>18</v>
      </c>
      <c r="O169" s="15" t="s">
        <v>50</v>
      </c>
      <c r="P169" s="16" t="s">
        <v>281</v>
      </c>
      <c r="Q169" s="17" t="s">
        <v>51</v>
      </c>
    </row>
    <row r="170" spans="1:17" ht="45" x14ac:dyDescent="0.25">
      <c r="A170" s="14">
        <v>154</v>
      </c>
      <c r="B170" s="28">
        <v>80111600</v>
      </c>
      <c r="C170" s="36" t="s">
        <v>198</v>
      </c>
      <c r="D170" s="33" t="s">
        <v>21</v>
      </c>
      <c r="E170" s="33" t="s">
        <v>21</v>
      </c>
      <c r="F170" s="31">
        <v>7</v>
      </c>
      <c r="G170" s="33" t="s">
        <v>47</v>
      </c>
      <c r="H170" s="33" t="s">
        <v>44</v>
      </c>
      <c r="I170" s="39">
        <v>63000000</v>
      </c>
      <c r="J170" s="39">
        <v>63000000</v>
      </c>
      <c r="K170" s="18" t="s">
        <v>46</v>
      </c>
      <c r="L170" s="23" t="s">
        <v>19</v>
      </c>
      <c r="M170" s="14" t="s">
        <v>17</v>
      </c>
      <c r="N170" s="14" t="s">
        <v>18</v>
      </c>
      <c r="O170" s="15" t="s">
        <v>50</v>
      </c>
      <c r="P170" s="16" t="s">
        <v>281</v>
      </c>
      <c r="Q170" s="17" t="s">
        <v>51</v>
      </c>
    </row>
    <row r="171" spans="1:17" ht="45" x14ac:dyDescent="0.25">
      <c r="A171" s="14">
        <v>155</v>
      </c>
      <c r="B171" s="28">
        <v>80111600</v>
      </c>
      <c r="C171" s="36" t="s">
        <v>199</v>
      </c>
      <c r="D171" s="33" t="s">
        <v>21</v>
      </c>
      <c r="E171" s="33" t="s">
        <v>21</v>
      </c>
      <c r="F171" s="31">
        <v>7</v>
      </c>
      <c r="G171" s="33" t="s">
        <v>47</v>
      </c>
      <c r="H171" s="33" t="s">
        <v>44</v>
      </c>
      <c r="I171" s="39">
        <f>7000000*7</f>
        <v>49000000</v>
      </c>
      <c r="J171" s="39">
        <v>49000000</v>
      </c>
      <c r="K171" s="18" t="s">
        <v>46</v>
      </c>
      <c r="L171" s="23" t="s">
        <v>19</v>
      </c>
      <c r="M171" s="14" t="s">
        <v>17</v>
      </c>
      <c r="N171" s="14" t="s">
        <v>18</v>
      </c>
      <c r="O171" s="15" t="s">
        <v>50</v>
      </c>
      <c r="P171" s="16" t="s">
        <v>281</v>
      </c>
      <c r="Q171" s="17" t="s">
        <v>51</v>
      </c>
    </row>
    <row r="172" spans="1:17" ht="45" x14ac:dyDescent="0.25">
      <c r="A172" s="14">
        <v>156</v>
      </c>
      <c r="B172" s="28">
        <v>80111600</v>
      </c>
      <c r="C172" s="36" t="s">
        <v>200</v>
      </c>
      <c r="D172" s="33" t="s">
        <v>21</v>
      </c>
      <c r="E172" s="33" t="s">
        <v>21</v>
      </c>
      <c r="F172" s="31">
        <v>7</v>
      </c>
      <c r="G172" s="33" t="s">
        <v>47</v>
      </c>
      <c r="H172" s="33" t="s">
        <v>44</v>
      </c>
      <c r="I172" s="39">
        <v>56000000</v>
      </c>
      <c r="J172" s="39">
        <v>56000000</v>
      </c>
      <c r="K172" s="18" t="s">
        <v>46</v>
      </c>
      <c r="L172" s="23" t="s">
        <v>19</v>
      </c>
      <c r="M172" s="14" t="s">
        <v>17</v>
      </c>
      <c r="N172" s="14" t="s">
        <v>18</v>
      </c>
      <c r="O172" s="15" t="s">
        <v>50</v>
      </c>
      <c r="P172" s="16" t="s">
        <v>281</v>
      </c>
      <c r="Q172" s="17" t="s">
        <v>51</v>
      </c>
    </row>
    <row r="173" spans="1:17" ht="45" x14ac:dyDescent="0.25">
      <c r="A173" s="14">
        <v>157</v>
      </c>
      <c r="B173" s="28">
        <v>80111600</v>
      </c>
      <c r="C173" s="36" t="s">
        <v>201</v>
      </c>
      <c r="D173" s="33" t="s">
        <v>21</v>
      </c>
      <c r="E173" s="33" t="s">
        <v>21</v>
      </c>
      <c r="F173" s="31">
        <v>7</v>
      </c>
      <c r="G173" s="33" t="s">
        <v>47</v>
      </c>
      <c r="H173" s="33" t="s">
        <v>44</v>
      </c>
      <c r="I173" s="39">
        <f>9000000*7</f>
        <v>63000000</v>
      </c>
      <c r="J173" s="39">
        <v>63000000</v>
      </c>
      <c r="K173" s="18" t="s">
        <v>46</v>
      </c>
      <c r="L173" s="23" t="s">
        <v>19</v>
      </c>
      <c r="M173" s="14" t="s">
        <v>17</v>
      </c>
      <c r="N173" s="14" t="s">
        <v>18</v>
      </c>
      <c r="O173" s="15" t="s">
        <v>50</v>
      </c>
      <c r="P173" s="16" t="s">
        <v>281</v>
      </c>
      <c r="Q173" s="17" t="s">
        <v>51</v>
      </c>
    </row>
    <row r="174" spans="1:17" ht="45" x14ac:dyDescent="0.25">
      <c r="A174" s="14">
        <v>158</v>
      </c>
      <c r="B174" s="28">
        <v>80111600</v>
      </c>
      <c r="C174" s="36" t="s">
        <v>202</v>
      </c>
      <c r="D174" s="33" t="s">
        <v>21</v>
      </c>
      <c r="E174" s="33" t="s">
        <v>21</v>
      </c>
      <c r="F174" s="31">
        <v>7</v>
      </c>
      <c r="G174" s="33" t="s">
        <v>47</v>
      </c>
      <c r="H174" s="33" t="s">
        <v>44</v>
      </c>
      <c r="I174" s="39">
        <f>12495000*7</f>
        <v>87465000</v>
      </c>
      <c r="J174" s="39">
        <v>87465000</v>
      </c>
      <c r="K174" s="18" t="s">
        <v>46</v>
      </c>
      <c r="L174" s="23" t="s">
        <v>19</v>
      </c>
      <c r="M174" s="14" t="s">
        <v>17</v>
      </c>
      <c r="N174" s="14" t="s">
        <v>18</v>
      </c>
      <c r="O174" s="15" t="s">
        <v>50</v>
      </c>
      <c r="P174" s="16" t="s">
        <v>281</v>
      </c>
      <c r="Q174" s="17" t="s">
        <v>51</v>
      </c>
    </row>
    <row r="175" spans="1:17" ht="45" x14ac:dyDescent="0.25">
      <c r="A175" s="14">
        <v>159</v>
      </c>
      <c r="B175" s="28">
        <v>80111600</v>
      </c>
      <c r="C175" s="36" t="s">
        <v>203</v>
      </c>
      <c r="D175" s="33" t="s">
        <v>21</v>
      </c>
      <c r="E175" s="33" t="s">
        <v>21</v>
      </c>
      <c r="F175" s="31">
        <v>7</v>
      </c>
      <c r="G175" s="33" t="s">
        <v>47</v>
      </c>
      <c r="H175" s="33" t="s">
        <v>44</v>
      </c>
      <c r="I175" s="39">
        <v>58240000</v>
      </c>
      <c r="J175" s="39">
        <v>58240000</v>
      </c>
      <c r="K175" s="18" t="s">
        <v>46</v>
      </c>
      <c r="L175" s="23" t="s">
        <v>19</v>
      </c>
      <c r="M175" s="14" t="s">
        <v>17</v>
      </c>
      <c r="N175" s="14" t="s">
        <v>18</v>
      </c>
      <c r="O175" s="15" t="s">
        <v>50</v>
      </c>
      <c r="P175" s="16" t="s">
        <v>281</v>
      </c>
      <c r="Q175" s="17" t="s">
        <v>51</v>
      </c>
    </row>
    <row r="176" spans="1:17" ht="45" x14ac:dyDescent="0.25">
      <c r="A176" s="14">
        <v>160</v>
      </c>
      <c r="B176" s="28">
        <v>80111600</v>
      </c>
      <c r="C176" s="36" t="s">
        <v>204</v>
      </c>
      <c r="D176" s="33" t="s">
        <v>21</v>
      </c>
      <c r="E176" s="33" t="s">
        <v>21</v>
      </c>
      <c r="F176" s="31">
        <v>7</v>
      </c>
      <c r="G176" s="33" t="s">
        <v>47</v>
      </c>
      <c r="H176" s="33" t="s">
        <v>44</v>
      </c>
      <c r="I176" s="39">
        <v>69160000.023296013</v>
      </c>
      <c r="J176" s="39">
        <v>69160000.023296013</v>
      </c>
      <c r="K176" s="18" t="s">
        <v>46</v>
      </c>
      <c r="L176" s="23" t="s">
        <v>19</v>
      </c>
      <c r="M176" s="14" t="s">
        <v>17</v>
      </c>
      <c r="N176" s="14" t="s">
        <v>18</v>
      </c>
      <c r="O176" s="15" t="s">
        <v>50</v>
      </c>
      <c r="P176" s="16" t="s">
        <v>281</v>
      </c>
      <c r="Q176" s="17" t="s">
        <v>51</v>
      </c>
    </row>
    <row r="177" spans="1:17" ht="45" x14ac:dyDescent="0.25">
      <c r="A177" s="14">
        <v>161</v>
      </c>
      <c r="B177" s="28">
        <v>80111600</v>
      </c>
      <c r="C177" s="36" t="s">
        <v>205</v>
      </c>
      <c r="D177" s="33" t="s">
        <v>21</v>
      </c>
      <c r="E177" s="33" t="s">
        <v>21</v>
      </c>
      <c r="F177" s="31">
        <v>7</v>
      </c>
      <c r="G177" s="33" t="s">
        <v>47</v>
      </c>
      <c r="H177" s="33" t="s">
        <v>44</v>
      </c>
      <c r="I177" s="39">
        <v>95295200</v>
      </c>
      <c r="J177" s="39">
        <v>95295200</v>
      </c>
      <c r="K177" s="18" t="s">
        <v>46</v>
      </c>
      <c r="L177" s="23" t="s">
        <v>19</v>
      </c>
      <c r="M177" s="14" t="s">
        <v>17</v>
      </c>
      <c r="N177" s="14" t="s">
        <v>18</v>
      </c>
      <c r="O177" s="15" t="s">
        <v>50</v>
      </c>
      <c r="P177" s="16" t="s">
        <v>281</v>
      </c>
      <c r="Q177" s="17" t="s">
        <v>51</v>
      </c>
    </row>
    <row r="178" spans="1:17" ht="45" x14ac:dyDescent="0.25">
      <c r="A178" s="14">
        <v>162</v>
      </c>
      <c r="B178" s="28">
        <v>80111600</v>
      </c>
      <c r="C178" s="36" t="s">
        <v>206</v>
      </c>
      <c r="D178" s="33" t="s">
        <v>21</v>
      </c>
      <c r="E178" s="33" t="s">
        <v>21</v>
      </c>
      <c r="F178" s="31">
        <v>7</v>
      </c>
      <c r="G178" s="33" t="s">
        <v>47</v>
      </c>
      <c r="H178" s="33" t="s">
        <v>44</v>
      </c>
      <c r="I178" s="39">
        <v>42608695.652173914</v>
      </c>
      <c r="J178" s="39">
        <v>42608695.652173914</v>
      </c>
      <c r="K178" s="18" t="s">
        <v>46</v>
      </c>
      <c r="L178" s="23" t="s">
        <v>19</v>
      </c>
      <c r="M178" s="14" t="s">
        <v>17</v>
      </c>
      <c r="N178" s="14" t="s">
        <v>18</v>
      </c>
      <c r="O178" s="15" t="s">
        <v>50</v>
      </c>
      <c r="P178" s="16" t="s">
        <v>281</v>
      </c>
      <c r="Q178" s="17" t="s">
        <v>51</v>
      </c>
    </row>
    <row r="179" spans="1:17" ht="45" x14ac:dyDescent="0.25">
      <c r="A179" s="14">
        <v>166</v>
      </c>
      <c r="B179" s="28">
        <v>81112100</v>
      </c>
      <c r="C179" s="36" t="s">
        <v>207</v>
      </c>
      <c r="D179" s="33" t="s">
        <v>21</v>
      </c>
      <c r="E179" s="33" t="s">
        <v>21</v>
      </c>
      <c r="F179" s="31">
        <v>9.5</v>
      </c>
      <c r="G179" s="33" t="s">
        <v>280</v>
      </c>
      <c r="H179" s="31" t="s">
        <v>20</v>
      </c>
      <c r="I179" s="39">
        <v>356000000</v>
      </c>
      <c r="J179" s="39">
        <v>356000000</v>
      </c>
      <c r="K179" s="18" t="s">
        <v>46</v>
      </c>
      <c r="L179" s="23" t="s">
        <v>19</v>
      </c>
      <c r="M179" s="14" t="s">
        <v>17</v>
      </c>
      <c r="N179" s="14" t="s">
        <v>18</v>
      </c>
      <c r="O179" s="15" t="s">
        <v>50</v>
      </c>
      <c r="P179" s="16" t="s">
        <v>281</v>
      </c>
      <c r="Q179" s="17" t="s">
        <v>51</v>
      </c>
    </row>
    <row r="180" spans="1:17" ht="45" x14ac:dyDescent="0.25">
      <c r="A180" s="14">
        <v>167</v>
      </c>
      <c r="B180" s="28">
        <v>43231500</v>
      </c>
      <c r="C180" s="36" t="s">
        <v>208</v>
      </c>
      <c r="D180" s="33" t="s">
        <v>21</v>
      </c>
      <c r="E180" s="33" t="s">
        <v>21</v>
      </c>
      <c r="F180" s="31">
        <v>12</v>
      </c>
      <c r="G180" s="33" t="s">
        <v>280</v>
      </c>
      <c r="H180" s="31" t="s">
        <v>20</v>
      </c>
      <c r="I180" s="39">
        <v>87000000</v>
      </c>
      <c r="J180" s="39">
        <v>87000000</v>
      </c>
      <c r="K180" s="18" t="s">
        <v>46</v>
      </c>
      <c r="L180" s="23" t="s">
        <v>19</v>
      </c>
      <c r="M180" s="14" t="s">
        <v>17</v>
      </c>
      <c r="N180" s="14" t="s">
        <v>18</v>
      </c>
      <c r="O180" s="15" t="s">
        <v>50</v>
      </c>
      <c r="P180" s="16" t="s">
        <v>281</v>
      </c>
      <c r="Q180" s="17" t="s">
        <v>51</v>
      </c>
    </row>
    <row r="181" spans="1:17" ht="45" x14ac:dyDescent="0.25">
      <c r="A181" s="14">
        <v>168</v>
      </c>
      <c r="B181" s="28">
        <v>81112200</v>
      </c>
      <c r="C181" s="36" t="s">
        <v>209</v>
      </c>
      <c r="D181" s="33" t="s">
        <v>21</v>
      </c>
      <c r="E181" s="33" t="s">
        <v>21</v>
      </c>
      <c r="F181" s="31">
        <v>24</v>
      </c>
      <c r="G181" s="33" t="s">
        <v>280</v>
      </c>
      <c r="H181" s="31" t="s">
        <v>20</v>
      </c>
      <c r="I181" s="39">
        <v>6300000</v>
      </c>
      <c r="J181" s="39">
        <v>6300000</v>
      </c>
      <c r="K181" s="18" t="s">
        <v>46</v>
      </c>
      <c r="L181" s="23" t="s">
        <v>19</v>
      </c>
      <c r="M181" s="14" t="s">
        <v>17</v>
      </c>
      <c r="N181" s="14" t="s">
        <v>18</v>
      </c>
      <c r="O181" s="15" t="s">
        <v>50</v>
      </c>
      <c r="P181" s="16" t="s">
        <v>281</v>
      </c>
      <c r="Q181" s="17" t="s">
        <v>51</v>
      </c>
    </row>
    <row r="182" spans="1:17" ht="45" x14ac:dyDescent="0.25">
      <c r="A182" s="14">
        <v>169</v>
      </c>
      <c r="B182" s="33" t="s">
        <v>48</v>
      </c>
      <c r="C182" s="36" t="s">
        <v>210</v>
      </c>
      <c r="D182" s="33" t="s">
        <v>22</v>
      </c>
      <c r="E182" s="33" t="s">
        <v>22</v>
      </c>
      <c r="F182" s="31">
        <v>12</v>
      </c>
      <c r="G182" s="33" t="s">
        <v>280</v>
      </c>
      <c r="H182" s="31" t="s">
        <v>20</v>
      </c>
      <c r="I182" s="39">
        <v>730000000</v>
      </c>
      <c r="J182" s="39">
        <v>730000000</v>
      </c>
      <c r="K182" s="18" t="s">
        <v>46</v>
      </c>
      <c r="L182" s="23" t="s">
        <v>19</v>
      </c>
      <c r="M182" s="14" t="s">
        <v>17</v>
      </c>
      <c r="N182" s="14" t="s">
        <v>18</v>
      </c>
      <c r="O182" s="15" t="s">
        <v>50</v>
      </c>
      <c r="P182" s="16" t="s">
        <v>281</v>
      </c>
      <c r="Q182" s="17" t="s">
        <v>51</v>
      </c>
    </row>
    <row r="183" spans="1:17" ht="90" x14ac:dyDescent="0.25">
      <c r="A183" s="14">
        <v>170</v>
      </c>
      <c r="B183" s="28">
        <v>80111600</v>
      </c>
      <c r="C183" s="26" t="s">
        <v>211</v>
      </c>
      <c r="D183" s="33" t="s">
        <v>21</v>
      </c>
      <c r="E183" s="33" t="s">
        <v>21</v>
      </c>
      <c r="F183" s="31">
        <v>12</v>
      </c>
      <c r="G183" s="33" t="s">
        <v>47</v>
      </c>
      <c r="H183" s="31" t="s">
        <v>20</v>
      </c>
      <c r="I183" s="39">
        <v>158400000</v>
      </c>
      <c r="J183" s="39">
        <v>158400000</v>
      </c>
      <c r="K183" s="18" t="s">
        <v>46</v>
      </c>
      <c r="L183" s="23" t="s">
        <v>19</v>
      </c>
      <c r="M183" s="14" t="s">
        <v>17</v>
      </c>
      <c r="N183" s="14" t="s">
        <v>18</v>
      </c>
      <c r="O183" s="15" t="s">
        <v>50</v>
      </c>
      <c r="P183" s="16" t="s">
        <v>281</v>
      </c>
      <c r="Q183" s="17" t="s">
        <v>51</v>
      </c>
    </row>
    <row r="184" spans="1:17" ht="90" x14ac:dyDescent="0.25">
      <c r="A184" s="14">
        <v>171</v>
      </c>
      <c r="B184" s="28">
        <v>80111600</v>
      </c>
      <c r="C184" s="26" t="s">
        <v>212</v>
      </c>
      <c r="D184" s="33" t="s">
        <v>21</v>
      </c>
      <c r="E184" s="33" t="s">
        <v>21</v>
      </c>
      <c r="F184" s="31">
        <v>12</v>
      </c>
      <c r="G184" s="33" t="s">
        <v>47</v>
      </c>
      <c r="H184" s="31" t="s">
        <v>20</v>
      </c>
      <c r="I184" s="39">
        <v>158400000</v>
      </c>
      <c r="J184" s="39">
        <v>158400000</v>
      </c>
      <c r="K184" s="18" t="s">
        <v>46</v>
      </c>
      <c r="L184" s="23" t="s">
        <v>19</v>
      </c>
      <c r="M184" s="14" t="s">
        <v>17</v>
      </c>
      <c r="N184" s="14" t="s">
        <v>18</v>
      </c>
      <c r="O184" s="15" t="s">
        <v>50</v>
      </c>
      <c r="P184" s="16" t="s">
        <v>281</v>
      </c>
      <c r="Q184" s="17" t="s">
        <v>51</v>
      </c>
    </row>
    <row r="185" spans="1:17" ht="90" x14ac:dyDescent="0.25">
      <c r="A185" s="14">
        <v>172</v>
      </c>
      <c r="B185" s="28">
        <v>80111600</v>
      </c>
      <c r="C185" s="36" t="s">
        <v>213</v>
      </c>
      <c r="D185" s="33" t="s">
        <v>21</v>
      </c>
      <c r="E185" s="33" t="s">
        <v>21</v>
      </c>
      <c r="F185" s="31">
        <v>12</v>
      </c>
      <c r="G185" s="33" t="s">
        <v>47</v>
      </c>
      <c r="H185" s="31" t="s">
        <v>20</v>
      </c>
      <c r="I185" s="39">
        <v>158400000</v>
      </c>
      <c r="J185" s="39">
        <v>158400000</v>
      </c>
      <c r="K185" s="18" t="s">
        <v>46</v>
      </c>
      <c r="L185" s="23" t="s">
        <v>19</v>
      </c>
      <c r="M185" s="14" t="s">
        <v>17</v>
      </c>
      <c r="N185" s="14" t="s">
        <v>18</v>
      </c>
      <c r="O185" s="15" t="s">
        <v>50</v>
      </c>
      <c r="P185" s="16" t="s">
        <v>281</v>
      </c>
      <c r="Q185" s="17" t="s">
        <v>51</v>
      </c>
    </row>
    <row r="186" spans="1:17" ht="90" x14ac:dyDescent="0.25">
      <c r="A186" s="14">
        <v>173</v>
      </c>
      <c r="B186" s="28">
        <v>80111600</v>
      </c>
      <c r="C186" s="36" t="s">
        <v>214</v>
      </c>
      <c r="D186" s="33" t="s">
        <v>21</v>
      </c>
      <c r="E186" s="33" t="s">
        <v>21</v>
      </c>
      <c r="F186" s="31">
        <v>12</v>
      </c>
      <c r="G186" s="33" t="s">
        <v>47</v>
      </c>
      <c r="H186" s="31" t="s">
        <v>20</v>
      </c>
      <c r="I186" s="39">
        <v>158400000</v>
      </c>
      <c r="J186" s="39">
        <v>158400000</v>
      </c>
      <c r="K186" s="18" t="s">
        <v>46</v>
      </c>
      <c r="L186" s="23" t="s">
        <v>19</v>
      </c>
      <c r="M186" s="14" t="s">
        <v>17</v>
      </c>
      <c r="N186" s="14" t="s">
        <v>18</v>
      </c>
      <c r="O186" s="15" t="s">
        <v>50</v>
      </c>
      <c r="P186" s="16" t="s">
        <v>281</v>
      </c>
      <c r="Q186" s="17" t="s">
        <v>51</v>
      </c>
    </row>
    <row r="187" spans="1:17" ht="90" x14ac:dyDescent="0.25">
      <c r="A187" s="14">
        <v>174</v>
      </c>
      <c r="B187" s="28">
        <v>80111600</v>
      </c>
      <c r="C187" s="36" t="s">
        <v>215</v>
      </c>
      <c r="D187" s="33" t="s">
        <v>21</v>
      </c>
      <c r="E187" s="33" t="s">
        <v>21</v>
      </c>
      <c r="F187" s="31">
        <v>12</v>
      </c>
      <c r="G187" s="33" t="s">
        <v>47</v>
      </c>
      <c r="H187" s="31" t="s">
        <v>20</v>
      </c>
      <c r="I187" s="39">
        <v>158400000</v>
      </c>
      <c r="J187" s="39">
        <v>158400000</v>
      </c>
      <c r="K187" s="18" t="s">
        <v>46</v>
      </c>
      <c r="L187" s="23" t="s">
        <v>19</v>
      </c>
      <c r="M187" s="14" t="s">
        <v>17</v>
      </c>
      <c r="N187" s="14" t="s">
        <v>18</v>
      </c>
      <c r="O187" s="15" t="s">
        <v>50</v>
      </c>
      <c r="P187" s="16" t="s">
        <v>281</v>
      </c>
      <c r="Q187" s="17" t="s">
        <v>51</v>
      </c>
    </row>
    <row r="188" spans="1:17" ht="90" x14ac:dyDescent="0.25">
      <c r="A188" s="14">
        <v>175</v>
      </c>
      <c r="B188" s="28">
        <v>80111600</v>
      </c>
      <c r="C188" s="36" t="s">
        <v>216</v>
      </c>
      <c r="D188" s="33" t="s">
        <v>21</v>
      </c>
      <c r="E188" s="33" t="s">
        <v>21</v>
      </c>
      <c r="F188" s="31">
        <v>12</v>
      </c>
      <c r="G188" s="33" t="s">
        <v>47</v>
      </c>
      <c r="H188" s="31" t="s">
        <v>20</v>
      </c>
      <c r="I188" s="39">
        <v>158400000</v>
      </c>
      <c r="J188" s="39">
        <v>158400000</v>
      </c>
      <c r="K188" s="18" t="s">
        <v>46</v>
      </c>
      <c r="L188" s="23" t="s">
        <v>19</v>
      </c>
      <c r="M188" s="14" t="s">
        <v>17</v>
      </c>
      <c r="N188" s="14" t="s">
        <v>18</v>
      </c>
      <c r="O188" s="15" t="s">
        <v>50</v>
      </c>
      <c r="P188" s="16" t="s">
        <v>281</v>
      </c>
      <c r="Q188" s="17" t="s">
        <v>51</v>
      </c>
    </row>
    <row r="189" spans="1:17" ht="90" x14ac:dyDescent="0.25">
      <c r="A189" s="14">
        <v>176</v>
      </c>
      <c r="B189" s="28">
        <v>80111600</v>
      </c>
      <c r="C189" s="36" t="s">
        <v>217</v>
      </c>
      <c r="D189" s="33" t="s">
        <v>21</v>
      </c>
      <c r="E189" s="33" t="s">
        <v>21</v>
      </c>
      <c r="F189" s="31">
        <v>12</v>
      </c>
      <c r="G189" s="33" t="s">
        <v>47</v>
      </c>
      <c r="H189" s="31" t="s">
        <v>20</v>
      </c>
      <c r="I189" s="39">
        <v>158400000</v>
      </c>
      <c r="J189" s="39">
        <v>158400000</v>
      </c>
      <c r="K189" s="18" t="s">
        <v>46</v>
      </c>
      <c r="L189" s="23" t="s">
        <v>19</v>
      </c>
      <c r="M189" s="14" t="s">
        <v>17</v>
      </c>
      <c r="N189" s="14" t="s">
        <v>18</v>
      </c>
      <c r="O189" s="15" t="s">
        <v>50</v>
      </c>
      <c r="P189" s="16" t="s">
        <v>281</v>
      </c>
      <c r="Q189" s="17" t="s">
        <v>51</v>
      </c>
    </row>
    <row r="190" spans="1:17" ht="45" x14ac:dyDescent="0.25">
      <c r="A190" s="14">
        <v>177</v>
      </c>
      <c r="B190" s="28">
        <v>80111600</v>
      </c>
      <c r="C190" s="36" t="s">
        <v>218</v>
      </c>
      <c r="D190" s="33" t="s">
        <v>21</v>
      </c>
      <c r="E190" s="33" t="s">
        <v>21</v>
      </c>
      <c r="F190" s="31">
        <v>12</v>
      </c>
      <c r="G190" s="33" t="s">
        <v>47</v>
      </c>
      <c r="H190" s="31" t="s">
        <v>20</v>
      </c>
      <c r="I190" s="39">
        <v>82626312</v>
      </c>
      <c r="J190" s="39">
        <v>82626312</v>
      </c>
      <c r="K190" s="18" t="s">
        <v>46</v>
      </c>
      <c r="L190" s="23" t="s">
        <v>19</v>
      </c>
      <c r="M190" s="14" t="s">
        <v>17</v>
      </c>
      <c r="N190" s="14" t="s">
        <v>18</v>
      </c>
      <c r="O190" s="15" t="s">
        <v>50</v>
      </c>
      <c r="P190" s="16" t="s">
        <v>281</v>
      </c>
      <c r="Q190" s="17" t="s">
        <v>51</v>
      </c>
    </row>
    <row r="191" spans="1:17" ht="45" x14ac:dyDescent="0.25">
      <c r="A191" s="14">
        <v>178</v>
      </c>
      <c r="B191" s="28">
        <v>80111600</v>
      </c>
      <c r="C191" s="36" t="s">
        <v>219</v>
      </c>
      <c r="D191" s="33" t="s">
        <v>21</v>
      </c>
      <c r="E191" s="33" t="s">
        <v>21</v>
      </c>
      <c r="F191" s="31">
        <v>12</v>
      </c>
      <c r="G191" s="33" t="s">
        <v>47</v>
      </c>
      <c r="H191" s="31" t="s">
        <v>20</v>
      </c>
      <c r="I191" s="39">
        <v>82626312</v>
      </c>
      <c r="J191" s="39">
        <v>82626312</v>
      </c>
      <c r="K191" s="18" t="s">
        <v>46</v>
      </c>
      <c r="L191" s="23" t="s">
        <v>19</v>
      </c>
      <c r="M191" s="14" t="s">
        <v>17</v>
      </c>
      <c r="N191" s="14" t="s">
        <v>18</v>
      </c>
      <c r="O191" s="15" t="s">
        <v>50</v>
      </c>
      <c r="P191" s="16" t="s">
        <v>281</v>
      </c>
      <c r="Q191" s="17" t="s">
        <v>51</v>
      </c>
    </row>
    <row r="192" spans="1:17" ht="75" x14ac:dyDescent="0.25">
      <c r="A192" s="14">
        <v>180</v>
      </c>
      <c r="B192" s="28">
        <v>80111600</v>
      </c>
      <c r="C192" s="36" t="s">
        <v>220</v>
      </c>
      <c r="D192" s="33" t="s">
        <v>21</v>
      </c>
      <c r="E192" s="33" t="s">
        <v>21</v>
      </c>
      <c r="F192" s="31">
        <v>12</v>
      </c>
      <c r="G192" s="33" t="s">
        <v>47</v>
      </c>
      <c r="H192" s="31" t="s">
        <v>20</v>
      </c>
      <c r="I192" s="39">
        <f>15384320*12</f>
        <v>184611840</v>
      </c>
      <c r="J192" s="39">
        <v>184611840</v>
      </c>
      <c r="K192" s="18" t="s">
        <v>46</v>
      </c>
      <c r="L192" s="23" t="s">
        <v>19</v>
      </c>
      <c r="M192" s="14" t="s">
        <v>17</v>
      </c>
      <c r="N192" s="14" t="s">
        <v>18</v>
      </c>
      <c r="O192" s="15" t="s">
        <v>50</v>
      </c>
      <c r="P192" s="16" t="s">
        <v>281</v>
      </c>
      <c r="Q192" s="17" t="s">
        <v>51</v>
      </c>
    </row>
    <row r="193" spans="1:17" ht="75" x14ac:dyDescent="0.25">
      <c r="A193" s="14">
        <v>181</v>
      </c>
      <c r="B193" s="28">
        <v>80111600</v>
      </c>
      <c r="C193" s="36" t="s">
        <v>221</v>
      </c>
      <c r="D193" s="33" t="s">
        <v>21</v>
      </c>
      <c r="E193" s="33" t="s">
        <v>21</v>
      </c>
      <c r="F193" s="31">
        <v>12</v>
      </c>
      <c r="G193" s="33" t="s">
        <v>47</v>
      </c>
      <c r="H193" s="31" t="s">
        <v>20</v>
      </c>
      <c r="I193" s="39">
        <v>155136000</v>
      </c>
      <c r="J193" s="39">
        <v>155136000</v>
      </c>
      <c r="K193" s="18" t="s">
        <v>46</v>
      </c>
      <c r="L193" s="23" t="s">
        <v>19</v>
      </c>
      <c r="M193" s="14" t="s">
        <v>17</v>
      </c>
      <c r="N193" s="14" t="s">
        <v>18</v>
      </c>
      <c r="O193" s="15" t="s">
        <v>50</v>
      </c>
      <c r="P193" s="16" t="s">
        <v>281</v>
      </c>
      <c r="Q193" s="17" t="s">
        <v>51</v>
      </c>
    </row>
    <row r="194" spans="1:17" ht="75" x14ac:dyDescent="0.25">
      <c r="A194" s="14">
        <v>182</v>
      </c>
      <c r="B194" s="28">
        <v>80111600</v>
      </c>
      <c r="C194" s="36" t="s">
        <v>222</v>
      </c>
      <c r="D194" s="33" t="s">
        <v>21</v>
      </c>
      <c r="E194" s="33" t="s">
        <v>21</v>
      </c>
      <c r="F194" s="31">
        <v>12</v>
      </c>
      <c r="G194" s="33" t="s">
        <v>47</v>
      </c>
      <c r="H194" s="31" t="s">
        <v>20</v>
      </c>
      <c r="I194" s="39">
        <v>155136000</v>
      </c>
      <c r="J194" s="39">
        <v>155136000</v>
      </c>
      <c r="K194" s="18" t="s">
        <v>46</v>
      </c>
      <c r="L194" s="23" t="s">
        <v>19</v>
      </c>
      <c r="M194" s="14" t="s">
        <v>17</v>
      </c>
      <c r="N194" s="14" t="s">
        <v>18</v>
      </c>
      <c r="O194" s="15" t="s">
        <v>50</v>
      </c>
      <c r="P194" s="16" t="s">
        <v>281</v>
      </c>
      <c r="Q194" s="17" t="s">
        <v>51</v>
      </c>
    </row>
    <row r="195" spans="1:17" ht="75" x14ac:dyDescent="0.25">
      <c r="A195" s="14">
        <v>183</v>
      </c>
      <c r="B195" s="28">
        <v>80111600</v>
      </c>
      <c r="C195" s="36" t="s">
        <v>223</v>
      </c>
      <c r="D195" s="33" t="s">
        <v>21</v>
      </c>
      <c r="E195" s="33" t="s">
        <v>21</v>
      </c>
      <c r="F195" s="31">
        <v>12</v>
      </c>
      <c r="G195" s="33" t="s">
        <v>47</v>
      </c>
      <c r="H195" s="31" t="s">
        <v>20</v>
      </c>
      <c r="I195" s="39">
        <v>155136000</v>
      </c>
      <c r="J195" s="39">
        <v>155136000</v>
      </c>
      <c r="K195" s="18" t="s">
        <v>46</v>
      </c>
      <c r="L195" s="23" t="s">
        <v>19</v>
      </c>
      <c r="M195" s="14" t="s">
        <v>17</v>
      </c>
      <c r="N195" s="14" t="s">
        <v>18</v>
      </c>
      <c r="O195" s="15" t="s">
        <v>50</v>
      </c>
      <c r="P195" s="16" t="s">
        <v>281</v>
      </c>
      <c r="Q195" s="17" t="s">
        <v>51</v>
      </c>
    </row>
    <row r="196" spans="1:17" ht="60" x14ac:dyDescent="0.25">
      <c r="A196" s="14">
        <v>184</v>
      </c>
      <c r="B196" s="28">
        <v>80111600</v>
      </c>
      <c r="C196" s="36" t="s">
        <v>224</v>
      </c>
      <c r="D196" s="33" t="s">
        <v>21</v>
      </c>
      <c r="E196" s="33" t="s">
        <v>21</v>
      </c>
      <c r="F196" s="31">
        <v>12</v>
      </c>
      <c r="G196" s="33" t="s">
        <v>47</v>
      </c>
      <c r="H196" s="31" t="s">
        <v>20</v>
      </c>
      <c r="I196" s="39">
        <v>686916000</v>
      </c>
      <c r="J196" s="39">
        <v>686916000</v>
      </c>
      <c r="K196" s="18" t="s">
        <v>46</v>
      </c>
      <c r="L196" s="23" t="s">
        <v>19</v>
      </c>
      <c r="M196" s="14" t="s">
        <v>17</v>
      </c>
      <c r="N196" s="14" t="s">
        <v>18</v>
      </c>
      <c r="O196" s="15" t="s">
        <v>50</v>
      </c>
      <c r="P196" s="16" t="s">
        <v>281</v>
      </c>
      <c r="Q196" s="17" t="s">
        <v>51</v>
      </c>
    </row>
    <row r="197" spans="1:17" ht="75" x14ac:dyDescent="0.25">
      <c r="A197" s="14">
        <v>185</v>
      </c>
      <c r="B197" s="28">
        <v>80111600</v>
      </c>
      <c r="C197" s="36" t="s">
        <v>225</v>
      </c>
      <c r="D197" s="33" t="s">
        <v>21</v>
      </c>
      <c r="E197" s="33" t="s">
        <v>21</v>
      </c>
      <c r="F197" s="31">
        <v>12</v>
      </c>
      <c r="G197" s="33" t="s">
        <v>47</v>
      </c>
      <c r="H197" s="31" t="s">
        <v>20</v>
      </c>
      <c r="I197" s="39">
        <v>86400000</v>
      </c>
      <c r="J197" s="39">
        <v>86400000</v>
      </c>
      <c r="K197" s="18" t="s">
        <v>46</v>
      </c>
      <c r="L197" s="23" t="s">
        <v>19</v>
      </c>
      <c r="M197" s="14" t="s">
        <v>17</v>
      </c>
      <c r="N197" s="14" t="s">
        <v>18</v>
      </c>
      <c r="O197" s="15" t="s">
        <v>50</v>
      </c>
      <c r="P197" s="16" t="s">
        <v>281</v>
      </c>
      <c r="Q197" s="17" t="s">
        <v>51</v>
      </c>
    </row>
    <row r="198" spans="1:17" ht="75" x14ac:dyDescent="0.25">
      <c r="A198" s="14">
        <v>186</v>
      </c>
      <c r="B198" s="28">
        <v>80111600</v>
      </c>
      <c r="C198" s="36" t="s">
        <v>226</v>
      </c>
      <c r="D198" s="33" t="s">
        <v>21</v>
      </c>
      <c r="E198" s="33" t="s">
        <v>21</v>
      </c>
      <c r="F198" s="31">
        <v>12</v>
      </c>
      <c r="G198" s="33" t="s">
        <v>47</v>
      </c>
      <c r="H198" s="31" t="s">
        <v>20</v>
      </c>
      <c r="I198" s="39">
        <v>86400000</v>
      </c>
      <c r="J198" s="39">
        <v>86400000</v>
      </c>
      <c r="K198" s="18" t="s">
        <v>46</v>
      </c>
      <c r="L198" s="23" t="s">
        <v>19</v>
      </c>
      <c r="M198" s="14" t="s">
        <v>17</v>
      </c>
      <c r="N198" s="14" t="s">
        <v>18</v>
      </c>
      <c r="O198" s="15" t="s">
        <v>50</v>
      </c>
      <c r="P198" s="16" t="s">
        <v>281</v>
      </c>
      <c r="Q198" s="17" t="s">
        <v>51</v>
      </c>
    </row>
    <row r="199" spans="1:17" ht="75" x14ac:dyDescent="0.25">
      <c r="A199" s="14">
        <v>187</v>
      </c>
      <c r="B199" s="28">
        <v>81112003</v>
      </c>
      <c r="C199" s="36" t="s">
        <v>227</v>
      </c>
      <c r="D199" s="33" t="s">
        <v>21</v>
      </c>
      <c r="E199" s="33" t="s">
        <v>21</v>
      </c>
      <c r="F199" s="31">
        <v>12</v>
      </c>
      <c r="G199" s="33" t="s">
        <v>47</v>
      </c>
      <c r="H199" s="31" t="s">
        <v>20</v>
      </c>
      <c r="I199" s="39">
        <v>86400000</v>
      </c>
      <c r="J199" s="39">
        <v>86400000</v>
      </c>
      <c r="K199" s="18" t="s">
        <v>46</v>
      </c>
      <c r="L199" s="23" t="s">
        <v>19</v>
      </c>
      <c r="M199" s="14" t="s">
        <v>17</v>
      </c>
      <c r="N199" s="14" t="s">
        <v>18</v>
      </c>
      <c r="O199" s="15" t="s">
        <v>50</v>
      </c>
      <c r="P199" s="16" t="s">
        <v>281</v>
      </c>
      <c r="Q199" s="17" t="s">
        <v>51</v>
      </c>
    </row>
    <row r="200" spans="1:17" ht="75" x14ac:dyDescent="0.25">
      <c r="A200" s="14">
        <v>188</v>
      </c>
      <c r="B200" s="28">
        <v>80111600</v>
      </c>
      <c r="C200" s="36" t="s">
        <v>228</v>
      </c>
      <c r="D200" s="33" t="s">
        <v>21</v>
      </c>
      <c r="E200" s="33" t="s">
        <v>21</v>
      </c>
      <c r="F200" s="31">
        <v>12</v>
      </c>
      <c r="G200" s="33" t="s">
        <v>47</v>
      </c>
      <c r="H200" s="31" t="s">
        <v>20</v>
      </c>
      <c r="I200" s="39">
        <v>86400000</v>
      </c>
      <c r="J200" s="39">
        <v>86400000</v>
      </c>
      <c r="K200" s="18" t="s">
        <v>46</v>
      </c>
      <c r="L200" s="23" t="s">
        <v>19</v>
      </c>
      <c r="M200" s="14" t="s">
        <v>17</v>
      </c>
      <c r="N200" s="14" t="s">
        <v>18</v>
      </c>
      <c r="O200" s="15" t="s">
        <v>50</v>
      </c>
      <c r="P200" s="16" t="s">
        <v>281</v>
      </c>
      <c r="Q200" s="17" t="s">
        <v>51</v>
      </c>
    </row>
    <row r="201" spans="1:17" ht="60" x14ac:dyDescent="0.25">
      <c r="A201" s="14">
        <v>190</v>
      </c>
      <c r="B201" s="28">
        <v>80111600</v>
      </c>
      <c r="C201" s="36" t="s">
        <v>229</v>
      </c>
      <c r="D201" s="33" t="s">
        <v>21</v>
      </c>
      <c r="E201" s="33" t="s">
        <v>21</v>
      </c>
      <c r="F201" s="31">
        <v>12</v>
      </c>
      <c r="G201" s="33" t="s">
        <v>47</v>
      </c>
      <c r="H201" s="31" t="s">
        <v>20</v>
      </c>
      <c r="I201" s="39">
        <v>155136000</v>
      </c>
      <c r="J201" s="39">
        <v>155136000</v>
      </c>
      <c r="K201" s="18" t="s">
        <v>46</v>
      </c>
      <c r="L201" s="23" t="s">
        <v>19</v>
      </c>
      <c r="M201" s="14" t="s">
        <v>17</v>
      </c>
      <c r="N201" s="14" t="s">
        <v>18</v>
      </c>
      <c r="O201" s="15" t="s">
        <v>50</v>
      </c>
      <c r="P201" s="16" t="s">
        <v>281</v>
      </c>
      <c r="Q201" s="17" t="s">
        <v>51</v>
      </c>
    </row>
    <row r="202" spans="1:17" ht="45" x14ac:dyDescent="0.25">
      <c r="A202" s="14">
        <v>192</v>
      </c>
      <c r="B202" s="28">
        <v>80111600</v>
      </c>
      <c r="C202" s="36" t="s">
        <v>230</v>
      </c>
      <c r="D202" s="33" t="s">
        <v>21</v>
      </c>
      <c r="E202" s="33" t="s">
        <v>21</v>
      </c>
      <c r="F202" s="31">
        <v>12</v>
      </c>
      <c r="G202" s="33" t="s">
        <v>47</v>
      </c>
      <c r="H202" s="31" t="s">
        <v>20</v>
      </c>
      <c r="I202" s="39">
        <v>62462172</v>
      </c>
      <c r="J202" s="39">
        <v>62462172</v>
      </c>
      <c r="K202" s="18" t="s">
        <v>46</v>
      </c>
      <c r="L202" s="23" t="s">
        <v>19</v>
      </c>
      <c r="M202" s="14" t="s">
        <v>17</v>
      </c>
      <c r="N202" s="14" t="s">
        <v>18</v>
      </c>
      <c r="O202" s="15" t="s">
        <v>50</v>
      </c>
      <c r="P202" s="16" t="s">
        <v>281</v>
      </c>
      <c r="Q202" s="17" t="s">
        <v>51</v>
      </c>
    </row>
    <row r="203" spans="1:17" ht="45" x14ac:dyDescent="0.25">
      <c r="A203" s="14">
        <v>193</v>
      </c>
      <c r="B203" s="28">
        <v>80111600</v>
      </c>
      <c r="C203" s="36" t="s">
        <v>231</v>
      </c>
      <c r="D203" s="33" t="s">
        <v>21</v>
      </c>
      <c r="E203" s="33" t="s">
        <v>21</v>
      </c>
      <c r="F203" s="31">
        <v>12</v>
      </c>
      <c r="G203" s="33" t="s">
        <v>47</v>
      </c>
      <c r="H203" s="31" t="s">
        <v>20</v>
      </c>
      <c r="I203" s="39">
        <v>62462172</v>
      </c>
      <c r="J203" s="39">
        <v>62462172</v>
      </c>
      <c r="K203" s="18" t="s">
        <v>46</v>
      </c>
      <c r="L203" s="23" t="s">
        <v>19</v>
      </c>
      <c r="M203" s="14" t="s">
        <v>17</v>
      </c>
      <c r="N203" s="14" t="s">
        <v>18</v>
      </c>
      <c r="O203" s="15" t="s">
        <v>50</v>
      </c>
      <c r="P203" s="16" t="s">
        <v>281</v>
      </c>
      <c r="Q203" s="17" t="s">
        <v>51</v>
      </c>
    </row>
    <row r="204" spans="1:17" ht="45" x14ac:dyDescent="0.25">
      <c r="A204" s="14">
        <v>194</v>
      </c>
      <c r="B204" s="28">
        <v>80111600</v>
      </c>
      <c r="C204" s="36" t="s">
        <v>232</v>
      </c>
      <c r="D204" s="33" t="s">
        <v>21</v>
      </c>
      <c r="E204" s="33" t="s">
        <v>21</v>
      </c>
      <c r="F204" s="31">
        <v>12</v>
      </c>
      <c r="G204" s="33" t="s">
        <v>47</v>
      </c>
      <c r="H204" s="31" t="s">
        <v>20</v>
      </c>
      <c r="I204" s="39">
        <v>20000000</v>
      </c>
      <c r="J204" s="39">
        <v>20000000</v>
      </c>
      <c r="K204" s="18" t="s">
        <v>46</v>
      </c>
      <c r="L204" s="23" t="s">
        <v>19</v>
      </c>
      <c r="M204" s="14" t="s">
        <v>17</v>
      </c>
      <c r="N204" s="14" t="s">
        <v>18</v>
      </c>
      <c r="O204" s="15" t="s">
        <v>50</v>
      </c>
      <c r="P204" s="16" t="s">
        <v>281</v>
      </c>
      <c r="Q204" s="17" t="s">
        <v>51</v>
      </c>
    </row>
    <row r="205" spans="1:17" ht="90" x14ac:dyDescent="0.25">
      <c r="A205" s="14">
        <v>195</v>
      </c>
      <c r="B205" s="28">
        <v>80111600</v>
      </c>
      <c r="C205" s="36" t="s">
        <v>233</v>
      </c>
      <c r="D205" s="33" t="s">
        <v>21</v>
      </c>
      <c r="E205" s="33" t="s">
        <v>21</v>
      </c>
      <c r="F205" s="31">
        <v>12</v>
      </c>
      <c r="G205" s="33" t="s">
        <v>47</v>
      </c>
      <c r="H205" s="31" t="s">
        <v>20</v>
      </c>
      <c r="I205" s="39">
        <v>47000000</v>
      </c>
      <c r="J205" s="39">
        <v>47000000</v>
      </c>
      <c r="K205" s="18" t="s">
        <v>46</v>
      </c>
      <c r="L205" s="23" t="s">
        <v>19</v>
      </c>
      <c r="M205" s="14" t="s">
        <v>17</v>
      </c>
      <c r="N205" s="14" t="s">
        <v>18</v>
      </c>
      <c r="O205" s="15" t="s">
        <v>50</v>
      </c>
      <c r="P205" s="16" t="s">
        <v>281</v>
      </c>
      <c r="Q205" s="17" t="s">
        <v>51</v>
      </c>
    </row>
    <row r="206" spans="1:17" ht="60" x14ac:dyDescent="0.25">
      <c r="A206" s="14">
        <v>198</v>
      </c>
      <c r="B206" s="28">
        <v>80111600</v>
      </c>
      <c r="C206" s="36" t="s">
        <v>234</v>
      </c>
      <c r="D206" s="33" t="s">
        <v>21</v>
      </c>
      <c r="E206" s="33" t="s">
        <v>21</v>
      </c>
      <c r="F206" s="31">
        <v>12</v>
      </c>
      <c r="G206" s="33" t="s">
        <v>47</v>
      </c>
      <c r="H206" s="31" t="s">
        <v>20</v>
      </c>
      <c r="I206" s="39">
        <v>155136000</v>
      </c>
      <c r="J206" s="39">
        <v>155136000</v>
      </c>
      <c r="K206" s="18" t="s">
        <v>46</v>
      </c>
      <c r="L206" s="23" t="s">
        <v>19</v>
      </c>
      <c r="M206" s="14" t="s">
        <v>17</v>
      </c>
      <c r="N206" s="14" t="s">
        <v>18</v>
      </c>
      <c r="O206" s="15" t="s">
        <v>50</v>
      </c>
      <c r="P206" s="16" t="s">
        <v>281</v>
      </c>
      <c r="Q206" s="17" t="s">
        <v>51</v>
      </c>
    </row>
    <row r="207" spans="1:17" ht="45" x14ac:dyDescent="0.25">
      <c r="A207" s="14">
        <v>199</v>
      </c>
      <c r="B207" s="28">
        <v>80111600</v>
      </c>
      <c r="C207" s="36" t="s">
        <v>235</v>
      </c>
      <c r="D207" s="33" t="s">
        <v>21</v>
      </c>
      <c r="E207" s="33" t="s">
        <v>21</v>
      </c>
      <c r="F207" s="31">
        <v>11.5</v>
      </c>
      <c r="G207" s="33" t="s">
        <v>47</v>
      </c>
      <c r="H207" s="31" t="s">
        <v>20</v>
      </c>
      <c r="I207" s="39">
        <v>138000000</v>
      </c>
      <c r="J207" s="39">
        <v>138000000</v>
      </c>
      <c r="K207" s="18" t="s">
        <v>46</v>
      </c>
      <c r="L207" s="23" t="s">
        <v>19</v>
      </c>
      <c r="M207" s="14" t="s">
        <v>17</v>
      </c>
      <c r="N207" s="14" t="s">
        <v>18</v>
      </c>
      <c r="O207" s="15" t="s">
        <v>50</v>
      </c>
      <c r="P207" s="16" t="s">
        <v>281</v>
      </c>
      <c r="Q207" s="17" t="s">
        <v>51</v>
      </c>
    </row>
    <row r="208" spans="1:17" ht="45" x14ac:dyDescent="0.25">
      <c r="A208" s="14">
        <v>200</v>
      </c>
      <c r="B208" s="28">
        <v>80111600</v>
      </c>
      <c r="C208" s="36" t="s">
        <v>236</v>
      </c>
      <c r="D208" s="33" t="s">
        <v>21</v>
      </c>
      <c r="E208" s="33" t="s">
        <v>21</v>
      </c>
      <c r="F208" s="31">
        <v>11.5</v>
      </c>
      <c r="G208" s="33" t="s">
        <v>47</v>
      </c>
      <c r="H208" s="31" t="s">
        <v>20</v>
      </c>
      <c r="I208" s="39">
        <v>126500000</v>
      </c>
      <c r="J208" s="39">
        <v>126500000</v>
      </c>
      <c r="K208" s="18" t="s">
        <v>46</v>
      </c>
      <c r="L208" s="23" t="s">
        <v>19</v>
      </c>
      <c r="M208" s="14" t="s">
        <v>17</v>
      </c>
      <c r="N208" s="14" t="s">
        <v>18</v>
      </c>
      <c r="O208" s="15" t="s">
        <v>50</v>
      </c>
      <c r="P208" s="16" t="s">
        <v>281</v>
      </c>
      <c r="Q208" s="17" t="s">
        <v>51</v>
      </c>
    </row>
    <row r="209" spans="1:17" ht="45" x14ac:dyDescent="0.25">
      <c r="A209" s="14">
        <v>201</v>
      </c>
      <c r="B209" s="28">
        <v>80111600</v>
      </c>
      <c r="C209" s="36" t="s">
        <v>237</v>
      </c>
      <c r="D209" s="33" t="s">
        <v>21</v>
      </c>
      <c r="E209" s="33" t="s">
        <v>21</v>
      </c>
      <c r="F209" s="31">
        <v>11.5</v>
      </c>
      <c r="G209" s="33" t="s">
        <v>47</v>
      </c>
      <c r="H209" s="31" t="s">
        <v>20</v>
      </c>
      <c r="I209" s="39">
        <v>126500000</v>
      </c>
      <c r="J209" s="39">
        <v>126500000</v>
      </c>
      <c r="K209" s="18" t="s">
        <v>46</v>
      </c>
      <c r="L209" s="23" t="s">
        <v>19</v>
      </c>
      <c r="M209" s="14" t="s">
        <v>17</v>
      </c>
      <c r="N209" s="14" t="s">
        <v>18</v>
      </c>
      <c r="O209" s="15" t="s">
        <v>50</v>
      </c>
      <c r="P209" s="16" t="s">
        <v>281</v>
      </c>
      <c r="Q209" s="17" t="s">
        <v>51</v>
      </c>
    </row>
    <row r="210" spans="1:17" ht="45" x14ac:dyDescent="0.25">
      <c r="A210" s="14">
        <v>202</v>
      </c>
      <c r="B210" s="28">
        <v>80111600</v>
      </c>
      <c r="C210" s="36" t="s">
        <v>238</v>
      </c>
      <c r="D210" s="33" t="s">
        <v>21</v>
      </c>
      <c r="E210" s="33" t="s">
        <v>21</v>
      </c>
      <c r="F210" s="31">
        <v>11.5</v>
      </c>
      <c r="G210" s="33" t="s">
        <v>47</v>
      </c>
      <c r="H210" s="31" t="s">
        <v>20</v>
      </c>
      <c r="I210" s="39">
        <v>126500000</v>
      </c>
      <c r="J210" s="39">
        <v>126500000</v>
      </c>
      <c r="K210" s="18" t="s">
        <v>46</v>
      </c>
      <c r="L210" s="23" t="s">
        <v>19</v>
      </c>
      <c r="M210" s="14" t="s">
        <v>17</v>
      </c>
      <c r="N210" s="14" t="s">
        <v>18</v>
      </c>
      <c r="O210" s="15" t="s">
        <v>50</v>
      </c>
      <c r="P210" s="16" t="s">
        <v>281</v>
      </c>
      <c r="Q210" s="17" t="s">
        <v>51</v>
      </c>
    </row>
    <row r="211" spans="1:17" ht="45" x14ac:dyDescent="0.25">
      <c r="A211" s="14">
        <v>203</v>
      </c>
      <c r="B211" s="28">
        <v>80111600</v>
      </c>
      <c r="C211" s="36" t="s">
        <v>239</v>
      </c>
      <c r="D211" s="33" t="s">
        <v>21</v>
      </c>
      <c r="E211" s="33" t="s">
        <v>21</v>
      </c>
      <c r="F211" s="31">
        <v>11.5</v>
      </c>
      <c r="G211" s="33" t="s">
        <v>47</v>
      </c>
      <c r="H211" s="31" t="s">
        <v>20</v>
      </c>
      <c r="I211" s="39">
        <v>126500000</v>
      </c>
      <c r="J211" s="39">
        <v>126500000</v>
      </c>
      <c r="K211" s="18" t="s">
        <v>46</v>
      </c>
      <c r="L211" s="23" t="s">
        <v>19</v>
      </c>
      <c r="M211" s="14" t="s">
        <v>17</v>
      </c>
      <c r="N211" s="14" t="s">
        <v>18</v>
      </c>
      <c r="O211" s="15" t="s">
        <v>50</v>
      </c>
      <c r="P211" s="16" t="s">
        <v>281</v>
      </c>
      <c r="Q211" s="17" t="s">
        <v>51</v>
      </c>
    </row>
    <row r="212" spans="1:17" ht="45" x14ac:dyDescent="0.25">
      <c r="A212" s="14">
        <v>204</v>
      </c>
      <c r="B212" s="28">
        <v>80111600</v>
      </c>
      <c r="C212" s="36" t="s">
        <v>411</v>
      </c>
      <c r="D212" s="33" t="s">
        <v>22</v>
      </c>
      <c r="E212" s="33" t="s">
        <v>22</v>
      </c>
      <c r="F212" s="31">
        <v>10.5</v>
      </c>
      <c r="G212" s="33" t="s">
        <v>47</v>
      </c>
      <c r="H212" s="31" t="s">
        <v>20</v>
      </c>
      <c r="I212" s="39">
        <v>126500000</v>
      </c>
      <c r="J212" s="39">
        <v>126500000</v>
      </c>
      <c r="K212" s="18" t="s">
        <v>46</v>
      </c>
      <c r="L212" s="23" t="s">
        <v>19</v>
      </c>
      <c r="M212" s="14" t="s">
        <v>17</v>
      </c>
      <c r="N212" s="14" t="s">
        <v>18</v>
      </c>
      <c r="O212" s="15" t="s">
        <v>50</v>
      </c>
      <c r="P212" s="16" t="s">
        <v>281</v>
      </c>
      <c r="Q212" s="17" t="s">
        <v>51</v>
      </c>
    </row>
    <row r="213" spans="1:17" ht="45" x14ac:dyDescent="0.25">
      <c r="A213" s="14">
        <v>205</v>
      </c>
      <c r="B213" s="28">
        <v>80111600</v>
      </c>
      <c r="C213" s="36" t="s">
        <v>240</v>
      </c>
      <c r="D213" s="33" t="s">
        <v>21</v>
      </c>
      <c r="E213" s="33" t="s">
        <v>21</v>
      </c>
      <c r="F213" s="31">
        <v>11.5</v>
      </c>
      <c r="G213" s="33" t="s">
        <v>47</v>
      </c>
      <c r="H213" s="31" t="s">
        <v>20</v>
      </c>
      <c r="I213" s="39">
        <v>59859582</v>
      </c>
      <c r="J213" s="39">
        <v>59859582</v>
      </c>
      <c r="K213" s="18" t="s">
        <v>46</v>
      </c>
      <c r="L213" s="23" t="s">
        <v>19</v>
      </c>
      <c r="M213" s="14" t="s">
        <v>17</v>
      </c>
      <c r="N213" s="14" t="s">
        <v>18</v>
      </c>
      <c r="O213" s="15" t="s">
        <v>50</v>
      </c>
      <c r="P213" s="16" t="s">
        <v>281</v>
      </c>
      <c r="Q213" s="17" t="s">
        <v>51</v>
      </c>
    </row>
    <row r="214" spans="1:17" ht="45" x14ac:dyDescent="0.25">
      <c r="A214" s="14">
        <v>206</v>
      </c>
      <c r="B214" s="28">
        <v>80111600</v>
      </c>
      <c r="C214" s="36" t="s">
        <v>241</v>
      </c>
      <c r="D214" s="33" t="s">
        <v>21</v>
      </c>
      <c r="E214" s="33" t="s">
        <v>21</v>
      </c>
      <c r="F214" s="31">
        <v>11.5</v>
      </c>
      <c r="G214" s="33" t="s">
        <v>47</v>
      </c>
      <c r="H214" s="18" t="s">
        <v>43</v>
      </c>
      <c r="I214" s="39">
        <v>148678566</v>
      </c>
      <c r="J214" s="39">
        <v>148678566</v>
      </c>
      <c r="K214" s="18" t="s">
        <v>46</v>
      </c>
      <c r="L214" s="23" t="s">
        <v>19</v>
      </c>
      <c r="M214" s="14" t="s">
        <v>17</v>
      </c>
      <c r="N214" s="14" t="s">
        <v>18</v>
      </c>
      <c r="O214" s="15" t="s">
        <v>50</v>
      </c>
      <c r="P214" s="16" t="s">
        <v>281</v>
      </c>
      <c r="Q214" s="17" t="s">
        <v>51</v>
      </c>
    </row>
    <row r="215" spans="1:17" ht="45" x14ac:dyDescent="0.25">
      <c r="A215" s="14">
        <v>207</v>
      </c>
      <c r="B215" s="28">
        <v>80111600</v>
      </c>
      <c r="C215" s="36" t="s">
        <v>242</v>
      </c>
      <c r="D215" s="33" t="s">
        <v>21</v>
      </c>
      <c r="E215" s="33" t="s">
        <v>21</v>
      </c>
      <c r="F215" s="31">
        <v>11.5</v>
      </c>
      <c r="G215" s="33" t="s">
        <v>47</v>
      </c>
      <c r="H215" s="18" t="s">
        <v>43</v>
      </c>
      <c r="I215" s="39">
        <f>12928571*11.5</f>
        <v>148678566.5</v>
      </c>
      <c r="J215" s="39">
        <v>148678566.5</v>
      </c>
      <c r="K215" s="18" t="s">
        <v>46</v>
      </c>
      <c r="L215" s="23" t="s">
        <v>19</v>
      </c>
      <c r="M215" s="14" t="s">
        <v>17</v>
      </c>
      <c r="N215" s="14" t="s">
        <v>18</v>
      </c>
      <c r="O215" s="15" t="s">
        <v>50</v>
      </c>
      <c r="P215" s="16" t="s">
        <v>281</v>
      </c>
      <c r="Q215" s="17" t="s">
        <v>51</v>
      </c>
    </row>
    <row r="216" spans="1:17" ht="45" x14ac:dyDescent="0.25">
      <c r="A216" s="14">
        <v>208</v>
      </c>
      <c r="B216" s="28">
        <v>80111600</v>
      </c>
      <c r="C216" s="36" t="s">
        <v>243</v>
      </c>
      <c r="D216" s="33" t="s">
        <v>21</v>
      </c>
      <c r="E216" s="33" t="s">
        <v>21</v>
      </c>
      <c r="F216" s="31">
        <v>11.5</v>
      </c>
      <c r="G216" s="33" t="s">
        <v>47</v>
      </c>
      <c r="H216" s="18" t="s">
        <v>43</v>
      </c>
      <c r="I216" s="39">
        <v>101080653</v>
      </c>
      <c r="J216" s="39">
        <v>101080653</v>
      </c>
      <c r="K216" s="18" t="s">
        <v>46</v>
      </c>
      <c r="L216" s="23" t="s">
        <v>19</v>
      </c>
      <c r="M216" s="14" t="s">
        <v>17</v>
      </c>
      <c r="N216" s="14" t="s">
        <v>18</v>
      </c>
      <c r="O216" s="15" t="s">
        <v>50</v>
      </c>
      <c r="P216" s="16" t="s">
        <v>281</v>
      </c>
      <c r="Q216" s="17" t="s">
        <v>51</v>
      </c>
    </row>
    <row r="217" spans="1:17" ht="60" x14ac:dyDescent="0.25">
      <c r="A217" s="14">
        <v>209</v>
      </c>
      <c r="B217" s="28">
        <v>80111600</v>
      </c>
      <c r="C217" s="36" t="s">
        <v>506</v>
      </c>
      <c r="D217" s="33" t="s">
        <v>405</v>
      </c>
      <c r="E217" s="33" t="s">
        <v>405</v>
      </c>
      <c r="F217" s="31">
        <v>9</v>
      </c>
      <c r="G217" s="33" t="s">
        <v>47</v>
      </c>
      <c r="H217" s="18" t="s">
        <v>43</v>
      </c>
      <c r="I217" s="39">
        <v>99000000</v>
      </c>
      <c r="J217" s="39">
        <v>99000000</v>
      </c>
      <c r="K217" s="18" t="s">
        <v>46</v>
      </c>
      <c r="L217" s="23" t="s">
        <v>19</v>
      </c>
      <c r="M217" s="14" t="s">
        <v>17</v>
      </c>
      <c r="N217" s="14" t="s">
        <v>18</v>
      </c>
      <c r="O217" s="15" t="s">
        <v>50</v>
      </c>
      <c r="P217" s="16" t="s">
        <v>281</v>
      </c>
      <c r="Q217" s="17" t="s">
        <v>51</v>
      </c>
    </row>
    <row r="218" spans="1:17" ht="45" x14ac:dyDescent="0.25">
      <c r="A218" s="14">
        <v>210</v>
      </c>
      <c r="B218" s="28">
        <v>80111600</v>
      </c>
      <c r="C218" s="36" t="s">
        <v>244</v>
      </c>
      <c r="D218" s="33" t="s">
        <v>21</v>
      </c>
      <c r="E218" s="33" t="s">
        <v>21</v>
      </c>
      <c r="F218" s="31">
        <v>11.5</v>
      </c>
      <c r="G218" s="33" t="s">
        <v>47</v>
      </c>
      <c r="H218" s="18" t="s">
        <v>43</v>
      </c>
      <c r="I218" s="39">
        <v>126500000</v>
      </c>
      <c r="J218" s="39">
        <v>126500000</v>
      </c>
      <c r="K218" s="18" t="s">
        <v>46</v>
      </c>
      <c r="L218" s="23" t="s">
        <v>19</v>
      </c>
      <c r="M218" s="14" t="s">
        <v>17</v>
      </c>
      <c r="N218" s="14" t="s">
        <v>18</v>
      </c>
      <c r="O218" s="15" t="s">
        <v>50</v>
      </c>
      <c r="P218" s="16" t="s">
        <v>281</v>
      </c>
      <c r="Q218" s="17" t="s">
        <v>51</v>
      </c>
    </row>
    <row r="219" spans="1:17" ht="45" x14ac:dyDescent="0.25">
      <c r="A219" s="14">
        <v>211</v>
      </c>
      <c r="B219" s="28">
        <v>80111600</v>
      </c>
      <c r="C219" s="36" t="s">
        <v>245</v>
      </c>
      <c r="D219" s="33" t="s">
        <v>21</v>
      </c>
      <c r="E219" s="33" t="s">
        <v>21</v>
      </c>
      <c r="F219" s="31">
        <v>11.5</v>
      </c>
      <c r="G219" s="33" t="s">
        <v>47</v>
      </c>
      <c r="H219" s="18" t="s">
        <v>43</v>
      </c>
      <c r="I219" s="39">
        <v>126500000</v>
      </c>
      <c r="J219" s="39">
        <v>126500000</v>
      </c>
      <c r="K219" s="18" t="s">
        <v>46</v>
      </c>
      <c r="L219" s="23" t="s">
        <v>19</v>
      </c>
      <c r="M219" s="14" t="s">
        <v>17</v>
      </c>
      <c r="N219" s="14" t="s">
        <v>18</v>
      </c>
      <c r="O219" s="15" t="s">
        <v>50</v>
      </c>
      <c r="P219" s="16" t="s">
        <v>281</v>
      </c>
      <c r="Q219" s="17" t="s">
        <v>51</v>
      </c>
    </row>
    <row r="220" spans="1:17" ht="45" x14ac:dyDescent="0.25">
      <c r="A220" s="14">
        <v>212</v>
      </c>
      <c r="B220" s="28">
        <v>80111600</v>
      </c>
      <c r="C220" s="36" t="s">
        <v>246</v>
      </c>
      <c r="D220" s="33" t="s">
        <v>21</v>
      </c>
      <c r="E220" s="33" t="s">
        <v>21</v>
      </c>
      <c r="F220" s="31">
        <v>11.5</v>
      </c>
      <c r="G220" s="33" t="s">
        <v>47</v>
      </c>
      <c r="H220" s="31" t="s">
        <v>20</v>
      </c>
      <c r="I220" s="39">
        <v>767396909</v>
      </c>
      <c r="J220" s="39">
        <v>767396909</v>
      </c>
      <c r="K220" s="18" t="s">
        <v>46</v>
      </c>
      <c r="L220" s="23" t="s">
        <v>19</v>
      </c>
      <c r="M220" s="14" t="s">
        <v>17</v>
      </c>
      <c r="N220" s="14" t="s">
        <v>18</v>
      </c>
      <c r="O220" s="15" t="s">
        <v>50</v>
      </c>
      <c r="P220" s="16" t="s">
        <v>281</v>
      </c>
      <c r="Q220" s="17" t="s">
        <v>51</v>
      </c>
    </row>
    <row r="221" spans="1:17" ht="45" x14ac:dyDescent="0.25">
      <c r="A221" s="14">
        <v>213</v>
      </c>
      <c r="B221" s="28">
        <v>80111600</v>
      </c>
      <c r="C221" s="15" t="s">
        <v>247</v>
      </c>
      <c r="D221" s="33" t="s">
        <v>21</v>
      </c>
      <c r="E221" s="33" t="s">
        <v>21</v>
      </c>
      <c r="F221" s="21">
        <v>11</v>
      </c>
      <c r="G221" s="33" t="s">
        <v>47</v>
      </c>
      <c r="H221" s="31" t="s">
        <v>20</v>
      </c>
      <c r="I221" s="39">
        <v>113092353</v>
      </c>
      <c r="J221" s="39">
        <f>I221</f>
        <v>113092353</v>
      </c>
      <c r="K221" s="18" t="s">
        <v>46</v>
      </c>
      <c r="L221" s="23" t="s">
        <v>19</v>
      </c>
      <c r="M221" s="14" t="s">
        <v>17</v>
      </c>
      <c r="N221" s="14" t="s">
        <v>18</v>
      </c>
      <c r="O221" s="15" t="s">
        <v>50</v>
      </c>
      <c r="P221" s="16" t="s">
        <v>281</v>
      </c>
      <c r="Q221" s="17" t="s">
        <v>51</v>
      </c>
    </row>
    <row r="222" spans="1:17" ht="45" x14ac:dyDescent="0.25">
      <c r="A222" s="14">
        <v>214</v>
      </c>
      <c r="B222" s="28">
        <v>80111600</v>
      </c>
      <c r="C222" s="15" t="s">
        <v>248</v>
      </c>
      <c r="D222" s="33" t="s">
        <v>21</v>
      </c>
      <c r="E222" s="33" t="s">
        <v>21</v>
      </c>
      <c r="F222" s="21">
        <v>11</v>
      </c>
      <c r="G222" s="33" t="s">
        <v>47</v>
      </c>
      <c r="H222" s="31" t="s">
        <v>20</v>
      </c>
      <c r="I222" s="39">
        <v>113092353</v>
      </c>
      <c r="J222" s="39">
        <f t="shared" ref="J222:J227" si="2">I222</f>
        <v>113092353</v>
      </c>
      <c r="K222" s="18" t="s">
        <v>46</v>
      </c>
      <c r="L222" s="23" t="s">
        <v>19</v>
      </c>
      <c r="M222" s="14" t="s">
        <v>17</v>
      </c>
      <c r="N222" s="14" t="s">
        <v>18</v>
      </c>
      <c r="O222" s="15" t="s">
        <v>50</v>
      </c>
      <c r="P222" s="16" t="s">
        <v>281</v>
      </c>
      <c r="Q222" s="17" t="s">
        <v>51</v>
      </c>
    </row>
    <row r="223" spans="1:17" ht="45" x14ac:dyDescent="0.25">
      <c r="A223" s="14">
        <v>215</v>
      </c>
      <c r="B223" s="28">
        <v>80111600</v>
      </c>
      <c r="C223" s="15" t="s">
        <v>249</v>
      </c>
      <c r="D223" s="33" t="s">
        <v>21</v>
      </c>
      <c r="E223" s="33" t="s">
        <v>21</v>
      </c>
      <c r="F223" s="21">
        <v>11</v>
      </c>
      <c r="G223" s="33" t="s">
        <v>47</v>
      </c>
      <c r="H223" s="31" t="s">
        <v>20</v>
      </c>
      <c r="I223" s="39">
        <v>142214281</v>
      </c>
      <c r="J223" s="39">
        <f t="shared" si="2"/>
        <v>142214281</v>
      </c>
      <c r="K223" s="18" t="s">
        <v>46</v>
      </c>
      <c r="L223" s="23" t="s">
        <v>19</v>
      </c>
      <c r="M223" s="14" t="s">
        <v>17</v>
      </c>
      <c r="N223" s="14" t="s">
        <v>18</v>
      </c>
      <c r="O223" s="15" t="s">
        <v>50</v>
      </c>
      <c r="P223" s="16" t="s">
        <v>281</v>
      </c>
      <c r="Q223" s="17" t="s">
        <v>51</v>
      </c>
    </row>
    <row r="224" spans="1:17" ht="45" x14ac:dyDescent="0.25">
      <c r="A224" s="14">
        <v>216</v>
      </c>
      <c r="B224" s="28">
        <v>80111600</v>
      </c>
      <c r="C224" s="15" t="s">
        <v>250</v>
      </c>
      <c r="D224" s="33" t="s">
        <v>21</v>
      </c>
      <c r="E224" s="33" t="s">
        <v>21</v>
      </c>
      <c r="F224" s="21">
        <v>11</v>
      </c>
      <c r="G224" s="33" t="s">
        <v>47</v>
      </c>
      <c r="H224" s="31" t="s">
        <v>20</v>
      </c>
      <c r="I224" s="39">
        <v>57256991</v>
      </c>
      <c r="J224" s="39">
        <f t="shared" si="2"/>
        <v>57256991</v>
      </c>
      <c r="K224" s="18" t="s">
        <v>46</v>
      </c>
      <c r="L224" s="23" t="s">
        <v>19</v>
      </c>
      <c r="M224" s="14" t="s">
        <v>17</v>
      </c>
      <c r="N224" s="14" t="s">
        <v>18</v>
      </c>
      <c r="O224" s="15" t="s">
        <v>50</v>
      </c>
      <c r="P224" s="16" t="s">
        <v>281</v>
      </c>
      <c r="Q224" s="17" t="s">
        <v>51</v>
      </c>
    </row>
    <row r="225" spans="1:17" ht="45" x14ac:dyDescent="0.25">
      <c r="A225" s="14">
        <v>217</v>
      </c>
      <c r="B225" s="28">
        <v>80111600</v>
      </c>
      <c r="C225" s="15" t="s">
        <v>251</v>
      </c>
      <c r="D225" s="33" t="s">
        <v>21</v>
      </c>
      <c r="E225" s="33" t="s">
        <v>21</v>
      </c>
      <c r="F225" s="21">
        <v>10</v>
      </c>
      <c r="G225" s="33" t="s">
        <v>47</v>
      </c>
      <c r="H225" s="31" t="s">
        <v>20</v>
      </c>
      <c r="I225" s="39">
        <v>52051810</v>
      </c>
      <c r="J225" s="39">
        <f t="shared" si="2"/>
        <v>52051810</v>
      </c>
      <c r="K225" s="18" t="s">
        <v>46</v>
      </c>
      <c r="L225" s="23" t="s">
        <v>19</v>
      </c>
      <c r="M225" s="14" t="s">
        <v>17</v>
      </c>
      <c r="N225" s="14" t="s">
        <v>18</v>
      </c>
      <c r="O225" s="15" t="s">
        <v>50</v>
      </c>
      <c r="P225" s="16" t="s">
        <v>281</v>
      </c>
      <c r="Q225" s="17" t="s">
        <v>51</v>
      </c>
    </row>
    <row r="226" spans="1:17" ht="45" x14ac:dyDescent="0.25">
      <c r="A226" s="14">
        <v>218</v>
      </c>
      <c r="B226" s="28">
        <v>80111600</v>
      </c>
      <c r="C226" s="15" t="s">
        <v>252</v>
      </c>
      <c r="D226" s="33" t="s">
        <v>21</v>
      </c>
      <c r="E226" s="33" t="s">
        <v>21</v>
      </c>
      <c r="F226" s="21">
        <v>10</v>
      </c>
      <c r="G226" s="33" t="s">
        <v>47</v>
      </c>
      <c r="H226" s="31" t="s">
        <v>20</v>
      </c>
      <c r="I226" s="39">
        <v>52051810</v>
      </c>
      <c r="J226" s="39">
        <f t="shared" si="2"/>
        <v>52051810</v>
      </c>
      <c r="K226" s="18" t="s">
        <v>46</v>
      </c>
      <c r="L226" s="23" t="s">
        <v>19</v>
      </c>
      <c r="M226" s="14" t="s">
        <v>17</v>
      </c>
      <c r="N226" s="14" t="s">
        <v>18</v>
      </c>
      <c r="O226" s="15" t="s">
        <v>50</v>
      </c>
      <c r="P226" s="16" t="s">
        <v>281</v>
      </c>
      <c r="Q226" s="17" t="s">
        <v>51</v>
      </c>
    </row>
    <row r="227" spans="1:17" ht="45" x14ac:dyDescent="0.25">
      <c r="A227" s="14">
        <v>219</v>
      </c>
      <c r="B227" s="28">
        <v>80111600</v>
      </c>
      <c r="C227" s="15" t="s">
        <v>253</v>
      </c>
      <c r="D227" s="33" t="s">
        <v>21</v>
      </c>
      <c r="E227" s="33" t="s">
        <v>21</v>
      </c>
      <c r="F227" s="21">
        <v>10</v>
      </c>
      <c r="G227" s="33" t="s">
        <v>47</v>
      </c>
      <c r="H227" s="31" t="s">
        <v>20</v>
      </c>
      <c r="I227" s="39">
        <v>52051810</v>
      </c>
      <c r="J227" s="39">
        <f t="shared" si="2"/>
        <v>52051810</v>
      </c>
      <c r="K227" s="18" t="s">
        <v>46</v>
      </c>
      <c r="L227" s="23" t="s">
        <v>19</v>
      </c>
      <c r="M227" s="14" t="s">
        <v>17</v>
      </c>
      <c r="N227" s="14" t="s">
        <v>18</v>
      </c>
      <c r="O227" s="15" t="s">
        <v>50</v>
      </c>
      <c r="P227" s="16" t="s">
        <v>281</v>
      </c>
      <c r="Q227" s="17" t="s">
        <v>51</v>
      </c>
    </row>
    <row r="228" spans="1:17" ht="45" x14ac:dyDescent="0.25">
      <c r="A228" s="14">
        <v>220</v>
      </c>
      <c r="B228" s="20">
        <v>80111600</v>
      </c>
      <c r="C228" s="36" t="s">
        <v>254</v>
      </c>
      <c r="D228" s="33" t="s">
        <v>21</v>
      </c>
      <c r="E228" s="33" t="s">
        <v>21</v>
      </c>
      <c r="F228" s="21">
        <v>11.5</v>
      </c>
      <c r="G228" s="33" t="s">
        <v>47</v>
      </c>
      <c r="H228" s="31" t="s">
        <v>20</v>
      </c>
      <c r="I228" s="39">
        <f>10281123*11.5</f>
        <v>118232914.5</v>
      </c>
      <c r="J228" s="39">
        <v>118232914.5</v>
      </c>
      <c r="K228" s="18" t="s">
        <v>46</v>
      </c>
      <c r="L228" s="23" t="s">
        <v>19</v>
      </c>
      <c r="M228" s="14" t="s">
        <v>17</v>
      </c>
      <c r="N228" s="14" t="s">
        <v>18</v>
      </c>
      <c r="O228" s="15" t="s">
        <v>50</v>
      </c>
      <c r="P228" s="16" t="s">
        <v>281</v>
      </c>
      <c r="Q228" s="17" t="s">
        <v>51</v>
      </c>
    </row>
    <row r="229" spans="1:17" ht="60" x14ac:dyDescent="0.25">
      <c r="A229" s="14">
        <v>221</v>
      </c>
      <c r="B229" s="20">
        <v>80111600</v>
      </c>
      <c r="C229" s="36" t="s">
        <v>255</v>
      </c>
      <c r="D229" s="33" t="s">
        <v>21</v>
      </c>
      <c r="E229" s="33" t="s">
        <v>21</v>
      </c>
      <c r="F229" s="21">
        <v>11.5</v>
      </c>
      <c r="G229" s="33" t="s">
        <v>47</v>
      </c>
      <c r="H229" s="31" t="s">
        <v>20</v>
      </c>
      <c r="I229" s="39">
        <v>79183549</v>
      </c>
      <c r="J229" s="39">
        <v>79183549</v>
      </c>
      <c r="K229" s="18" t="s">
        <v>46</v>
      </c>
      <c r="L229" s="23" t="s">
        <v>19</v>
      </c>
      <c r="M229" s="14" t="s">
        <v>17</v>
      </c>
      <c r="N229" s="14" t="s">
        <v>18</v>
      </c>
      <c r="O229" s="15" t="s">
        <v>50</v>
      </c>
      <c r="P229" s="16" t="s">
        <v>281</v>
      </c>
      <c r="Q229" s="17" t="s">
        <v>51</v>
      </c>
    </row>
    <row r="230" spans="1:17" ht="45" x14ac:dyDescent="0.25">
      <c r="A230" s="14">
        <v>222</v>
      </c>
      <c r="B230" s="20">
        <v>80111600</v>
      </c>
      <c r="C230" s="36" t="s">
        <v>256</v>
      </c>
      <c r="D230" s="33" t="s">
        <v>21</v>
      </c>
      <c r="E230" s="33" t="s">
        <v>21</v>
      </c>
      <c r="F230" s="21">
        <v>11.5</v>
      </c>
      <c r="G230" s="33" t="s">
        <v>47</v>
      </c>
      <c r="H230" s="31" t="s">
        <v>20</v>
      </c>
      <c r="I230" s="39">
        <v>59859581.5</v>
      </c>
      <c r="J230" s="39">
        <v>59859581.5</v>
      </c>
      <c r="K230" s="18" t="s">
        <v>46</v>
      </c>
      <c r="L230" s="23" t="s">
        <v>19</v>
      </c>
      <c r="M230" s="14" t="s">
        <v>17</v>
      </c>
      <c r="N230" s="14" t="s">
        <v>18</v>
      </c>
      <c r="O230" s="15" t="s">
        <v>50</v>
      </c>
      <c r="P230" s="16" t="s">
        <v>281</v>
      </c>
      <c r="Q230" s="17" t="s">
        <v>51</v>
      </c>
    </row>
    <row r="231" spans="1:17" ht="45" x14ac:dyDescent="0.25">
      <c r="A231" s="14">
        <v>223</v>
      </c>
      <c r="B231" s="20">
        <v>80111600</v>
      </c>
      <c r="C231" s="36" t="s">
        <v>257</v>
      </c>
      <c r="D231" s="33" t="s">
        <v>21</v>
      </c>
      <c r="E231" s="33" t="s">
        <v>21</v>
      </c>
      <c r="F231" s="21">
        <v>11.5</v>
      </c>
      <c r="G231" s="33" t="s">
        <v>47</v>
      </c>
      <c r="H231" s="31" t="s">
        <v>20</v>
      </c>
      <c r="I231" s="39">
        <v>59859581.5</v>
      </c>
      <c r="J231" s="39">
        <v>59859581.5</v>
      </c>
      <c r="K231" s="18" t="s">
        <v>46</v>
      </c>
      <c r="L231" s="23" t="s">
        <v>19</v>
      </c>
      <c r="M231" s="14" t="s">
        <v>17</v>
      </c>
      <c r="N231" s="14" t="s">
        <v>18</v>
      </c>
      <c r="O231" s="15" t="s">
        <v>50</v>
      </c>
      <c r="P231" s="16" t="s">
        <v>281</v>
      </c>
      <c r="Q231" s="17" t="s">
        <v>51</v>
      </c>
    </row>
    <row r="232" spans="1:17" ht="45" x14ac:dyDescent="0.25">
      <c r="A232" s="14">
        <v>224</v>
      </c>
      <c r="B232" s="20">
        <v>80111600</v>
      </c>
      <c r="C232" s="36" t="s">
        <v>258</v>
      </c>
      <c r="D232" s="33" t="s">
        <v>21</v>
      </c>
      <c r="E232" s="33" t="s">
        <v>21</v>
      </c>
      <c r="F232" s="21">
        <v>11.5</v>
      </c>
      <c r="G232" s="33" t="s">
        <v>47</v>
      </c>
      <c r="H232" s="31" t="s">
        <v>20</v>
      </c>
      <c r="I232" s="39">
        <v>59859581.5</v>
      </c>
      <c r="J232" s="39">
        <v>59859581.5</v>
      </c>
      <c r="K232" s="18" t="s">
        <v>46</v>
      </c>
      <c r="L232" s="23" t="s">
        <v>19</v>
      </c>
      <c r="M232" s="14" t="s">
        <v>17</v>
      </c>
      <c r="N232" s="14" t="s">
        <v>18</v>
      </c>
      <c r="O232" s="15" t="s">
        <v>50</v>
      </c>
      <c r="P232" s="16" t="s">
        <v>281</v>
      </c>
      <c r="Q232" s="17" t="s">
        <v>51</v>
      </c>
    </row>
    <row r="233" spans="1:17" ht="60" x14ac:dyDescent="0.25">
      <c r="A233" s="14">
        <v>225</v>
      </c>
      <c r="B233" s="20">
        <v>80111600</v>
      </c>
      <c r="C233" s="36" t="s">
        <v>259</v>
      </c>
      <c r="D233" s="33" t="s">
        <v>21</v>
      </c>
      <c r="E233" s="33" t="s">
        <v>21</v>
      </c>
      <c r="F233" s="21">
        <v>11.5</v>
      </c>
      <c r="G233" s="33" t="s">
        <v>47</v>
      </c>
      <c r="H233" s="31" t="s">
        <v>20</v>
      </c>
      <c r="I233" s="39">
        <v>118232914.5</v>
      </c>
      <c r="J233" s="39">
        <v>118232914.5</v>
      </c>
      <c r="K233" s="18" t="s">
        <v>46</v>
      </c>
      <c r="L233" s="23" t="s">
        <v>19</v>
      </c>
      <c r="M233" s="14" t="s">
        <v>17</v>
      </c>
      <c r="N233" s="14" t="s">
        <v>18</v>
      </c>
      <c r="O233" s="15" t="s">
        <v>50</v>
      </c>
      <c r="P233" s="16" t="s">
        <v>281</v>
      </c>
      <c r="Q233" s="17" t="s">
        <v>51</v>
      </c>
    </row>
    <row r="234" spans="1:17" ht="45" x14ac:dyDescent="0.25">
      <c r="A234" s="14">
        <v>226</v>
      </c>
      <c r="B234" s="20">
        <v>80111600</v>
      </c>
      <c r="C234" s="36" t="s">
        <v>260</v>
      </c>
      <c r="D234" s="33" t="s">
        <v>21</v>
      </c>
      <c r="E234" s="33" t="s">
        <v>21</v>
      </c>
      <c r="F234" s="21">
        <v>11.5</v>
      </c>
      <c r="G234" s="33" t="s">
        <v>47</v>
      </c>
      <c r="H234" s="31" t="s">
        <v>20</v>
      </c>
      <c r="I234" s="39">
        <v>148678566.5</v>
      </c>
      <c r="J234" s="39">
        <v>148678566.5</v>
      </c>
      <c r="K234" s="18" t="s">
        <v>46</v>
      </c>
      <c r="L234" s="23" t="s">
        <v>19</v>
      </c>
      <c r="M234" s="14" t="s">
        <v>17</v>
      </c>
      <c r="N234" s="14" t="s">
        <v>18</v>
      </c>
      <c r="O234" s="15" t="s">
        <v>50</v>
      </c>
      <c r="P234" s="16" t="s">
        <v>281</v>
      </c>
      <c r="Q234" s="17" t="s">
        <v>51</v>
      </c>
    </row>
    <row r="235" spans="1:17" ht="45" x14ac:dyDescent="0.25">
      <c r="A235" s="14">
        <v>227</v>
      </c>
      <c r="B235" s="20">
        <v>80111600</v>
      </c>
      <c r="C235" s="36" t="s">
        <v>261</v>
      </c>
      <c r="D235" s="33" t="s">
        <v>21</v>
      </c>
      <c r="E235" s="33" t="s">
        <v>21</v>
      </c>
      <c r="F235" s="21">
        <v>11.5</v>
      </c>
      <c r="G235" s="33" t="s">
        <v>47</v>
      </c>
      <c r="H235" s="31" t="s">
        <v>20</v>
      </c>
      <c r="I235" s="39">
        <v>99277901.5</v>
      </c>
      <c r="J235" s="39">
        <v>99277901.5</v>
      </c>
      <c r="K235" s="18" t="s">
        <v>46</v>
      </c>
      <c r="L235" s="23" t="s">
        <v>19</v>
      </c>
      <c r="M235" s="14" t="s">
        <v>17</v>
      </c>
      <c r="N235" s="14" t="s">
        <v>18</v>
      </c>
      <c r="O235" s="15" t="s">
        <v>50</v>
      </c>
      <c r="P235" s="16" t="s">
        <v>281</v>
      </c>
      <c r="Q235" s="17" t="s">
        <v>51</v>
      </c>
    </row>
    <row r="236" spans="1:17" ht="60" x14ac:dyDescent="0.25">
      <c r="A236" s="14">
        <v>228</v>
      </c>
      <c r="B236" s="20">
        <v>80111600</v>
      </c>
      <c r="C236" s="36" t="s">
        <v>262</v>
      </c>
      <c r="D236" s="33" t="s">
        <v>21</v>
      </c>
      <c r="E236" s="33" t="s">
        <v>21</v>
      </c>
      <c r="F236" s="21">
        <v>11.5</v>
      </c>
      <c r="G236" s="33" t="s">
        <v>47</v>
      </c>
      <c r="H236" s="31" t="s">
        <v>20</v>
      </c>
      <c r="I236" s="39">
        <f>12234536*11.5</f>
        <v>140697164</v>
      </c>
      <c r="J236" s="39">
        <v>140697164</v>
      </c>
      <c r="K236" s="18" t="s">
        <v>46</v>
      </c>
      <c r="L236" s="23" t="s">
        <v>19</v>
      </c>
      <c r="M236" s="14" t="s">
        <v>17</v>
      </c>
      <c r="N236" s="14" t="s">
        <v>18</v>
      </c>
      <c r="O236" s="15" t="s">
        <v>50</v>
      </c>
      <c r="P236" s="16" t="s">
        <v>281</v>
      </c>
      <c r="Q236" s="17" t="s">
        <v>51</v>
      </c>
    </row>
    <row r="237" spans="1:17" ht="45" x14ac:dyDescent="0.25">
      <c r="A237" s="14">
        <v>229</v>
      </c>
      <c r="B237" s="20">
        <v>80111600</v>
      </c>
      <c r="C237" s="36" t="s">
        <v>263</v>
      </c>
      <c r="D237" s="33" t="s">
        <v>21</v>
      </c>
      <c r="E237" s="33" t="s">
        <v>21</v>
      </c>
      <c r="F237" s="21">
        <v>11.5</v>
      </c>
      <c r="G237" s="33" t="s">
        <v>47</v>
      </c>
      <c r="H237" s="31" t="s">
        <v>20</v>
      </c>
      <c r="I237" s="39">
        <f>6885526*11.5</f>
        <v>79183549</v>
      </c>
      <c r="J237" s="39">
        <v>79183549</v>
      </c>
      <c r="K237" s="18" t="s">
        <v>46</v>
      </c>
      <c r="L237" s="23" t="s">
        <v>19</v>
      </c>
      <c r="M237" s="14" t="s">
        <v>17</v>
      </c>
      <c r="N237" s="14" t="s">
        <v>18</v>
      </c>
      <c r="O237" s="15" t="s">
        <v>50</v>
      </c>
      <c r="P237" s="16" t="s">
        <v>281</v>
      </c>
      <c r="Q237" s="17" t="s">
        <v>51</v>
      </c>
    </row>
    <row r="238" spans="1:17" ht="60" x14ac:dyDescent="0.25">
      <c r="A238" s="14">
        <v>230</v>
      </c>
      <c r="B238" s="20">
        <v>80111600</v>
      </c>
      <c r="C238" s="36" t="s">
        <v>264</v>
      </c>
      <c r="D238" s="33" t="s">
        <v>21</v>
      </c>
      <c r="E238" s="33" t="s">
        <v>21</v>
      </c>
      <c r="F238" s="21">
        <v>11.5</v>
      </c>
      <c r="G238" s="33" t="s">
        <v>47</v>
      </c>
      <c r="H238" s="31" t="s">
        <v>20</v>
      </c>
      <c r="I238" s="39">
        <v>118232914.5</v>
      </c>
      <c r="J238" s="39">
        <v>118232914.5</v>
      </c>
      <c r="K238" s="18" t="s">
        <v>46</v>
      </c>
      <c r="L238" s="23" t="s">
        <v>19</v>
      </c>
      <c r="M238" s="14" t="s">
        <v>17</v>
      </c>
      <c r="N238" s="14" t="s">
        <v>18</v>
      </c>
      <c r="O238" s="15" t="s">
        <v>50</v>
      </c>
      <c r="P238" s="16" t="s">
        <v>281</v>
      </c>
      <c r="Q238" s="17" t="s">
        <v>51</v>
      </c>
    </row>
    <row r="239" spans="1:17" ht="60" x14ac:dyDescent="0.25">
      <c r="A239" s="14">
        <v>231</v>
      </c>
      <c r="B239" s="20">
        <v>80111600</v>
      </c>
      <c r="C239" s="36" t="s">
        <v>265</v>
      </c>
      <c r="D239" s="33" t="s">
        <v>21</v>
      </c>
      <c r="E239" s="33" t="s">
        <v>21</v>
      </c>
      <c r="F239" s="21">
        <v>11.5</v>
      </c>
      <c r="G239" s="33" t="s">
        <v>47</v>
      </c>
      <c r="H239" s="31" t="s">
        <v>20</v>
      </c>
      <c r="I239" s="39">
        <v>59859581.5</v>
      </c>
      <c r="J239" s="39">
        <v>59859581.5</v>
      </c>
      <c r="K239" s="18" t="s">
        <v>46</v>
      </c>
      <c r="L239" s="23" t="s">
        <v>19</v>
      </c>
      <c r="M239" s="14" t="s">
        <v>17</v>
      </c>
      <c r="N239" s="14" t="s">
        <v>18</v>
      </c>
      <c r="O239" s="15" t="s">
        <v>50</v>
      </c>
      <c r="P239" s="16" t="s">
        <v>281</v>
      </c>
      <c r="Q239" s="17" t="s">
        <v>51</v>
      </c>
    </row>
    <row r="240" spans="1:17" ht="45" x14ac:dyDescent="0.25">
      <c r="A240" s="14">
        <v>232</v>
      </c>
      <c r="B240" s="20">
        <v>80111600</v>
      </c>
      <c r="C240" s="36" t="s">
        <v>266</v>
      </c>
      <c r="D240" s="33" t="s">
        <v>21</v>
      </c>
      <c r="E240" s="33" t="s">
        <v>21</v>
      </c>
      <c r="F240" s="21">
        <v>11.5</v>
      </c>
      <c r="G240" s="33" t="s">
        <v>47</v>
      </c>
      <c r="H240" s="24" t="s">
        <v>43</v>
      </c>
      <c r="I240" s="39">
        <f>5205181*11.5</f>
        <v>59859581.5</v>
      </c>
      <c r="J240" s="39">
        <v>59859581.5</v>
      </c>
      <c r="K240" s="18" t="s">
        <v>46</v>
      </c>
      <c r="L240" s="23" t="s">
        <v>19</v>
      </c>
      <c r="M240" s="14" t="s">
        <v>17</v>
      </c>
      <c r="N240" s="14" t="s">
        <v>18</v>
      </c>
      <c r="O240" s="15" t="s">
        <v>50</v>
      </c>
      <c r="P240" s="16" t="s">
        <v>281</v>
      </c>
      <c r="Q240" s="17" t="s">
        <v>51</v>
      </c>
    </row>
    <row r="241" spans="1:17" ht="45" x14ac:dyDescent="0.25">
      <c r="A241" s="14">
        <v>233</v>
      </c>
      <c r="B241" s="20">
        <v>80111600</v>
      </c>
      <c r="C241" s="36" t="s">
        <v>267</v>
      </c>
      <c r="D241" s="33" t="s">
        <v>21</v>
      </c>
      <c r="E241" s="33" t="s">
        <v>21</v>
      </c>
      <c r="F241" s="21">
        <v>11.5</v>
      </c>
      <c r="G241" s="33" t="s">
        <v>47</v>
      </c>
      <c r="H241" s="24" t="s">
        <v>43</v>
      </c>
      <c r="I241" s="39">
        <f>15091656*11.5</f>
        <v>173554044</v>
      </c>
      <c r="J241" s="39">
        <v>173554044</v>
      </c>
      <c r="K241" s="18" t="s">
        <v>46</v>
      </c>
      <c r="L241" s="23" t="s">
        <v>19</v>
      </c>
      <c r="M241" s="14" t="s">
        <v>17</v>
      </c>
      <c r="N241" s="14" t="s">
        <v>18</v>
      </c>
      <c r="O241" s="15" t="s">
        <v>50</v>
      </c>
      <c r="P241" s="16" t="s">
        <v>281</v>
      </c>
      <c r="Q241" s="17" t="s">
        <v>51</v>
      </c>
    </row>
    <row r="242" spans="1:17" ht="45" x14ac:dyDescent="0.25">
      <c r="A242" s="14">
        <v>234</v>
      </c>
      <c r="B242" s="20">
        <v>80111600</v>
      </c>
      <c r="C242" s="36" t="s">
        <v>268</v>
      </c>
      <c r="D242" s="33" t="s">
        <v>21</v>
      </c>
      <c r="E242" s="33" t="s">
        <v>21</v>
      </c>
      <c r="F242" s="21">
        <v>11.5</v>
      </c>
      <c r="G242" s="33" t="s">
        <v>47</v>
      </c>
      <c r="H242" s="24" t="s">
        <v>43</v>
      </c>
      <c r="I242" s="39">
        <f>4213522*11.5</f>
        <v>48455503</v>
      </c>
      <c r="J242" s="39">
        <v>48455503</v>
      </c>
      <c r="K242" s="18" t="s">
        <v>46</v>
      </c>
      <c r="L242" s="23" t="s">
        <v>19</v>
      </c>
      <c r="M242" s="14" t="s">
        <v>17</v>
      </c>
      <c r="N242" s="14" t="s">
        <v>18</v>
      </c>
      <c r="O242" s="15" t="s">
        <v>50</v>
      </c>
      <c r="P242" s="16" t="s">
        <v>281</v>
      </c>
      <c r="Q242" s="17" t="s">
        <v>51</v>
      </c>
    </row>
    <row r="243" spans="1:17" ht="60" x14ac:dyDescent="0.25">
      <c r="A243" s="14">
        <v>235</v>
      </c>
      <c r="B243" s="20">
        <v>80111600</v>
      </c>
      <c r="C243" s="36" t="s">
        <v>269</v>
      </c>
      <c r="D243" s="33" t="s">
        <v>21</v>
      </c>
      <c r="E243" s="33" t="s">
        <v>21</v>
      </c>
      <c r="F243" s="21">
        <v>11.5</v>
      </c>
      <c r="G243" s="33" t="s">
        <v>47</v>
      </c>
      <c r="H243" s="24" t="s">
        <v>43</v>
      </c>
      <c r="I243" s="39">
        <f>10281123*11.5</f>
        <v>118232914.5</v>
      </c>
      <c r="J243" s="39">
        <v>118232914.5</v>
      </c>
      <c r="K243" s="18" t="s">
        <v>46</v>
      </c>
      <c r="L243" s="23" t="s">
        <v>19</v>
      </c>
      <c r="M243" s="14" t="s">
        <v>17</v>
      </c>
      <c r="N243" s="14" t="s">
        <v>18</v>
      </c>
      <c r="O243" s="15" t="s">
        <v>50</v>
      </c>
      <c r="P243" s="16" t="s">
        <v>281</v>
      </c>
      <c r="Q243" s="17" t="s">
        <v>51</v>
      </c>
    </row>
    <row r="244" spans="1:17" ht="45" x14ac:dyDescent="0.25">
      <c r="A244" s="14">
        <v>236</v>
      </c>
      <c r="B244" s="20">
        <v>80111600</v>
      </c>
      <c r="C244" s="36" t="s">
        <v>270</v>
      </c>
      <c r="D244" s="33" t="s">
        <v>21</v>
      </c>
      <c r="E244" s="33" t="s">
        <v>21</v>
      </c>
      <c r="F244" s="21">
        <v>11.5</v>
      </c>
      <c r="G244" s="33" t="s">
        <v>47</v>
      </c>
      <c r="H244" s="24" t="s">
        <v>43</v>
      </c>
      <c r="I244" s="39">
        <f>14887906*11.5</f>
        <v>171210919</v>
      </c>
      <c r="J244" s="39">
        <v>171210919</v>
      </c>
      <c r="K244" s="18" t="s">
        <v>46</v>
      </c>
      <c r="L244" s="23" t="s">
        <v>19</v>
      </c>
      <c r="M244" s="14" t="s">
        <v>17</v>
      </c>
      <c r="N244" s="14" t="s">
        <v>18</v>
      </c>
      <c r="O244" s="15" t="s">
        <v>50</v>
      </c>
      <c r="P244" s="16" t="s">
        <v>281</v>
      </c>
      <c r="Q244" s="17" t="s">
        <v>51</v>
      </c>
    </row>
    <row r="245" spans="1:17" ht="45" x14ac:dyDescent="0.25">
      <c r="A245" s="14">
        <v>237</v>
      </c>
      <c r="B245" s="20">
        <v>80111600</v>
      </c>
      <c r="C245" s="36" t="s">
        <v>271</v>
      </c>
      <c r="D245" s="33" t="s">
        <v>21</v>
      </c>
      <c r="E245" s="33" t="s">
        <v>21</v>
      </c>
      <c r="F245" s="21">
        <v>11.5</v>
      </c>
      <c r="G245" s="33" t="s">
        <v>47</v>
      </c>
      <c r="H245" s="24" t="s">
        <v>43</v>
      </c>
      <c r="I245" s="39">
        <f>10281123*11.5</f>
        <v>118232914.5</v>
      </c>
      <c r="J245" s="39">
        <v>118232914.5</v>
      </c>
      <c r="K245" s="18" t="s">
        <v>46</v>
      </c>
      <c r="L245" s="23" t="s">
        <v>19</v>
      </c>
      <c r="M245" s="14" t="s">
        <v>17</v>
      </c>
      <c r="N245" s="14" t="s">
        <v>18</v>
      </c>
      <c r="O245" s="15" t="s">
        <v>50</v>
      </c>
      <c r="P245" s="16" t="s">
        <v>281</v>
      </c>
      <c r="Q245" s="17" t="s">
        <v>51</v>
      </c>
    </row>
    <row r="246" spans="1:17" ht="45" x14ac:dyDescent="0.25">
      <c r="A246" s="14">
        <v>238</v>
      </c>
      <c r="B246" s="20">
        <v>80111600</v>
      </c>
      <c r="C246" s="36" t="s">
        <v>272</v>
      </c>
      <c r="D246" s="33" t="s">
        <v>21</v>
      </c>
      <c r="E246" s="33" t="s">
        <v>21</v>
      </c>
      <c r="F246" s="21">
        <v>11.5</v>
      </c>
      <c r="G246" s="33" t="s">
        <v>47</v>
      </c>
      <c r="H246" s="24" t="s">
        <v>43</v>
      </c>
      <c r="I246" s="39">
        <f>10281123*11.5</f>
        <v>118232914.5</v>
      </c>
      <c r="J246" s="39">
        <v>118232914.5</v>
      </c>
      <c r="K246" s="18" t="s">
        <v>46</v>
      </c>
      <c r="L246" s="23" t="s">
        <v>19</v>
      </c>
      <c r="M246" s="14" t="s">
        <v>17</v>
      </c>
      <c r="N246" s="14" t="s">
        <v>18</v>
      </c>
      <c r="O246" s="15" t="s">
        <v>50</v>
      </c>
      <c r="P246" s="16" t="s">
        <v>281</v>
      </c>
      <c r="Q246" s="17" t="s">
        <v>51</v>
      </c>
    </row>
    <row r="247" spans="1:17" ht="45" x14ac:dyDescent="0.25">
      <c r="A247" s="14">
        <v>239</v>
      </c>
      <c r="B247" s="20">
        <v>80111600</v>
      </c>
      <c r="C247" s="36" t="s">
        <v>273</v>
      </c>
      <c r="D247" s="33" t="s">
        <v>21</v>
      </c>
      <c r="E247" s="33" t="s">
        <v>21</v>
      </c>
      <c r="F247" s="21">
        <v>11.5</v>
      </c>
      <c r="G247" s="33" t="s">
        <v>47</v>
      </c>
      <c r="H247" s="24" t="s">
        <v>43</v>
      </c>
      <c r="I247" s="39">
        <f>5205181*11.5</f>
        <v>59859581.5</v>
      </c>
      <c r="J247" s="39">
        <v>59859581.5</v>
      </c>
      <c r="K247" s="18" t="s">
        <v>46</v>
      </c>
      <c r="L247" s="23" t="s">
        <v>19</v>
      </c>
      <c r="M247" s="14" t="s">
        <v>17</v>
      </c>
      <c r="N247" s="14" t="s">
        <v>18</v>
      </c>
      <c r="O247" s="15" t="s">
        <v>50</v>
      </c>
      <c r="P247" s="16" t="s">
        <v>281</v>
      </c>
      <c r="Q247" s="17" t="s">
        <v>51</v>
      </c>
    </row>
    <row r="248" spans="1:17" ht="45" x14ac:dyDescent="0.25">
      <c r="A248" s="14">
        <v>240</v>
      </c>
      <c r="B248" s="20">
        <v>80111600</v>
      </c>
      <c r="C248" s="36" t="s">
        <v>274</v>
      </c>
      <c r="D248" s="33" t="s">
        <v>21</v>
      </c>
      <c r="E248" s="33" t="s">
        <v>21</v>
      </c>
      <c r="F248" s="21">
        <v>11.5</v>
      </c>
      <c r="G248" s="33" t="s">
        <v>47</v>
      </c>
      <c r="H248" s="24" t="s">
        <v>43</v>
      </c>
      <c r="I248" s="39">
        <f>10281123*11.5</f>
        <v>118232914.5</v>
      </c>
      <c r="J248" s="39">
        <v>118232914.5</v>
      </c>
      <c r="K248" s="18" t="s">
        <v>46</v>
      </c>
      <c r="L248" s="23" t="s">
        <v>19</v>
      </c>
      <c r="M248" s="14" t="s">
        <v>17</v>
      </c>
      <c r="N248" s="14" t="s">
        <v>18</v>
      </c>
      <c r="O248" s="15" t="s">
        <v>50</v>
      </c>
      <c r="P248" s="16" t="s">
        <v>281</v>
      </c>
      <c r="Q248" s="17" t="s">
        <v>51</v>
      </c>
    </row>
    <row r="249" spans="1:17" ht="45" x14ac:dyDescent="0.25">
      <c r="A249" s="14">
        <v>241</v>
      </c>
      <c r="B249" s="20">
        <v>80111600</v>
      </c>
      <c r="C249" s="36" t="s">
        <v>275</v>
      </c>
      <c r="D249" s="33" t="s">
        <v>21</v>
      </c>
      <c r="E249" s="33" t="s">
        <v>21</v>
      </c>
      <c r="F249" s="21">
        <v>11.5</v>
      </c>
      <c r="G249" s="33" t="s">
        <v>47</v>
      </c>
      <c r="H249" s="24" t="s">
        <v>43</v>
      </c>
      <c r="I249" s="39">
        <f>10281123*11.5</f>
        <v>118232914.5</v>
      </c>
      <c r="J249" s="39">
        <v>118232914.5</v>
      </c>
      <c r="K249" s="18" t="s">
        <v>46</v>
      </c>
      <c r="L249" s="23" t="s">
        <v>19</v>
      </c>
      <c r="M249" s="14" t="s">
        <v>17</v>
      </c>
      <c r="N249" s="14" t="s">
        <v>18</v>
      </c>
      <c r="O249" s="15" t="s">
        <v>50</v>
      </c>
      <c r="P249" s="16" t="s">
        <v>281</v>
      </c>
      <c r="Q249" s="17" t="s">
        <v>51</v>
      </c>
    </row>
    <row r="250" spans="1:17" ht="60" x14ac:dyDescent="0.25">
      <c r="A250" s="14">
        <v>242</v>
      </c>
      <c r="B250" s="20">
        <v>80111600</v>
      </c>
      <c r="C250" s="36" t="s">
        <v>276</v>
      </c>
      <c r="D250" s="33" t="s">
        <v>21</v>
      </c>
      <c r="E250" s="33" t="s">
        <v>21</v>
      </c>
      <c r="F250" s="21">
        <v>11.5</v>
      </c>
      <c r="G250" s="33" t="s">
        <v>47</v>
      </c>
      <c r="H250" s="24" t="s">
        <v>43</v>
      </c>
      <c r="I250" s="39">
        <f>12682064*11.5</f>
        <v>145843736</v>
      </c>
      <c r="J250" s="39">
        <v>145843736</v>
      </c>
      <c r="K250" s="18" t="s">
        <v>46</v>
      </c>
      <c r="L250" s="23" t="s">
        <v>19</v>
      </c>
      <c r="M250" s="14" t="s">
        <v>17</v>
      </c>
      <c r="N250" s="14" t="s">
        <v>18</v>
      </c>
      <c r="O250" s="15" t="s">
        <v>50</v>
      </c>
      <c r="P250" s="16" t="s">
        <v>281</v>
      </c>
      <c r="Q250" s="17" t="s">
        <v>51</v>
      </c>
    </row>
    <row r="251" spans="1:17" ht="60" x14ac:dyDescent="0.25">
      <c r="A251" s="14">
        <v>243</v>
      </c>
      <c r="B251" s="20">
        <v>80111600</v>
      </c>
      <c r="C251" s="36" t="s">
        <v>277</v>
      </c>
      <c r="D251" s="33" t="s">
        <v>21</v>
      </c>
      <c r="E251" s="33" t="s">
        <v>21</v>
      </c>
      <c r="F251" s="21">
        <v>11.5</v>
      </c>
      <c r="G251" s="33" t="s">
        <v>47</v>
      </c>
      <c r="H251" s="24" t="s">
        <v>43</v>
      </c>
      <c r="I251" s="39">
        <f>12928571*11.5</f>
        <v>148678566.5</v>
      </c>
      <c r="J251" s="39">
        <v>148678566.5</v>
      </c>
      <c r="K251" s="18" t="s">
        <v>46</v>
      </c>
      <c r="L251" s="23" t="s">
        <v>19</v>
      </c>
      <c r="M251" s="14" t="s">
        <v>17</v>
      </c>
      <c r="N251" s="14" t="s">
        <v>18</v>
      </c>
      <c r="O251" s="15" t="s">
        <v>50</v>
      </c>
      <c r="P251" s="16" t="s">
        <v>281</v>
      </c>
      <c r="Q251" s="17" t="s">
        <v>51</v>
      </c>
    </row>
    <row r="252" spans="1:17" ht="45" x14ac:dyDescent="0.25">
      <c r="A252" s="14">
        <v>244</v>
      </c>
      <c r="B252" s="20">
        <v>80111600</v>
      </c>
      <c r="C252" s="36" t="s">
        <v>278</v>
      </c>
      <c r="D252" s="33" t="s">
        <v>21</v>
      </c>
      <c r="E252" s="33" t="s">
        <v>21</v>
      </c>
      <c r="F252" s="21">
        <v>11.5</v>
      </c>
      <c r="G252" s="33" t="s">
        <v>47</v>
      </c>
      <c r="H252" s="24" t="s">
        <v>43</v>
      </c>
      <c r="I252" s="39">
        <f>6286359*11.5</f>
        <v>72293128.5</v>
      </c>
      <c r="J252" s="39">
        <v>72293128.5</v>
      </c>
      <c r="K252" s="18" t="s">
        <v>46</v>
      </c>
      <c r="L252" s="23" t="s">
        <v>19</v>
      </c>
      <c r="M252" s="14" t="s">
        <v>17</v>
      </c>
      <c r="N252" s="14" t="s">
        <v>18</v>
      </c>
      <c r="O252" s="15" t="s">
        <v>50</v>
      </c>
      <c r="P252" s="16" t="s">
        <v>281</v>
      </c>
      <c r="Q252" s="17" t="s">
        <v>51</v>
      </c>
    </row>
    <row r="253" spans="1:17" ht="60" x14ac:dyDescent="0.25">
      <c r="A253" s="14">
        <v>245</v>
      </c>
      <c r="B253" s="24">
        <v>80111600</v>
      </c>
      <c r="C253" s="25" t="s">
        <v>283</v>
      </c>
      <c r="D253" s="14" t="s">
        <v>21</v>
      </c>
      <c r="E253" s="14" t="s">
        <v>21</v>
      </c>
      <c r="F253" s="22">
        <v>3.5</v>
      </c>
      <c r="G253" s="18" t="s">
        <v>47</v>
      </c>
      <c r="H253" s="18" t="s">
        <v>44</v>
      </c>
      <c r="I253" s="39">
        <v>52280708</v>
      </c>
      <c r="J253" s="39">
        <v>52280708</v>
      </c>
      <c r="K253" s="18" t="s">
        <v>46</v>
      </c>
      <c r="L253" s="23" t="s">
        <v>19</v>
      </c>
      <c r="M253" s="14" t="s">
        <v>17</v>
      </c>
      <c r="N253" s="14" t="s">
        <v>18</v>
      </c>
      <c r="O253" s="15" t="s">
        <v>50</v>
      </c>
      <c r="P253" s="16" t="s">
        <v>281</v>
      </c>
      <c r="Q253" s="17" t="s">
        <v>51</v>
      </c>
    </row>
    <row r="254" spans="1:17" ht="60" x14ac:dyDescent="0.25">
      <c r="A254" s="14">
        <v>246</v>
      </c>
      <c r="B254" s="24">
        <v>80111600</v>
      </c>
      <c r="C254" s="25" t="s">
        <v>284</v>
      </c>
      <c r="D254" s="14" t="s">
        <v>21</v>
      </c>
      <c r="E254" s="14" t="s">
        <v>21</v>
      </c>
      <c r="F254" s="22">
        <v>3.5</v>
      </c>
      <c r="G254" s="18" t="s">
        <v>47</v>
      </c>
      <c r="H254" s="18" t="s">
        <v>44</v>
      </c>
      <c r="I254" s="39">
        <v>52280708</v>
      </c>
      <c r="J254" s="39">
        <v>52280708</v>
      </c>
      <c r="K254" s="18" t="s">
        <v>46</v>
      </c>
      <c r="L254" s="23" t="s">
        <v>19</v>
      </c>
      <c r="M254" s="14" t="s">
        <v>17</v>
      </c>
      <c r="N254" s="14" t="s">
        <v>18</v>
      </c>
      <c r="O254" s="15" t="s">
        <v>50</v>
      </c>
      <c r="P254" s="16" t="s">
        <v>281</v>
      </c>
      <c r="Q254" s="17" t="s">
        <v>51</v>
      </c>
    </row>
    <row r="255" spans="1:17" ht="60" x14ac:dyDescent="0.25">
      <c r="A255" s="14">
        <v>247</v>
      </c>
      <c r="B255" s="24">
        <v>80111600</v>
      </c>
      <c r="C255" s="25" t="s">
        <v>285</v>
      </c>
      <c r="D255" s="14" t="s">
        <v>21</v>
      </c>
      <c r="E255" s="14" t="s">
        <v>21</v>
      </c>
      <c r="F255" s="22">
        <v>3.5</v>
      </c>
      <c r="G255" s="18" t="s">
        <v>47</v>
      </c>
      <c r="H255" s="18" t="s">
        <v>44</v>
      </c>
      <c r="I255" s="39">
        <v>45249999</v>
      </c>
      <c r="J255" s="39">
        <v>45249999</v>
      </c>
      <c r="K255" s="18" t="s">
        <v>46</v>
      </c>
      <c r="L255" s="23" t="s">
        <v>19</v>
      </c>
      <c r="M255" s="14" t="s">
        <v>17</v>
      </c>
      <c r="N255" s="14" t="s">
        <v>18</v>
      </c>
      <c r="O255" s="15" t="s">
        <v>50</v>
      </c>
      <c r="P255" s="16" t="s">
        <v>281</v>
      </c>
      <c r="Q255" s="17" t="s">
        <v>51</v>
      </c>
    </row>
    <row r="256" spans="1:17" ht="60" x14ac:dyDescent="0.25">
      <c r="A256" s="14">
        <v>248</v>
      </c>
      <c r="B256" s="24">
        <v>80111600</v>
      </c>
      <c r="C256" s="25" t="s">
        <v>286</v>
      </c>
      <c r="D256" s="14" t="s">
        <v>360</v>
      </c>
      <c r="E256" s="14" t="s">
        <v>360</v>
      </c>
      <c r="F256" s="22">
        <v>7</v>
      </c>
      <c r="G256" s="18" t="s">
        <v>47</v>
      </c>
      <c r="H256" s="18" t="s">
        <v>44</v>
      </c>
      <c r="I256" s="39">
        <v>107695000</v>
      </c>
      <c r="J256" s="39">
        <v>107695000</v>
      </c>
      <c r="K256" s="18" t="s">
        <v>46</v>
      </c>
      <c r="L256" s="23" t="s">
        <v>19</v>
      </c>
      <c r="M256" s="14" t="s">
        <v>17</v>
      </c>
      <c r="N256" s="14" t="s">
        <v>18</v>
      </c>
      <c r="O256" s="15" t="s">
        <v>50</v>
      </c>
      <c r="P256" s="16" t="s">
        <v>281</v>
      </c>
      <c r="Q256" s="17" t="s">
        <v>51</v>
      </c>
    </row>
    <row r="257" spans="1:17" ht="60" x14ac:dyDescent="0.25">
      <c r="A257" s="14">
        <v>249</v>
      </c>
      <c r="B257" s="24">
        <v>80111600</v>
      </c>
      <c r="C257" s="25" t="s">
        <v>287</v>
      </c>
      <c r="D257" s="14" t="s">
        <v>21</v>
      </c>
      <c r="E257" s="14" t="s">
        <v>21</v>
      </c>
      <c r="F257" s="22">
        <v>3.5</v>
      </c>
      <c r="G257" s="18" t="s">
        <v>47</v>
      </c>
      <c r="H257" s="18" t="s">
        <v>44</v>
      </c>
      <c r="I257" s="39">
        <v>45249999</v>
      </c>
      <c r="J257" s="39">
        <v>45249999</v>
      </c>
      <c r="K257" s="18" t="s">
        <v>46</v>
      </c>
      <c r="L257" s="23" t="s">
        <v>19</v>
      </c>
      <c r="M257" s="14" t="s">
        <v>17</v>
      </c>
      <c r="N257" s="14" t="s">
        <v>18</v>
      </c>
      <c r="O257" s="15" t="s">
        <v>50</v>
      </c>
      <c r="P257" s="16" t="s">
        <v>281</v>
      </c>
      <c r="Q257" s="17" t="s">
        <v>51</v>
      </c>
    </row>
    <row r="258" spans="1:17" ht="45" x14ac:dyDescent="0.25">
      <c r="A258" s="14">
        <v>250</v>
      </c>
      <c r="B258" s="24">
        <v>80111600</v>
      </c>
      <c r="C258" s="25" t="s">
        <v>288</v>
      </c>
      <c r="D258" s="14" t="s">
        <v>360</v>
      </c>
      <c r="E258" s="14" t="s">
        <v>360</v>
      </c>
      <c r="F258" s="22">
        <v>7</v>
      </c>
      <c r="G258" s="18" t="s">
        <v>47</v>
      </c>
      <c r="H258" s="18" t="s">
        <v>44</v>
      </c>
      <c r="I258" s="39">
        <v>90499997</v>
      </c>
      <c r="J258" s="39">
        <v>90499997</v>
      </c>
      <c r="K258" s="18" t="s">
        <v>46</v>
      </c>
      <c r="L258" s="23" t="s">
        <v>19</v>
      </c>
      <c r="M258" s="14" t="s">
        <v>17</v>
      </c>
      <c r="N258" s="14" t="s">
        <v>18</v>
      </c>
      <c r="O258" s="15" t="s">
        <v>50</v>
      </c>
      <c r="P258" s="16" t="s">
        <v>281</v>
      </c>
      <c r="Q258" s="17" t="s">
        <v>51</v>
      </c>
    </row>
    <row r="259" spans="1:17" ht="45" x14ac:dyDescent="0.25">
      <c r="A259" s="14">
        <v>251</v>
      </c>
      <c r="B259" s="24">
        <v>80111600</v>
      </c>
      <c r="C259" s="25" t="s">
        <v>289</v>
      </c>
      <c r="D259" s="14" t="s">
        <v>360</v>
      </c>
      <c r="E259" s="14" t="s">
        <v>360</v>
      </c>
      <c r="F259" s="22">
        <v>7</v>
      </c>
      <c r="G259" s="18" t="s">
        <v>47</v>
      </c>
      <c r="H259" s="18" t="s">
        <v>44</v>
      </c>
      <c r="I259" s="39">
        <v>107695000</v>
      </c>
      <c r="J259" s="39">
        <v>107695000</v>
      </c>
      <c r="K259" s="18" t="s">
        <v>46</v>
      </c>
      <c r="L259" s="23" t="s">
        <v>19</v>
      </c>
      <c r="M259" s="14" t="s">
        <v>17</v>
      </c>
      <c r="N259" s="14" t="s">
        <v>18</v>
      </c>
      <c r="O259" s="15" t="s">
        <v>50</v>
      </c>
      <c r="P259" s="16" t="s">
        <v>281</v>
      </c>
      <c r="Q259" s="17" t="s">
        <v>51</v>
      </c>
    </row>
    <row r="260" spans="1:17" ht="45" x14ac:dyDescent="0.25">
      <c r="A260" s="14">
        <v>252</v>
      </c>
      <c r="B260" s="24">
        <v>80111600</v>
      </c>
      <c r="C260" s="25" t="s">
        <v>290</v>
      </c>
      <c r="D260" s="14" t="s">
        <v>21</v>
      </c>
      <c r="E260" s="14" t="s">
        <v>21</v>
      </c>
      <c r="F260" s="22">
        <v>3.5</v>
      </c>
      <c r="G260" s="18" t="s">
        <v>47</v>
      </c>
      <c r="H260" s="18" t="s">
        <v>44</v>
      </c>
      <c r="I260" s="39">
        <v>45249999</v>
      </c>
      <c r="J260" s="39">
        <v>45249999</v>
      </c>
      <c r="K260" s="18" t="s">
        <v>46</v>
      </c>
      <c r="L260" s="23" t="s">
        <v>19</v>
      </c>
      <c r="M260" s="14" t="s">
        <v>17</v>
      </c>
      <c r="N260" s="14" t="s">
        <v>18</v>
      </c>
      <c r="O260" s="15" t="s">
        <v>50</v>
      </c>
      <c r="P260" s="16" t="s">
        <v>281</v>
      </c>
      <c r="Q260" s="17" t="s">
        <v>51</v>
      </c>
    </row>
    <row r="261" spans="1:17" ht="45" x14ac:dyDescent="0.25">
      <c r="A261" s="14">
        <v>253</v>
      </c>
      <c r="B261" s="24">
        <v>80111600</v>
      </c>
      <c r="C261" s="25" t="s">
        <v>291</v>
      </c>
      <c r="D261" s="14" t="s">
        <v>360</v>
      </c>
      <c r="E261" s="14" t="s">
        <v>360</v>
      </c>
      <c r="F261" s="22">
        <v>7</v>
      </c>
      <c r="G261" s="18" t="s">
        <v>47</v>
      </c>
      <c r="H261" s="18" t="s">
        <v>44</v>
      </c>
      <c r="I261" s="39">
        <v>90499997</v>
      </c>
      <c r="J261" s="39">
        <v>90499997</v>
      </c>
      <c r="K261" s="18" t="s">
        <v>46</v>
      </c>
      <c r="L261" s="23" t="s">
        <v>19</v>
      </c>
      <c r="M261" s="14" t="s">
        <v>17</v>
      </c>
      <c r="N261" s="14" t="s">
        <v>18</v>
      </c>
      <c r="O261" s="15" t="s">
        <v>50</v>
      </c>
      <c r="P261" s="16" t="s">
        <v>281</v>
      </c>
      <c r="Q261" s="17" t="s">
        <v>51</v>
      </c>
    </row>
    <row r="262" spans="1:17" ht="45" x14ac:dyDescent="0.25">
      <c r="A262" s="14">
        <v>254</v>
      </c>
      <c r="B262" s="24">
        <v>80111600</v>
      </c>
      <c r="C262" s="25" t="s">
        <v>292</v>
      </c>
      <c r="D262" s="14" t="s">
        <v>21</v>
      </c>
      <c r="E262" s="14" t="s">
        <v>21</v>
      </c>
      <c r="F262" s="22">
        <v>3.5</v>
      </c>
      <c r="G262" s="18" t="s">
        <v>47</v>
      </c>
      <c r="H262" s="18" t="s">
        <v>44</v>
      </c>
      <c r="I262" s="39">
        <v>32245710</v>
      </c>
      <c r="J262" s="39">
        <v>32245710</v>
      </c>
      <c r="K262" s="18" t="s">
        <v>46</v>
      </c>
      <c r="L262" s="23" t="s">
        <v>19</v>
      </c>
      <c r="M262" s="14" t="s">
        <v>17</v>
      </c>
      <c r="N262" s="14" t="s">
        <v>18</v>
      </c>
      <c r="O262" s="15" t="s">
        <v>50</v>
      </c>
      <c r="P262" s="16" t="s">
        <v>281</v>
      </c>
      <c r="Q262" s="17" t="s">
        <v>51</v>
      </c>
    </row>
    <row r="263" spans="1:17" ht="60" x14ac:dyDescent="0.25">
      <c r="A263" s="14">
        <v>255</v>
      </c>
      <c r="B263" s="24">
        <v>80111600</v>
      </c>
      <c r="C263" s="25" t="s">
        <v>293</v>
      </c>
      <c r="D263" s="14" t="s">
        <v>21</v>
      </c>
      <c r="E263" s="14" t="s">
        <v>21</v>
      </c>
      <c r="F263" s="22">
        <v>3.5</v>
      </c>
      <c r="G263" s="18" t="s">
        <v>47</v>
      </c>
      <c r="H263" s="18" t="s">
        <v>44</v>
      </c>
      <c r="I263" s="39">
        <v>32245710</v>
      </c>
      <c r="J263" s="39">
        <v>32245710</v>
      </c>
      <c r="K263" s="18" t="s">
        <v>46</v>
      </c>
      <c r="L263" s="23" t="s">
        <v>19</v>
      </c>
      <c r="M263" s="14" t="s">
        <v>17</v>
      </c>
      <c r="N263" s="14" t="s">
        <v>18</v>
      </c>
      <c r="O263" s="15" t="s">
        <v>50</v>
      </c>
      <c r="P263" s="16" t="s">
        <v>281</v>
      </c>
      <c r="Q263" s="17" t="s">
        <v>51</v>
      </c>
    </row>
    <row r="264" spans="1:17" ht="75" x14ac:dyDescent="0.25">
      <c r="A264" s="14">
        <v>256</v>
      </c>
      <c r="B264" s="24">
        <v>80111600</v>
      </c>
      <c r="C264" s="25" t="s">
        <v>294</v>
      </c>
      <c r="D264" s="14" t="s">
        <v>21</v>
      </c>
      <c r="E264" s="14" t="s">
        <v>21</v>
      </c>
      <c r="F264" s="22">
        <v>3.5</v>
      </c>
      <c r="G264" s="18" t="s">
        <v>47</v>
      </c>
      <c r="H264" s="18" t="s">
        <v>44</v>
      </c>
      <c r="I264" s="39">
        <v>32245710</v>
      </c>
      <c r="J264" s="39">
        <v>32245710</v>
      </c>
      <c r="K264" s="18" t="s">
        <v>46</v>
      </c>
      <c r="L264" s="23" t="s">
        <v>19</v>
      </c>
      <c r="M264" s="14" t="s">
        <v>17</v>
      </c>
      <c r="N264" s="14" t="s">
        <v>18</v>
      </c>
      <c r="O264" s="15" t="s">
        <v>50</v>
      </c>
      <c r="P264" s="16" t="s">
        <v>281</v>
      </c>
      <c r="Q264" s="17" t="s">
        <v>51</v>
      </c>
    </row>
    <row r="265" spans="1:17" ht="75" x14ac:dyDescent="0.25">
      <c r="A265" s="14">
        <v>257</v>
      </c>
      <c r="B265" s="24">
        <v>80111600</v>
      </c>
      <c r="C265" s="25" t="s">
        <v>295</v>
      </c>
      <c r="D265" s="14" t="s">
        <v>360</v>
      </c>
      <c r="E265" s="14" t="s">
        <v>360</v>
      </c>
      <c r="F265" s="22">
        <v>7</v>
      </c>
      <c r="G265" s="18" t="s">
        <v>47</v>
      </c>
      <c r="H265" s="18" t="s">
        <v>44</v>
      </c>
      <c r="I265" s="39">
        <v>76744794</v>
      </c>
      <c r="J265" s="39">
        <v>76744794</v>
      </c>
      <c r="K265" s="18" t="s">
        <v>46</v>
      </c>
      <c r="L265" s="23" t="s">
        <v>19</v>
      </c>
      <c r="M265" s="14" t="s">
        <v>17</v>
      </c>
      <c r="N265" s="14" t="s">
        <v>18</v>
      </c>
      <c r="O265" s="15" t="s">
        <v>50</v>
      </c>
      <c r="P265" s="16" t="s">
        <v>281</v>
      </c>
      <c r="Q265" s="17" t="s">
        <v>51</v>
      </c>
    </row>
    <row r="266" spans="1:17" ht="45" x14ac:dyDescent="0.25">
      <c r="A266" s="14">
        <v>258</v>
      </c>
      <c r="B266" s="24">
        <v>80111600</v>
      </c>
      <c r="C266" s="25" t="s">
        <v>434</v>
      </c>
      <c r="D266" s="14" t="s">
        <v>360</v>
      </c>
      <c r="E266" s="14" t="s">
        <v>360</v>
      </c>
      <c r="F266" s="22">
        <v>7</v>
      </c>
      <c r="G266" s="18" t="s">
        <v>47</v>
      </c>
      <c r="H266" s="18" t="s">
        <v>44</v>
      </c>
      <c r="I266" s="39">
        <v>20499906</v>
      </c>
      <c r="J266" s="39">
        <v>20499906</v>
      </c>
      <c r="K266" s="18" t="s">
        <v>46</v>
      </c>
      <c r="L266" s="23" t="s">
        <v>19</v>
      </c>
      <c r="M266" s="14" t="s">
        <v>17</v>
      </c>
      <c r="N266" s="14" t="s">
        <v>18</v>
      </c>
      <c r="O266" s="15" t="s">
        <v>50</v>
      </c>
      <c r="P266" s="16" t="s">
        <v>281</v>
      </c>
      <c r="Q266" s="17" t="s">
        <v>51</v>
      </c>
    </row>
    <row r="267" spans="1:17" ht="45" x14ac:dyDescent="0.25">
      <c r="A267" s="14">
        <v>259</v>
      </c>
      <c r="B267" s="24">
        <v>80111600</v>
      </c>
      <c r="C267" s="36" t="s">
        <v>296</v>
      </c>
      <c r="D267" s="14" t="s">
        <v>21</v>
      </c>
      <c r="E267" s="14" t="s">
        <v>21</v>
      </c>
      <c r="F267" s="22">
        <v>3.5</v>
      </c>
      <c r="G267" s="18" t="s">
        <v>47</v>
      </c>
      <c r="H267" s="18" t="s">
        <v>20</v>
      </c>
      <c r="I267" s="39">
        <v>45249999</v>
      </c>
      <c r="J267" s="39">
        <v>45249999</v>
      </c>
      <c r="K267" s="18" t="s">
        <v>46</v>
      </c>
      <c r="L267" s="23" t="s">
        <v>19</v>
      </c>
      <c r="M267" s="14" t="s">
        <v>17</v>
      </c>
      <c r="N267" s="14" t="s">
        <v>18</v>
      </c>
      <c r="O267" s="15" t="s">
        <v>50</v>
      </c>
      <c r="P267" s="16" t="s">
        <v>281</v>
      </c>
      <c r="Q267" s="17" t="s">
        <v>51</v>
      </c>
    </row>
    <row r="268" spans="1:17" ht="45" x14ac:dyDescent="0.25">
      <c r="A268" s="14">
        <v>260</v>
      </c>
      <c r="B268" s="24">
        <v>80111600</v>
      </c>
      <c r="C268" s="25" t="s">
        <v>297</v>
      </c>
      <c r="D268" s="14" t="s">
        <v>21</v>
      </c>
      <c r="E268" s="14" t="s">
        <v>21</v>
      </c>
      <c r="F268" s="22">
        <v>3.5</v>
      </c>
      <c r="G268" s="18" t="s">
        <v>47</v>
      </c>
      <c r="H268" s="18" t="s">
        <v>44</v>
      </c>
      <c r="I268" s="39">
        <v>52280708</v>
      </c>
      <c r="J268" s="39">
        <v>52280708</v>
      </c>
      <c r="K268" s="18" t="s">
        <v>46</v>
      </c>
      <c r="L268" s="23" t="s">
        <v>19</v>
      </c>
      <c r="M268" s="14" t="s">
        <v>17</v>
      </c>
      <c r="N268" s="14" t="s">
        <v>18</v>
      </c>
      <c r="O268" s="15" t="s">
        <v>50</v>
      </c>
      <c r="P268" s="16" t="s">
        <v>281</v>
      </c>
      <c r="Q268" s="17" t="s">
        <v>51</v>
      </c>
    </row>
    <row r="269" spans="1:17" ht="45" x14ac:dyDescent="0.25">
      <c r="A269" s="14">
        <v>261</v>
      </c>
      <c r="B269" s="24">
        <v>80111600</v>
      </c>
      <c r="C269" s="25" t="s">
        <v>298</v>
      </c>
      <c r="D269" s="14" t="s">
        <v>360</v>
      </c>
      <c r="E269" s="14" t="s">
        <v>360</v>
      </c>
      <c r="F269" s="22">
        <v>7</v>
      </c>
      <c r="G269" s="18" t="s">
        <v>47</v>
      </c>
      <c r="H269" s="18" t="s">
        <v>44</v>
      </c>
      <c r="I269" s="39">
        <v>90499997</v>
      </c>
      <c r="J269" s="39">
        <v>90499997</v>
      </c>
      <c r="K269" s="18" t="s">
        <v>46</v>
      </c>
      <c r="L269" s="23" t="s">
        <v>19</v>
      </c>
      <c r="M269" s="14" t="s">
        <v>17</v>
      </c>
      <c r="N269" s="14" t="s">
        <v>18</v>
      </c>
      <c r="O269" s="15" t="s">
        <v>50</v>
      </c>
      <c r="P269" s="16" t="s">
        <v>281</v>
      </c>
      <c r="Q269" s="17" t="s">
        <v>51</v>
      </c>
    </row>
    <row r="270" spans="1:17" ht="45" x14ac:dyDescent="0.25">
      <c r="A270" s="14">
        <v>262</v>
      </c>
      <c r="B270" s="24">
        <v>80111600</v>
      </c>
      <c r="C270" s="25" t="s">
        <v>299</v>
      </c>
      <c r="D270" s="14" t="s">
        <v>21</v>
      </c>
      <c r="E270" s="14" t="s">
        <v>21</v>
      </c>
      <c r="F270" s="22">
        <v>11.5</v>
      </c>
      <c r="G270" s="18" t="s">
        <v>47</v>
      </c>
      <c r="H270" s="18" t="s">
        <v>43</v>
      </c>
      <c r="I270" s="39">
        <v>79183549</v>
      </c>
      <c r="J270" s="39">
        <v>79183549</v>
      </c>
      <c r="K270" s="18" t="s">
        <v>46</v>
      </c>
      <c r="L270" s="23" t="s">
        <v>19</v>
      </c>
      <c r="M270" s="14" t="s">
        <v>17</v>
      </c>
      <c r="N270" s="14" t="s">
        <v>18</v>
      </c>
      <c r="O270" s="15" t="s">
        <v>50</v>
      </c>
      <c r="P270" s="16" t="s">
        <v>281</v>
      </c>
      <c r="Q270" s="17" t="s">
        <v>51</v>
      </c>
    </row>
    <row r="271" spans="1:17" ht="45" x14ac:dyDescent="0.25">
      <c r="A271" s="14">
        <v>263</v>
      </c>
      <c r="B271" s="24">
        <v>80111600</v>
      </c>
      <c r="C271" s="25" t="s">
        <v>300</v>
      </c>
      <c r="D271" s="14" t="s">
        <v>21</v>
      </c>
      <c r="E271" s="14" t="s">
        <v>21</v>
      </c>
      <c r="F271" s="22">
        <v>11.5</v>
      </c>
      <c r="G271" s="18" t="s">
        <v>47</v>
      </c>
      <c r="H271" s="18" t="s">
        <v>43</v>
      </c>
      <c r="I271" s="39">
        <v>140697164</v>
      </c>
      <c r="J271" s="39">
        <v>140697164</v>
      </c>
      <c r="K271" s="18" t="s">
        <v>46</v>
      </c>
      <c r="L271" s="23" t="s">
        <v>19</v>
      </c>
      <c r="M271" s="14" t="s">
        <v>17</v>
      </c>
      <c r="N271" s="14" t="s">
        <v>18</v>
      </c>
      <c r="O271" s="15" t="s">
        <v>50</v>
      </c>
      <c r="P271" s="16" t="s">
        <v>281</v>
      </c>
      <c r="Q271" s="17" t="s">
        <v>51</v>
      </c>
    </row>
    <row r="272" spans="1:17" ht="45" x14ac:dyDescent="0.25">
      <c r="A272" s="14">
        <v>264</v>
      </c>
      <c r="B272" s="24">
        <v>80111600</v>
      </c>
      <c r="C272" s="25" t="s">
        <v>301</v>
      </c>
      <c r="D272" s="14" t="s">
        <v>21</v>
      </c>
      <c r="E272" s="14" t="s">
        <v>21</v>
      </c>
      <c r="F272" s="22">
        <v>11.5</v>
      </c>
      <c r="G272" s="18" t="s">
        <v>47</v>
      </c>
      <c r="H272" s="18" t="s">
        <v>43</v>
      </c>
      <c r="I272" s="39">
        <v>176927489</v>
      </c>
      <c r="J272" s="39">
        <v>176927489</v>
      </c>
      <c r="K272" s="18" t="s">
        <v>46</v>
      </c>
      <c r="L272" s="23" t="s">
        <v>19</v>
      </c>
      <c r="M272" s="14" t="s">
        <v>17</v>
      </c>
      <c r="N272" s="14" t="s">
        <v>18</v>
      </c>
      <c r="O272" s="15" t="s">
        <v>50</v>
      </c>
      <c r="P272" s="16" t="s">
        <v>281</v>
      </c>
      <c r="Q272" s="17" t="s">
        <v>51</v>
      </c>
    </row>
    <row r="273" spans="1:17" ht="60" x14ac:dyDescent="0.25">
      <c r="A273" s="14">
        <v>265</v>
      </c>
      <c r="B273" s="24">
        <v>80111600</v>
      </c>
      <c r="C273" s="25" t="s">
        <v>302</v>
      </c>
      <c r="D273" s="14" t="s">
        <v>21</v>
      </c>
      <c r="E273" s="14" t="s">
        <v>21</v>
      </c>
      <c r="F273" s="22">
        <v>11.5</v>
      </c>
      <c r="G273" s="18" t="s">
        <v>47</v>
      </c>
      <c r="H273" s="18" t="s">
        <v>43</v>
      </c>
      <c r="I273" s="39">
        <v>118232915</v>
      </c>
      <c r="J273" s="39">
        <v>118232915</v>
      </c>
      <c r="K273" s="18" t="s">
        <v>46</v>
      </c>
      <c r="L273" s="23" t="s">
        <v>19</v>
      </c>
      <c r="M273" s="14" t="s">
        <v>17</v>
      </c>
      <c r="N273" s="14" t="s">
        <v>18</v>
      </c>
      <c r="O273" s="15" t="s">
        <v>50</v>
      </c>
      <c r="P273" s="16" t="s">
        <v>281</v>
      </c>
      <c r="Q273" s="17" t="s">
        <v>51</v>
      </c>
    </row>
    <row r="274" spans="1:17" ht="60" x14ac:dyDescent="0.25">
      <c r="A274" s="14">
        <v>266</v>
      </c>
      <c r="B274" s="24">
        <v>80111600</v>
      </c>
      <c r="C274" s="25" t="s">
        <v>303</v>
      </c>
      <c r="D274" s="14" t="s">
        <v>21</v>
      </c>
      <c r="E274" s="14" t="s">
        <v>21</v>
      </c>
      <c r="F274" s="22">
        <v>11.5</v>
      </c>
      <c r="G274" s="18" t="s">
        <v>47</v>
      </c>
      <c r="H274" s="18" t="s">
        <v>43</v>
      </c>
      <c r="I274" s="39">
        <v>118232915</v>
      </c>
      <c r="J274" s="39">
        <v>118232915</v>
      </c>
      <c r="K274" s="18" t="s">
        <v>46</v>
      </c>
      <c r="L274" s="23" t="s">
        <v>19</v>
      </c>
      <c r="M274" s="14" t="s">
        <v>17</v>
      </c>
      <c r="N274" s="14" t="s">
        <v>18</v>
      </c>
      <c r="O274" s="15" t="s">
        <v>50</v>
      </c>
      <c r="P274" s="16" t="s">
        <v>281</v>
      </c>
      <c r="Q274" s="17" t="s">
        <v>51</v>
      </c>
    </row>
    <row r="275" spans="1:17" ht="45" x14ac:dyDescent="0.25">
      <c r="A275" s="14">
        <v>267</v>
      </c>
      <c r="B275" s="24">
        <v>80111600</v>
      </c>
      <c r="C275" s="25" t="s">
        <v>304</v>
      </c>
      <c r="D275" s="14" t="s">
        <v>21</v>
      </c>
      <c r="E275" s="14" t="s">
        <v>21</v>
      </c>
      <c r="F275" s="22">
        <v>11.5</v>
      </c>
      <c r="G275" s="18" t="s">
        <v>47</v>
      </c>
      <c r="H275" s="18" t="s">
        <v>43</v>
      </c>
      <c r="I275" s="39">
        <v>99277902</v>
      </c>
      <c r="J275" s="39">
        <v>99277902</v>
      </c>
      <c r="K275" s="18" t="s">
        <v>46</v>
      </c>
      <c r="L275" s="23" t="s">
        <v>19</v>
      </c>
      <c r="M275" s="14" t="s">
        <v>17</v>
      </c>
      <c r="N275" s="14" t="s">
        <v>18</v>
      </c>
      <c r="O275" s="15" t="s">
        <v>50</v>
      </c>
      <c r="P275" s="16" t="s">
        <v>281</v>
      </c>
      <c r="Q275" s="17" t="s">
        <v>51</v>
      </c>
    </row>
    <row r="276" spans="1:17" ht="45" x14ac:dyDescent="0.25">
      <c r="A276" s="14">
        <v>268</v>
      </c>
      <c r="B276" s="24">
        <v>80111600</v>
      </c>
      <c r="C276" s="25" t="s">
        <v>305</v>
      </c>
      <c r="D276" s="14" t="s">
        <v>21</v>
      </c>
      <c r="E276" s="14" t="s">
        <v>21</v>
      </c>
      <c r="F276" s="22">
        <v>11.5</v>
      </c>
      <c r="G276" s="18" t="s">
        <v>47</v>
      </c>
      <c r="H276" s="18" t="s">
        <v>43</v>
      </c>
      <c r="I276" s="39">
        <v>59858938</v>
      </c>
      <c r="J276" s="39">
        <v>59858938</v>
      </c>
      <c r="K276" s="18" t="s">
        <v>46</v>
      </c>
      <c r="L276" s="23" t="s">
        <v>19</v>
      </c>
      <c r="M276" s="14" t="s">
        <v>17</v>
      </c>
      <c r="N276" s="14" t="s">
        <v>18</v>
      </c>
      <c r="O276" s="15" t="s">
        <v>50</v>
      </c>
      <c r="P276" s="16" t="s">
        <v>281</v>
      </c>
      <c r="Q276" s="17" t="s">
        <v>51</v>
      </c>
    </row>
    <row r="277" spans="1:17" ht="45" x14ac:dyDescent="0.25">
      <c r="A277" s="14">
        <v>269</v>
      </c>
      <c r="B277" s="24">
        <v>80111600</v>
      </c>
      <c r="C277" s="25" t="s">
        <v>306</v>
      </c>
      <c r="D277" s="14" t="s">
        <v>21</v>
      </c>
      <c r="E277" s="14" t="s">
        <v>21</v>
      </c>
      <c r="F277" s="22">
        <v>11.5</v>
      </c>
      <c r="G277" s="18" t="s">
        <v>47</v>
      </c>
      <c r="H277" s="18" t="s">
        <v>43</v>
      </c>
      <c r="I277" s="39">
        <v>59858938</v>
      </c>
      <c r="J277" s="39">
        <v>59858938</v>
      </c>
      <c r="K277" s="18" t="s">
        <v>46</v>
      </c>
      <c r="L277" s="23" t="s">
        <v>19</v>
      </c>
      <c r="M277" s="14" t="s">
        <v>17</v>
      </c>
      <c r="N277" s="14" t="s">
        <v>18</v>
      </c>
      <c r="O277" s="15" t="s">
        <v>50</v>
      </c>
      <c r="P277" s="16" t="s">
        <v>281</v>
      </c>
      <c r="Q277" s="17" t="s">
        <v>51</v>
      </c>
    </row>
    <row r="278" spans="1:17" ht="45" x14ac:dyDescent="0.25">
      <c r="A278" s="14">
        <v>270</v>
      </c>
      <c r="B278" s="24">
        <v>80111600</v>
      </c>
      <c r="C278" s="25" t="s">
        <v>307</v>
      </c>
      <c r="D278" s="14" t="s">
        <v>21</v>
      </c>
      <c r="E278" s="14" t="s">
        <v>21</v>
      </c>
      <c r="F278" s="22">
        <v>11.5</v>
      </c>
      <c r="G278" s="18" t="s">
        <v>47</v>
      </c>
      <c r="H278" s="18" t="s">
        <v>43</v>
      </c>
      <c r="I278" s="39">
        <v>59859582</v>
      </c>
      <c r="J278" s="39">
        <v>59859582</v>
      </c>
      <c r="K278" s="18" t="s">
        <v>46</v>
      </c>
      <c r="L278" s="23" t="s">
        <v>19</v>
      </c>
      <c r="M278" s="14" t="s">
        <v>17</v>
      </c>
      <c r="N278" s="14" t="s">
        <v>18</v>
      </c>
      <c r="O278" s="15" t="s">
        <v>50</v>
      </c>
      <c r="P278" s="16" t="s">
        <v>281</v>
      </c>
      <c r="Q278" s="17" t="s">
        <v>51</v>
      </c>
    </row>
    <row r="279" spans="1:17" ht="45" x14ac:dyDescent="0.25">
      <c r="A279" s="14">
        <v>271</v>
      </c>
      <c r="B279" s="24">
        <v>80111600</v>
      </c>
      <c r="C279" s="25" t="s">
        <v>308</v>
      </c>
      <c r="D279" s="14" t="s">
        <v>21</v>
      </c>
      <c r="E279" s="14" t="s">
        <v>21</v>
      </c>
      <c r="F279" s="22">
        <v>11.5</v>
      </c>
      <c r="G279" s="18" t="s">
        <v>47</v>
      </c>
      <c r="H279" s="18" t="s">
        <v>43</v>
      </c>
      <c r="I279" s="39">
        <v>59859582</v>
      </c>
      <c r="J279" s="39">
        <v>59859582</v>
      </c>
      <c r="K279" s="18" t="s">
        <v>46</v>
      </c>
      <c r="L279" s="23" t="s">
        <v>19</v>
      </c>
      <c r="M279" s="14" t="s">
        <v>17</v>
      </c>
      <c r="N279" s="14" t="s">
        <v>18</v>
      </c>
      <c r="O279" s="15" t="s">
        <v>50</v>
      </c>
      <c r="P279" s="16" t="s">
        <v>281</v>
      </c>
      <c r="Q279" s="17" t="s">
        <v>51</v>
      </c>
    </row>
    <row r="280" spans="1:17" ht="45" x14ac:dyDescent="0.25">
      <c r="A280" s="14">
        <v>272</v>
      </c>
      <c r="B280" s="24">
        <v>80111600</v>
      </c>
      <c r="C280" s="25" t="s">
        <v>309</v>
      </c>
      <c r="D280" s="14" t="s">
        <v>21</v>
      </c>
      <c r="E280" s="14" t="s">
        <v>21</v>
      </c>
      <c r="F280" s="22">
        <v>11.5</v>
      </c>
      <c r="G280" s="18" t="s">
        <v>47</v>
      </c>
      <c r="H280" s="18" t="s">
        <v>43</v>
      </c>
      <c r="I280" s="39">
        <v>59859582</v>
      </c>
      <c r="J280" s="39">
        <v>59859582</v>
      </c>
      <c r="K280" s="18" t="s">
        <v>46</v>
      </c>
      <c r="L280" s="23" t="s">
        <v>19</v>
      </c>
      <c r="M280" s="14" t="s">
        <v>17</v>
      </c>
      <c r="N280" s="14" t="s">
        <v>18</v>
      </c>
      <c r="O280" s="15" t="s">
        <v>50</v>
      </c>
      <c r="P280" s="16" t="s">
        <v>281</v>
      </c>
      <c r="Q280" s="17" t="s">
        <v>51</v>
      </c>
    </row>
    <row r="281" spans="1:17" ht="60" x14ac:dyDescent="0.25">
      <c r="A281" s="14">
        <v>273</v>
      </c>
      <c r="B281" s="24">
        <v>80111600</v>
      </c>
      <c r="C281" s="25" t="s">
        <v>310</v>
      </c>
      <c r="D281" s="14" t="s">
        <v>21</v>
      </c>
      <c r="E281" s="14" t="s">
        <v>21</v>
      </c>
      <c r="F281" s="22">
        <v>11.5</v>
      </c>
      <c r="G281" s="18" t="s">
        <v>47</v>
      </c>
      <c r="H281" s="18" t="s">
        <v>43</v>
      </c>
      <c r="I281" s="39">
        <v>99277902</v>
      </c>
      <c r="J281" s="39">
        <v>99277902</v>
      </c>
      <c r="K281" s="18" t="s">
        <v>46</v>
      </c>
      <c r="L281" s="23" t="s">
        <v>19</v>
      </c>
      <c r="M281" s="14" t="s">
        <v>17</v>
      </c>
      <c r="N281" s="14" t="s">
        <v>18</v>
      </c>
      <c r="O281" s="15" t="s">
        <v>50</v>
      </c>
      <c r="P281" s="16" t="s">
        <v>281</v>
      </c>
      <c r="Q281" s="17" t="s">
        <v>51</v>
      </c>
    </row>
    <row r="282" spans="1:17" ht="45" x14ac:dyDescent="0.25">
      <c r="A282" s="14">
        <v>274</v>
      </c>
      <c r="B282" s="24">
        <v>80111600</v>
      </c>
      <c r="C282" s="25" t="s">
        <v>311</v>
      </c>
      <c r="D282" s="14" t="s">
        <v>21</v>
      </c>
      <c r="E282" s="14" t="s">
        <v>21</v>
      </c>
      <c r="F282" s="22">
        <v>11.5</v>
      </c>
      <c r="G282" s="18" t="s">
        <v>47</v>
      </c>
      <c r="H282" s="18" t="s">
        <v>43</v>
      </c>
      <c r="I282" s="39">
        <v>140697164</v>
      </c>
      <c r="J282" s="39">
        <v>140697164</v>
      </c>
      <c r="K282" s="18" t="s">
        <v>46</v>
      </c>
      <c r="L282" s="23" t="s">
        <v>19</v>
      </c>
      <c r="M282" s="14" t="s">
        <v>17</v>
      </c>
      <c r="N282" s="14" t="s">
        <v>18</v>
      </c>
      <c r="O282" s="15" t="s">
        <v>50</v>
      </c>
      <c r="P282" s="16" t="s">
        <v>281</v>
      </c>
      <c r="Q282" s="17" t="s">
        <v>51</v>
      </c>
    </row>
    <row r="283" spans="1:17" ht="45" x14ac:dyDescent="0.25">
      <c r="A283" s="14">
        <v>275</v>
      </c>
      <c r="B283" s="24">
        <v>80111600</v>
      </c>
      <c r="C283" s="25" t="s">
        <v>312</v>
      </c>
      <c r="D283" s="14" t="s">
        <v>21</v>
      </c>
      <c r="E283" s="14" t="s">
        <v>21</v>
      </c>
      <c r="F283" s="22">
        <v>11.5</v>
      </c>
      <c r="G283" s="18" t="s">
        <v>47</v>
      </c>
      <c r="H283" s="18" t="s">
        <v>43</v>
      </c>
      <c r="I283" s="39">
        <v>59859582</v>
      </c>
      <c r="J283" s="39">
        <v>59859582</v>
      </c>
      <c r="K283" s="18" t="s">
        <v>46</v>
      </c>
      <c r="L283" s="23" t="s">
        <v>19</v>
      </c>
      <c r="M283" s="14" t="s">
        <v>17</v>
      </c>
      <c r="N283" s="14" t="s">
        <v>18</v>
      </c>
      <c r="O283" s="15" t="s">
        <v>50</v>
      </c>
      <c r="P283" s="16" t="s">
        <v>281</v>
      </c>
      <c r="Q283" s="17" t="s">
        <v>51</v>
      </c>
    </row>
    <row r="284" spans="1:17" ht="45" x14ac:dyDescent="0.25">
      <c r="A284" s="14">
        <v>276</v>
      </c>
      <c r="B284" s="24">
        <v>80111600</v>
      </c>
      <c r="C284" s="25" t="s">
        <v>313</v>
      </c>
      <c r="D284" s="14" t="s">
        <v>21</v>
      </c>
      <c r="E284" s="14" t="s">
        <v>21</v>
      </c>
      <c r="F284" s="22">
        <v>11.5</v>
      </c>
      <c r="G284" s="18" t="s">
        <v>47</v>
      </c>
      <c r="H284" s="18" t="s">
        <v>43</v>
      </c>
      <c r="I284" s="39">
        <v>118232915</v>
      </c>
      <c r="J284" s="39">
        <v>118232915</v>
      </c>
      <c r="K284" s="18" t="s">
        <v>46</v>
      </c>
      <c r="L284" s="23" t="s">
        <v>19</v>
      </c>
      <c r="M284" s="14" t="s">
        <v>17</v>
      </c>
      <c r="N284" s="14" t="s">
        <v>18</v>
      </c>
      <c r="O284" s="15" t="s">
        <v>50</v>
      </c>
      <c r="P284" s="16" t="s">
        <v>281</v>
      </c>
      <c r="Q284" s="17" t="s">
        <v>51</v>
      </c>
    </row>
    <row r="285" spans="1:17" ht="45" x14ac:dyDescent="0.25">
      <c r="A285" s="14">
        <v>277</v>
      </c>
      <c r="B285" s="24">
        <v>80111600</v>
      </c>
      <c r="C285" s="25" t="s">
        <v>314</v>
      </c>
      <c r="D285" s="14" t="s">
        <v>21</v>
      </c>
      <c r="E285" s="14" t="s">
        <v>21</v>
      </c>
      <c r="F285" s="22">
        <v>11.5</v>
      </c>
      <c r="G285" s="18" t="s">
        <v>47</v>
      </c>
      <c r="H285" s="18" t="s">
        <v>43</v>
      </c>
      <c r="I285" s="39">
        <v>59859582</v>
      </c>
      <c r="J285" s="39">
        <v>59859582</v>
      </c>
      <c r="K285" s="18" t="s">
        <v>46</v>
      </c>
      <c r="L285" s="23" t="s">
        <v>19</v>
      </c>
      <c r="M285" s="14" t="s">
        <v>17</v>
      </c>
      <c r="N285" s="14" t="s">
        <v>18</v>
      </c>
      <c r="O285" s="15" t="s">
        <v>50</v>
      </c>
      <c r="P285" s="16" t="s">
        <v>281</v>
      </c>
      <c r="Q285" s="17" t="s">
        <v>51</v>
      </c>
    </row>
    <row r="286" spans="1:17" ht="60" x14ac:dyDescent="0.25">
      <c r="A286" s="14">
        <v>278</v>
      </c>
      <c r="B286" s="24">
        <v>80111600</v>
      </c>
      <c r="C286" s="25" t="s">
        <v>315</v>
      </c>
      <c r="D286" s="14" t="s">
        <v>21</v>
      </c>
      <c r="E286" s="14" t="s">
        <v>21</v>
      </c>
      <c r="F286" s="22">
        <v>11.5</v>
      </c>
      <c r="G286" s="18" t="s">
        <v>47</v>
      </c>
      <c r="H286" s="18" t="s">
        <v>43</v>
      </c>
      <c r="I286" s="39">
        <v>176927489</v>
      </c>
      <c r="J286" s="39">
        <v>176927489</v>
      </c>
      <c r="K286" s="18" t="s">
        <v>46</v>
      </c>
      <c r="L286" s="23" t="s">
        <v>19</v>
      </c>
      <c r="M286" s="14" t="s">
        <v>17</v>
      </c>
      <c r="N286" s="14" t="s">
        <v>18</v>
      </c>
      <c r="O286" s="15" t="s">
        <v>50</v>
      </c>
      <c r="P286" s="16" t="s">
        <v>281</v>
      </c>
      <c r="Q286" s="17" t="s">
        <v>51</v>
      </c>
    </row>
    <row r="287" spans="1:17" ht="45" x14ac:dyDescent="0.25">
      <c r="A287" s="14">
        <v>279</v>
      </c>
      <c r="B287" s="24">
        <v>80111600</v>
      </c>
      <c r="C287" s="25" t="s">
        <v>316</v>
      </c>
      <c r="D287" s="14" t="s">
        <v>21</v>
      </c>
      <c r="E287" s="14" t="s">
        <v>21</v>
      </c>
      <c r="F287" s="22">
        <v>11.5</v>
      </c>
      <c r="G287" s="18" t="s">
        <v>47</v>
      </c>
      <c r="H287" s="18" t="s">
        <v>43</v>
      </c>
      <c r="I287" s="39">
        <v>59859582</v>
      </c>
      <c r="J287" s="39">
        <v>59859582</v>
      </c>
      <c r="K287" s="18" t="s">
        <v>46</v>
      </c>
      <c r="L287" s="23" t="s">
        <v>19</v>
      </c>
      <c r="M287" s="14" t="s">
        <v>17</v>
      </c>
      <c r="N287" s="14" t="s">
        <v>18</v>
      </c>
      <c r="O287" s="15" t="s">
        <v>50</v>
      </c>
      <c r="P287" s="16" t="s">
        <v>281</v>
      </c>
      <c r="Q287" s="17" t="s">
        <v>51</v>
      </c>
    </row>
    <row r="288" spans="1:17" ht="60" x14ac:dyDescent="0.25">
      <c r="A288" s="14">
        <v>280</v>
      </c>
      <c r="B288" s="24">
        <v>80111600</v>
      </c>
      <c r="C288" s="25" t="s">
        <v>317</v>
      </c>
      <c r="D288" s="14" t="s">
        <v>21</v>
      </c>
      <c r="E288" s="14" t="s">
        <v>21</v>
      </c>
      <c r="F288" s="22">
        <v>11.5</v>
      </c>
      <c r="G288" s="18" t="s">
        <v>47</v>
      </c>
      <c r="H288" s="18" t="s">
        <v>43</v>
      </c>
      <c r="I288" s="39">
        <v>176927489</v>
      </c>
      <c r="J288" s="39">
        <v>176927489</v>
      </c>
      <c r="K288" s="18" t="s">
        <v>46</v>
      </c>
      <c r="L288" s="23" t="s">
        <v>19</v>
      </c>
      <c r="M288" s="14" t="s">
        <v>17</v>
      </c>
      <c r="N288" s="14" t="s">
        <v>18</v>
      </c>
      <c r="O288" s="15" t="s">
        <v>50</v>
      </c>
      <c r="P288" s="16" t="s">
        <v>281</v>
      </c>
      <c r="Q288" s="17" t="s">
        <v>51</v>
      </c>
    </row>
    <row r="289" spans="1:17" ht="60" x14ac:dyDescent="0.25">
      <c r="A289" s="14">
        <v>281</v>
      </c>
      <c r="B289" s="24">
        <v>80111600</v>
      </c>
      <c r="C289" s="25" t="s">
        <v>318</v>
      </c>
      <c r="D289" s="14" t="s">
        <v>21</v>
      </c>
      <c r="E289" s="14" t="s">
        <v>21</v>
      </c>
      <c r="F289" s="22">
        <v>11.5</v>
      </c>
      <c r="G289" s="18" t="s">
        <v>47</v>
      </c>
      <c r="H289" s="18" t="s">
        <v>43</v>
      </c>
      <c r="I289" s="39">
        <v>148678567</v>
      </c>
      <c r="J289" s="39">
        <v>148678567</v>
      </c>
      <c r="K289" s="18" t="s">
        <v>46</v>
      </c>
      <c r="L289" s="23" t="s">
        <v>19</v>
      </c>
      <c r="M289" s="14" t="s">
        <v>17</v>
      </c>
      <c r="N289" s="14" t="s">
        <v>18</v>
      </c>
      <c r="O289" s="15" t="s">
        <v>50</v>
      </c>
      <c r="P289" s="16" t="s">
        <v>281</v>
      </c>
      <c r="Q289" s="17" t="s">
        <v>51</v>
      </c>
    </row>
    <row r="290" spans="1:17" ht="45" x14ac:dyDescent="0.25">
      <c r="A290" s="14">
        <v>282</v>
      </c>
      <c r="B290" s="24">
        <v>80111600</v>
      </c>
      <c r="C290" s="25" t="s">
        <v>319</v>
      </c>
      <c r="D290" s="14" t="s">
        <v>21</v>
      </c>
      <c r="E290" s="14" t="s">
        <v>21</v>
      </c>
      <c r="F290" s="22">
        <v>11.5</v>
      </c>
      <c r="G290" s="18" t="s">
        <v>47</v>
      </c>
      <c r="H290" s="18" t="s">
        <v>43</v>
      </c>
      <c r="I290" s="39">
        <v>59859582</v>
      </c>
      <c r="J290" s="39">
        <v>59859582</v>
      </c>
      <c r="K290" s="18" t="s">
        <v>46</v>
      </c>
      <c r="L290" s="23" t="s">
        <v>19</v>
      </c>
      <c r="M290" s="14" t="s">
        <v>17</v>
      </c>
      <c r="N290" s="14" t="s">
        <v>18</v>
      </c>
      <c r="O290" s="15" t="s">
        <v>50</v>
      </c>
      <c r="P290" s="16" t="s">
        <v>281</v>
      </c>
      <c r="Q290" s="17" t="s">
        <v>51</v>
      </c>
    </row>
    <row r="291" spans="1:17" ht="45" x14ac:dyDescent="0.25">
      <c r="A291" s="14">
        <v>283</v>
      </c>
      <c r="B291" s="24">
        <v>80111600</v>
      </c>
      <c r="C291" s="25" t="s">
        <v>320</v>
      </c>
      <c r="D291" s="14" t="s">
        <v>21</v>
      </c>
      <c r="E291" s="14" t="s">
        <v>21</v>
      </c>
      <c r="F291" s="22">
        <v>11.5</v>
      </c>
      <c r="G291" s="18" t="s">
        <v>47</v>
      </c>
      <c r="H291" s="18" t="s">
        <v>43</v>
      </c>
      <c r="I291" s="39">
        <v>59859582</v>
      </c>
      <c r="J291" s="39">
        <v>59859582</v>
      </c>
      <c r="K291" s="18" t="s">
        <v>46</v>
      </c>
      <c r="L291" s="23" t="s">
        <v>19</v>
      </c>
      <c r="M291" s="14" t="s">
        <v>17</v>
      </c>
      <c r="N291" s="14" t="s">
        <v>18</v>
      </c>
      <c r="O291" s="15" t="s">
        <v>50</v>
      </c>
      <c r="P291" s="16" t="s">
        <v>281</v>
      </c>
      <c r="Q291" s="17" t="s">
        <v>51</v>
      </c>
    </row>
    <row r="292" spans="1:17" ht="60" x14ac:dyDescent="0.25">
      <c r="A292" s="14">
        <v>284</v>
      </c>
      <c r="B292" s="24">
        <v>80111600</v>
      </c>
      <c r="C292" s="25" t="s">
        <v>321</v>
      </c>
      <c r="D292" s="14" t="s">
        <v>21</v>
      </c>
      <c r="E292" s="14" t="s">
        <v>21</v>
      </c>
      <c r="F292" s="22">
        <v>11.5</v>
      </c>
      <c r="G292" s="18" t="s">
        <v>47</v>
      </c>
      <c r="H292" s="18" t="s">
        <v>43</v>
      </c>
      <c r="I292" s="39">
        <v>148678567</v>
      </c>
      <c r="J292" s="39">
        <v>148678567</v>
      </c>
      <c r="K292" s="18" t="s">
        <v>46</v>
      </c>
      <c r="L292" s="23" t="s">
        <v>19</v>
      </c>
      <c r="M292" s="14" t="s">
        <v>17</v>
      </c>
      <c r="N292" s="14" t="s">
        <v>18</v>
      </c>
      <c r="O292" s="15" t="s">
        <v>50</v>
      </c>
      <c r="P292" s="16" t="s">
        <v>281</v>
      </c>
      <c r="Q292" s="17" t="s">
        <v>51</v>
      </c>
    </row>
    <row r="293" spans="1:17" ht="60" x14ac:dyDescent="0.25">
      <c r="A293" s="14">
        <v>285</v>
      </c>
      <c r="B293" s="24">
        <v>80111600</v>
      </c>
      <c r="C293" s="25" t="s">
        <v>322</v>
      </c>
      <c r="D293" s="14" t="s">
        <v>21</v>
      </c>
      <c r="E293" s="14" t="s">
        <v>21</v>
      </c>
      <c r="F293" s="22">
        <v>11.5</v>
      </c>
      <c r="G293" s="18" t="s">
        <v>47</v>
      </c>
      <c r="H293" s="18" t="s">
        <v>43</v>
      </c>
      <c r="I293" s="39">
        <v>148678567</v>
      </c>
      <c r="J293" s="39">
        <v>148678567</v>
      </c>
      <c r="K293" s="18" t="s">
        <v>46</v>
      </c>
      <c r="L293" s="23" t="s">
        <v>19</v>
      </c>
      <c r="M293" s="14" t="s">
        <v>17</v>
      </c>
      <c r="N293" s="14" t="s">
        <v>18</v>
      </c>
      <c r="O293" s="15" t="s">
        <v>50</v>
      </c>
      <c r="P293" s="16" t="s">
        <v>281</v>
      </c>
      <c r="Q293" s="17" t="s">
        <v>51</v>
      </c>
    </row>
    <row r="294" spans="1:17" ht="60" x14ac:dyDescent="0.25">
      <c r="A294" s="14">
        <v>286</v>
      </c>
      <c r="B294" s="24">
        <v>80111600</v>
      </c>
      <c r="C294" s="25" t="s">
        <v>323</v>
      </c>
      <c r="D294" s="14" t="s">
        <v>21</v>
      </c>
      <c r="E294" s="14" t="s">
        <v>21</v>
      </c>
      <c r="F294" s="22">
        <v>11.5</v>
      </c>
      <c r="G294" s="18" t="s">
        <v>47</v>
      </c>
      <c r="H294" s="18" t="s">
        <v>43</v>
      </c>
      <c r="I294" s="39">
        <v>118232915</v>
      </c>
      <c r="J294" s="39">
        <v>118232915</v>
      </c>
      <c r="K294" s="18" t="s">
        <v>46</v>
      </c>
      <c r="L294" s="23" t="s">
        <v>19</v>
      </c>
      <c r="M294" s="14" t="s">
        <v>17</v>
      </c>
      <c r="N294" s="14" t="s">
        <v>18</v>
      </c>
      <c r="O294" s="15" t="s">
        <v>50</v>
      </c>
      <c r="P294" s="16" t="s">
        <v>281</v>
      </c>
      <c r="Q294" s="17" t="s">
        <v>51</v>
      </c>
    </row>
    <row r="295" spans="1:17" ht="45" x14ac:dyDescent="0.25">
      <c r="A295" s="14">
        <v>287</v>
      </c>
      <c r="B295" s="24">
        <v>80111600</v>
      </c>
      <c r="C295" s="25" t="s">
        <v>324</v>
      </c>
      <c r="D295" s="14" t="s">
        <v>21</v>
      </c>
      <c r="E295" s="14" t="s">
        <v>21</v>
      </c>
      <c r="F295" s="22">
        <v>11</v>
      </c>
      <c r="G295" s="18" t="s">
        <v>47</v>
      </c>
      <c r="H295" s="18" t="s">
        <v>20</v>
      </c>
      <c r="I295" s="39">
        <v>99000000</v>
      </c>
      <c r="J295" s="39">
        <v>99000000</v>
      </c>
      <c r="K295" s="18" t="s">
        <v>46</v>
      </c>
      <c r="L295" s="23" t="s">
        <v>19</v>
      </c>
      <c r="M295" s="14" t="s">
        <v>17</v>
      </c>
      <c r="N295" s="14" t="s">
        <v>18</v>
      </c>
      <c r="O295" s="15" t="s">
        <v>50</v>
      </c>
      <c r="P295" s="16" t="s">
        <v>281</v>
      </c>
      <c r="Q295" s="17" t="s">
        <v>51</v>
      </c>
    </row>
    <row r="296" spans="1:17" ht="45" x14ac:dyDescent="0.25">
      <c r="A296" s="38">
        <v>288</v>
      </c>
      <c r="B296" s="20">
        <v>72101506</v>
      </c>
      <c r="C296" s="36" t="s">
        <v>325</v>
      </c>
      <c r="D296" s="33" t="s">
        <v>21</v>
      </c>
      <c r="E296" s="33" t="s">
        <v>21</v>
      </c>
      <c r="F296" s="21">
        <v>42</v>
      </c>
      <c r="G296" s="33" t="s">
        <v>47</v>
      </c>
      <c r="H296" s="31" t="s">
        <v>20</v>
      </c>
      <c r="I296" s="39">
        <v>80000000</v>
      </c>
      <c r="J296" s="39">
        <v>20000000</v>
      </c>
      <c r="K296" s="31" t="s">
        <v>329</v>
      </c>
      <c r="L296" s="31" t="s">
        <v>330</v>
      </c>
      <c r="M296" s="14" t="s">
        <v>17</v>
      </c>
      <c r="N296" s="14" t="s">
        <v>18</v>
      </c>
      <c r="O296" s="15" t="s">
        <v>50</v>
      </c>
      <c r="P296" s="16" t="s">
        <v>281</v>
      </c>
      <c r="Q296" s="17" t="s">
        <v>51</v>
      </c>
    </row>
    <row r="297" spans="1:17" ht="45" x14ac:dyDescent="0.25">
      <c r="A297" s="38">
        <v>289</v>
      </c>
      <c r="B297" s="20">
        <v>84131500</v>
      </c>
      <c r="C297" s="36" t="s">
        <v>326</v>
      </c>
      <c r="D297" s="33" t="s">
        <v>22</v>
      </c>
      <c r="E297" s="33" t="s">
        <v>327</v>
      </c>
      <c r="F297" s="21">
        <v>37</v>
      </c>
      <c r="G297" s="33" t="s">
        <v>328</v>
      </c>
      <c r="H297" s="31" t="s">
        <v>20</v>
      </c>
      <c r="I297" s="39">
        <v>5300000000</v>
      </c>
      <c r="J297" s="39">
        <v>1600000000</v>
      </c>
      <c r="K297" s="31" t="s">
        <v>329</v>
      </c>
      <c r="L297" s="31" t="s">
        <v>330</v>
      </c>
      <c r="M297" s="14" t="s">
        <v>17</v>
      </c>
      <c r="N297" s="14" t="s">
        <v>18</v>
      </c>
      <c r="O297" s="15" t="s">
        <v>50</v>
      </c>
      <c r="P297" s="16" t="s">
        <v>281</v>
      </c>
      <c r="Q297" s="17" t="s">
        <v>51</v>
      </c>
    </row>
    <row r="298" spans="1:17" ht="45" x14ac:dyDescent="0.25">
      <c r="A298" s="14">
        <v>290</v>
      </c>
      <c r="B298" s="24">
        <v>80141603</v>
      </c>
      <c r="C298" s="25" t="s">
        <v>332</v>
      </c>
      <c r="D298" s="33" t="s">
        <v>21</v>
      </c>
      <c r="E298" s="33" t="s">
        <v>22</v>
      </c>
      <c r="F298" s="21">
        <v>1</v>
      </c>
      <c r="G298" s="33" t="s">
        <v>361</v>
      </c>
      <c r="H298" s="31" t="s">
        <v>44</v>
      </c>
      <c r="I298" s="39">
        <v>95200000</v>
      </c>
      <c r="J298" s="39">
        <v>95200000</v>
      </c>
      <c r="K298" s="18" t="s">
        <v>46</v>
      </c>
      <c r="L298" s="23" t="s">
        <v>19</v>
      </c>
      <c r="M298" s="14" t="s">
        <v>17</v>
      </c>
      <c r="N298" s="14" t="s">
        <v>18</v>
      </c>
      <c r="O298" s="15" t="s">
        <v>50</v>
      </c>
      <c r="P298" s="16" t="s">
        <v>281</v>
      </c>
      <c r="Q298" s="17" t="s">
        <v>51</v>
      </c>
    </row>
    <row r="299" spans="1:17" ht="45" x14ac:dyDescent="0.25">
      <c r="A299" s="14">
        <v>291</v>
      </c>
      <c r="B299" s="24">
        <v>80141603</v>
      </c>
      <c r="C299" s="25" t="s">
        <v>333</v>
      </c>
      <c r="D299" s="33" t="s">
        <v>360</v>
      </c>
      <c r="E299" s="33" t="s">
        <v>360</v>
      </c>
      <c r="F299" s="21">
        <v>1</v>
      </c>
      <c r="G299" s="33" t="s">
        <v>361</v>
      </c>
      <c r="H299" s="31" t="s">
        <v>44</v>
      </c>
      <c r="I299" s="39">
        <v>208000000</v>
      </c>
      <c r="J299" s="39">
        <v>208000000</v>
      </c>
      <c r="K299" s="18" t="s">
        <v>46</v>
      </c>
      <c r="L299" s="23" t="s">
        <v>19</v>
      </c>
      <c r="M299" s="14" t="s">
        <v>17</v>
      </c>
      <c r="N299" s="14" t="s">
        <v>18</v>
      </c>
      <c r="O299" s="15" t="s">
        <v>50</v>
      </c>
      <c r="P299" s="16" t="s">
        <v>281</v>
      </c>
      <c r="Q299" s="17" t="s">
        <v>51</v>
      </c>
    </row>
    <row r="300" spans="1:17" ht="45" x14ac:dyDescent="0.25">
      <c r="A300" s="14">
        <v>292</v>
      </c>
      <c r="B300" s="24">
        <v>81112000</v>
      </c>
      <c r="C300" s="25" t="s">
        <v>334</v>
      </c>
      <c r="D300" s="33" t="s">
        <v>21</v>
      </c>
      <c r="E300" s="33" t="s">
        <v>21</v>
      </c>
      <c r="F300" s="21">
        <v>16</v>
      </c>
      <c r="G300" s="33" t="s">
        <v>47</v>
      </c>
      <c r="H300" s="31" t="s">
        <v>20</v>
      </c>
      <c r="I300" s="39">
        <v>996702438</v>
      </c>
      <c r="J300" s="39">
        <v>996702438</v>
      </c>
      <c r="K300" s="18" t="s">
        <v>46</v>
      </c>
      <c r="L300" s="23" t="s">
        <v>19</v>
      </c>
      <c r="M300" s="14" t="s">
        <v>17</v>
      </c>
      <c r="N300" s="14" t="s">
        <v>18</v>
      </c>
      <c r="O300" s="15" t="s">
        <v>50</v>
      </c>
      <c r="P300" s="16" t="s">
        <v>281</v>
      </c>
      <c r="Q300" s="17" t="s">
        <v>51</v>
      </c>
    </row>
    <row r="301" spans="1:17" ht="60" x14ac:dyDescent="0.25">
      <c r="A301" s="38">
        <v>293</v>
      </c>
      <c r="B301" s="24">
        <v>80111600</v>
      </c>
      <c r="C301" s="36" t="s">
        <v>431</v>
      </c>
      <c r="D301" s="33" t="s">
        <v>360</v>
      </c>
      <c r="E301" s="33" t="s">
        <v>360</v>
      </c>
      <c r="F301" s="21">
        <v>6</v>
      </c>
      <c r="G301" s="33" t="s">
        <v>47</v>
      </c>
      <c r="H301" s="31" t="s">
        <v>20</v>
      </c>
      <c r="I301" s="39">
        <v>106299649</v>
      </c>
      <c r="J301" s="39">
        <v>106299649</v>
      </c>
      <c r="K301" s="18" t="s">
        <v>46</v>
      </c>
      <c r="L301" s="23" t="s">
        <v>19</v>
      </c>
      <c r="M301" s="14" t="s">
        <v>17</v>
      </c>
      <c r="N301" s="14" t="s">
        <v>18</v>
      </c>
      <c r="O301" s="15" t="s">
        <v>50</v>
      </c>
      <c r="P301" s="16" t="s">
        <v>281</v>
      </c>
      <c r="Q301" s="17" t="s">
        <v>51</v>
      </c>
    </row>
    <row r="302" spans="1:17" ht="60" x14ac:dyDescent="0.25">
      <c r="A302" s="38">
        <v>294</v>
      </c>
      <c r="B302" s="24">
        <v>80111600</v>
      </c>
      <c r="C302" s="25" t="s">
        <v>335</v>
      </c>
      <c r="D302" s="33" t="s">
        <v>22</v>
      </c>
      <c r="E302" s="33" t="s">
        <v>22</v>
      </c>
      <c r="F302" s="21">
        <v>6</v>
      </c>
      <c r="G302" s="33" t="s">
        <v>47</v>
      </c>
      <c r="H302" s="31" t="s">
        <v>20</v>
      </c>
      <c r="I302" s="39">
        <v>77571426</v>
      </c>
      <c r="J302" s="39">
        <v>77571426</v>
      </c>
      <c r="K302" s="18" t="s">
        <v>46</v>
      </c>
      <c r="L302" s="23" t="s">
        <v>19</v>
      </c>
      <c r="M302" s="14" t="s">
        <v>17</v>
      </c>
      <c r="N302" s="14" t="s">
        <v>18</v>
      </c>
      <c r="O302" s="15" t="s">
        <v>50</v>
      </c>
      <c r="P302" s="16" t="s">
        <v>281</v>
      </c>
      <c r="Q302" s="17" t="s">
        <v>51</v>
      </c>
    </row>
    <row r="303" spans="1:17" ht="60" x14ac:dyDescent="0.25">
      <c r="A303" s="14">
        <v>295</v>
      </c>
      <c r="B303" s="24">
        <v>80111600</v>
      </c>
      <c r="C303" s="25" t="s">
        <v>336</v>
      </c>
      <c r="D303" s="33" t="s">
        <v>22</v>
      </c>
      <c r="E303" s="33" t="s">
        <v>22</v>
      </c>
      <c r="F303" s="21">
        <v>6</v>
      </c>
      <c r="G303" s="33" t="s">
        <v>47</v>
      </c>
      <c r="H303" s="31" t="s">
        <v>20</v>
      </c>
      <c r="I303" s="39">
        <v>77571426</v>
      </c>
      <c r="J303" s="39">
        <v>77571426</v>
      </c>
      <c r="K303" s="18" t="s">
        <v>46</v>
      </c>
      <c r="L303" s="23" t="s">
        <v>19</v>
      </c>
      <c r="M303" s="14" t="s">
        <v>17</v>
      </c>
      <c r="N303" s="14" t="s">
        <v>18</v>
      </c>
      <c r="O303" s="15" t="s">
        <v>50</v>
      </c>
      <c r="P303" s="16" t="s">
        <v>281</v>
      </c>
      <c r="Q303" s="17" t="s">
        <v>51</v>
      </c>
    </row>
    <row r="304" spans="1:17" ht="45" x14ac:dyDescent="0.25">
      <c r="A304" s="14">
        <v>296</v>
      </c>
      <c r="B304" s="24">
        <v>80111600</v>
      </c>
      <c r="C304" s="36" t="s">
        <v>432</v>
      </c>
      <c r="D304" s="33" t="s">
        <v>360</v>
      </c>
      <c r="E304" s="33" t="s">
        <v>360</v>
      </c>
      <c r="F304" s="21">
        <v>6</v>
      </c>
      <c r="G304" s="33" t="s">
        <v>47</v>
      </c>
      <c r="H304" s="31" t="s">
        <v>20</v>
      </c>
      <c r="I304" s="39">
        <v>25281132</v>
      </c>
      <c r="J304" s="39">
        <v>25281132</v>
      </c>
      <c r="K304" s="18" t="s">
        <v>46</v>
      </c>
      <c r="L304" s="23" t="s">
        <v>19</v>
      </c>
      <c r="M304" s="14" t="s">
        <v>17</v>
      </c>
      <c r="N304" s="14" t="s">
        <v>18</v>
      </c>
      <c r="O304" s="15" t="s">
        <v>50</v>
      </c>
      <c r="P304" s="16" t="s">
        <v>281</v>
      </c>
      <c r="Q304" s="17" t="s">
        <v>51</v>
      </c>
    </row>
    <row r="305" spans="1:17" ht="75" x14ac:dyDescent="0.25">
      <c r="A305" s="14">
        <v>297</v>
      </c>
      <c r="B305" s="24">
        <v>85121500</v>
      </c>
      <c r="C305" s="25" t="s">
        <v>337</v>
      </c>
      <c r="D305" s="33" t="s">
        <v>22</v>
      </c>
      <c r="E305" s="33" t="s">
        <v>22</v>
      </c>
      <c r="F305" s="21">
        <v>11</v>
      </c>
      <c r="G305" s="33" t="s">
        <v>362</v>
      </c>
      <c r="H305" s="31" t="s">
        <v>20</v>
      </c>
      <c r="I305" s="39">
        <v>9228403</v>
      </c>
      <c r="J305" s="39">
        <v>9228403</v>
      </c>
      <c r="K305" s="18" t="s">
        <v>46</v>
      </c>
      <c r="L305" s="23" t="s">
        <v>19</v>
      </c>
      <c r="M305" s="14" t="s">
        <v>17</v>
      </c>
      <c r="N305" s="14" t="s">
        <v>18</v>
      </c>
      <c r="O305" s="15" t="s">
        <v>50</v>
      </c>
      <c r="P305" s="16" t="s">
        <v>281</v>
      </c>
      <c r="Q305" s="17" t="s">
        <v>51</v>
      </c>
    </row>
    <row r="306" spans="1:17" ht="45" x14ac:dyDescent="0.25">
      <c r="A306" s="38">
        <v>298</v>
      </c>
      <c r="B306" s="24">
        <v>43233200</v>
      </c>
      <c r="C306" s="25" t="s">
        <v>338</v>
      </c>
      <c r="D306" s="33" t="s">
        <v>21</v>
      </c>
      <c r="E306" s="33" t="s">
        <v>21</v>
      </c>
      <c r="F306" s="21">
        <v>11</v>
      </c>
      <c r="G306" s="33" t="s">
        <v>363</v>
      </c>
      <c r="H306" s="31" t="s">
        <v>20</v>
      </c>
      <c r="I306" s="39">
        <v>7000000</v>
      </c>
      <c r="J306" s="39">
        <v>7000000</v>
      </c>
      <c r="K306" s="18" t="s">
        <v>46</v>
      </c>
      <c r="L306" s="23" t="s">
        <v>19</v>
      </c>
      <c r="M306" s="14" t="s">
        <v>17</v>
      </c>
      <c r="N306" s="14" t="s">
        <v>18</v>
      </c>
      <c r="O306" s="15" t="s">
        <v>50</v>
      </c>
      <c r="P306" s="16" t="s">
        <v>281</v>
      </c>
      <c r="Q306" s="17" t="s">
        <v>51</v>
      </c>
    </row>
    <row r="307" spans="1:17" ht="45" x14ac:dyDescent="0.25">
      <c r="A307" s="38">
        <v>299</v>
      </c>
      <c r="B307" s="24">
        <v>80111600</v>
      </c>
      <c r="C307" s="25" t="s">
        <v>339</v>
      </c>
      <c r="D307" s="33" t="s">
        <v>21</v>
      </c>
      <c r="E307" s="33" t="s">
        <v>21</v>
      </c>
      <c r="F307" s="21">
        <v>7</v>
      </c>
      <c r="G307" s="33" t="s">
        <v>47</v>
      </c>
      <c r="H307" s="31" t="s">
        <v>44</v>
      </c>
      <c r="I307" s="39">
        <v>63000000</v>
      </c>
      <c r="J307" s="39">
        <v>63000000</v>
      </c>
      <c r="K307" s="18" t="s">
        <v>46</v>
      </c>
      <c r="L307" s="23" t="s">
        <v>19</v>
      </c>
      <c r="M307" s="14" t="s">
        <v>17</v>
      </c>
      <c r="N307" s="14" t="s">
        <v>18</v>
      </c>
      <c r="O307" s="15" t="s">
        <v>50</v>
      </c>
      <c r="P307" s="16" t="s">
        <v>281</v>
      </c>
      <c r="Q307" s="17" t="s">
        <v>51</v>
      </c>
    </row>
    <row r="308" spans="1:17" ht="45" x14ac:dyDescent="0.25">
      <c r="A308" s="14">
        <v>302</v>
      </c>
      <c r="B308" s="24" t="s">
        <v>340</v>
      </c>
      <c r="C308" s="25" t="s">
        <v>341</v>
      </c>
      <c r="D308" s="33" t="s">
        <v>405</v>
      </c>
      <c r="E308" s="33" t="s">
        <v>493</v>
      </c>
      <c r="F308" s="21">
        <v>8</v>
      </c>
      <c r="G308" s="33" t="s">
        <v>362</v>
      </c>
      <c r="H308" s="31" t="s">
        <v>20</v>
      </c>
      <c r="I308" s="39">
        <v>62962300</v>
      </c>
      <c r="J308" s="39">
        <v>62962300</v>
      </c>
      <c r="K308" s="18" t="s">
        <v>46</v>
      </c>
      <c r="L308" s="23" t="s">
        <v>19</v>
      </c>
      <c r="M308" s="14" t="s">
        <v>17</v>
      </c>
      <c r="N308" s="14" t="s">
        <v>18</v>
      </c>
      <c r="O308" s="15" t="s">
        <v>50</v>
      </c>
      <c r="P308" s="16" t="s">
        <v>281</v>
      </c>
      <c r="Q308" s="17" t="s">
        <v>51</v>
      </c>
    </row>
    <row r="309" spans="1:17" ht="45" x14ac:dyDescent="0.25">
      <c r="A309" s="38">
        <v>303</v>
      </c>
      <c r="B309" s="24">
        <v>73152108</v>
      </c>
      <c r="C309" s="25" t="s">
        <v>342</v>
      </c>
      <c r="D309" s="33" t="s">
        <v>22</v>
      </c>
      <c r="E309" s="33" t="s">
        <v>22</v>
      </c>
      <c r="F309" s="21">
        <v>10</v>
      </c>
      <c r="G309" s="33" t="s">
        <v>362</v>
      </c>
      <c r="H309" s="31" t="s">
        <v>20</v>
      </c>
      <c r="I309" s="39">
        <v>66237155</v>
      </c>
      <c r="J309" s="39">
        <v>66237155</v>
      </c>
      <c r="K309" s="18" t="s">
        <v>46</v>
      </c>
      <c r="L309" s="23" t="s">
        <v>19</v>
      </c>
      <c r="M309" s="14" t="s">
        <v>17</v>
      </c>
      <c r="N309" s="14" t="s">
        <v>18</v>
      </c>
      <c r="O309" s="15" t="s">
        <v>50</v>
      </c>
      <c r="P309" s="16" t="s">
        <v>281</v>
      </c>
      <c r="Q309" s="17" t="s">
        <v>51</v>
      </c>
    </row>
    <row r="310" spans="1:17" ht="45" x14ac:dyDescent="0.25">
      <c r="A310" s="38">
        <v>304</v>
      </c>
      <c r="B310" s="24" t="s">
        <v>343</v>
      </c>
      <c r="C310" s="25" t="s">
        <v>344</v>
      </c>
      <c r="D310" s="33" t="s">
        <v>22</v>
      </c>
      <c r="E310" s="33" t="s">
        <v>22</v>
      </c>
      <c r="F310" s="21">
        <v>10</v>
      </c>
      <c r="G310" s="33" t="s">
        <v>362</v>
      </c>
      <c r="H310" s="31" t="s">
        <v>20</v>
      </c>
      <c r="I310" s="39">
        <v>72812250</v>
      </c>
      <c r="J310" s="39">
        <v>72812250</v>
      </c>
      <c r="K310" s="18" t="s">
        <v>46</v>
      </c>
      <c r="L310" s="23" t="s">
        <v>19</v>
      </c>
      <c r="M310" s="14" t="s">
        <v>17</v>
      </c>
      <c r="N310" s="14" t="s">
        <v>18</v>
      </c>
      <c r="O310" s="15" t="s">
        <v>50</v>
      </c>
      <c r="P310" s="16" t="s">
        <v>281</v>
      </c>
      <c r="Q310" s="17" t="s">
        <v>51</v>
      </c>
    </row>
    <row r="311" spans="1:17" ht="60" x14ac:dyDescent="0.25">
      <c r="A311" s="14">
        <v>305</v>
      </c>
      <c r="B311" s="24">
        <v>80111600</v>
      </c>
      <c r="C311" s="25" t="s">
        <v>345</v>
      </c>
      <c r="D311" s="33" t="s">
        <v>21</v>
      </c>
      <c r="E311" s="33" t="s">
        <v>21</v>
      </c>
      <c r="F311" s="21">
        <v>11</v>
      </c>
      <c r="G311" s="33" t="s">
        <v>47</v>
      </c>
      <c r="H311" s="31" t="s">
        <v>20</v>
      </c>
      <c r="I311" s="39">
        <v>194882688</v>
      </c>
      <c r="J311" s="39">
        <v>194882688</v>
      </c>
      <c r="K311" s="18" t="s">
        <v>46</v>
      </c>
      <c r="L311" s="23" t="s">
        <v>19</v>
      </c>
      <c r="M311" s="14" t="s">
        <v>17</v>
      </c>
      <c r="N311" s="14" t="s">
        <v>18</v>
      </c>
      <c r="O311" s="15" t="s">
        <v>50</v>
      </c>
      <c r="P311" s="16" t="s">
        <v>281</v>
      </c>
      <c r="Q311" s="17" t="s">
        <v>51</v>
      </c>
    </row>
    <row r="312" spans="1:17" ht="75" x14ac:dyDescent="0.25">
      <c r="A312" s="14">
        <v>306</v>
      </c>
      <c r="B312" s="24">
        <v>80111600</v>
      </c>
      <c r="C312" s="25" t="s">
        <v>346</v>
      </c>
      <c r="D312" s="33" t="s">
        <v>21</v>
      </c>
      <c r="E312" s="33" t="s">
        <v>21</v>
      </c>
      <c r="F312" s="21">
        <v>11</v>
      </c>
      <c r="G312" s="33" t="s">
        <v>47</v>
      </c>
      <c r="H312" s="31" t="s">
        <v>20</v>
      </c>
      <c r="I312" s="39">
        <v>194882688</v>
      </c>
      <c r="J312" s="39">
        <v>194882688</v>
      </c>
      <c r="K312" s="18" t="s">
        <v>46</v>
      </c>
      <c r="L312" s="23" t="s">
        <v>19</v>
      </c>
      <c r="M312" s="14" t="s">
        <v>17</v>
      </c>
      <c r="N312" s="14" t="s">
        <v>18</v>
      </c>
      <c r="O312" s="15" t="s">
        <v>50</v>
      </c>
      <c r="P312" s="16" t="s">
        <v>281</v>
      </c>
      <c r="Q312" s="17" t="s">
        <v>51</v>
      </c>
    </row>
    <row r="313" spans="1:17" ht="75" x14ac:dyDescent="0.25">
      <c r="A313" s="14">
        <v>307</v>
      </c>
      <c r="B313" s="24">
        <v>80111600</v>
      </c>
      <c r="C313" s="25" t="s">
        <v>347</v>
      </c>
      <c r="D313" s="33" t="s">
        <v>21</v>
      </c>
      <c r="E313" s="33" t="s">
        <v>21</v>
      </c>
      <c r="F313" s="21">
        <v>11</v>
      </c>
      <c r="G313" s="33" t="s">
        <v>47</v>
      </c>
      <c r="H313" s="31" t="s">
        <v>20</v>
      </c>
      <c r="I313" s="39">
        <v>113092353</v>
      </c>
      <c r="J313" s="39">
        <v>113092353</v>
      </c>
      <c r="K313" s="18" t="s">
        <v>46</v>
      </c>
      <c r="L313" s="23" t="s">
        <v>19</v>
      </c>
      <c r="M313" s="14" t="s">
        <v>17</v>
      </c>
      <c r="N313" s="14" t="s">
        <v>18</v>
      </c>
      <c r="O313" s="15" t="s">
        <v>50</v>
      </c>
      <c r="P313" s="16" t="s">
        <v>281</v>
      </c>
      <c r="Q313" s="17" t="s">
        <v>51</v>
      </c>
    </row>
    <row r="314" spans="1:17" ht="60" x14ac:dyDescent="0.25">
      <c r="A314" s="38">
        <v>308</v>
      </c>
      <c r="B314" s="24">
        <v>80111600</v>
      </c>
      <c r="C314" s="25" t="s">
        <v>348</v>
      </c>
      <c r="D314" s="33" t="s">
        <v>21</v>
      </c>
      <c r="E314" s="33" t="s">
        <v>21</v>
      </c>
      <c r="F314" s="21">
        <v>11</v>
      </c>
      <c r="G314" s="33" t="s">
        <v>47</v>
      </c>
      <c r="H314" s="31" t="s">
        <v>20</v>
      </c>
      <c r="I314" s="39">
        <v>113092353</v>
      </c>
      <c r="J314" s="39">
        <v>113092353</v>
      </c>
      <c r="K314" s="18" t="s">
        <v>46</v>
      </c>
      <c r="L314" s="23" t="s">
        <v>19</v>
      </c>
      <c r="M314" s="14" t="s">
        <v>17</v>
      </c>
      <c r="N314" s="14" t="s">
        <v>18</v>
      </c>
      <c r="O314" s="15" t="s">
        <v>50</v>
      </c>
      <c r="P314" s="16" t="s">
        <v>281</v>
      </c>
      <c r="Q314" s="17" t="s">
        <v>51</v>
      </c>
    </row>
    <row r="315" spans="1:17" ht="60" x14ac:dyDescent="0.25">
      <c r="A315" s="38">
        <v>309</v>
      </c>
      <c r="B315" s="24">
        <v>80111600</v>
      </c>
      <c r="C315" s="25" t="s">
        <v>349</v>
      </c>
      <c r="D315" s="33" t="s">
        <v>21</v>
      </c>
      <c r="E315" s="33" t="s">
        <v>21</v>
      </c>
      <c r="F315" s="21">
        <v>11</v>
      </c>
      <c r="G315" s="33" t="s">
        <v>47</v>
      </c>
      <c r="H315" s="31" t="s">
        <v>20</v>
      </c>
      <c r="I315" s="39">
        <v>94961471</v>
      </c>
      <c r="J315" s="39">
        <v>94961471</v>
      </c>
      <c r="K315" s="18" t="s">
        <v>46</v>
      </c>
      <c r="L315" s="23" t="s">
        <v>19</v>
      </c>
      <c r="M315" s="14" t="s">
        <v>17</v>
      </c>
      <c r="N315" s="14" t="s">
        <v>18</v>
      </c>
      <c r="O315" s="15" t="s">
        <v>50</v>
      </c>
      <c r="P315" s="16" t="s">
        <v>281</v>
      </c>
      <c r="Q315" s="17" t="s">
        <v>51</v>
      </c>
    </row>
    <row r="316" spans="1:17" ht="75" x14ac:dyDescent="0.25">
      <c r="A316" s="14">
        <v>310</v>
      </c>
      <c r="B316" s="24">
        <v>80111600</v>
      </c>
      <c r="C316" s="25" t="s">
        <v>350</v>
      </c>
      <c r="D316" s="33" t="s">
        <v>21</v>
      </c>
      <c r="E316" s="33" t="s">
        <v>21</v>
      </c>
      <c r="F316" s="21">
        <v>11</v>
      </c>
      <c r="G316" s="33" t="s">
        <v>47</v>
      </c>
      <c r="H316" s="31" t="s">
        <v>20</v>
      </c>
      <c r="I316" s="39">
        <v>94961471</v>
      </c>
      <c r="J316" s="39">
        <v>94961471</v>
      </c>
      <c r="K316" s="18" t="s">
        <v>46</v>
      </c>
      <c r="L316" s="23" t="s">
        <v>19</v>
      </c>
      <c r="M316" s="14" t="s">
        <v>17</v>
      </c>
      <c r="N316" s="14" t="s">
        <v>18</v>
      </c>
      <c r="O316" s="15" t="s">
        <v>50</v>
      </c>
      <c r="P316" s="16" t="s">
        <v>281</v>
      </c>
      <c r="Q316" s="17" t="s">
        <v>51</v>
      </c>
    </row>
    <row r="317" spans="1:17" ht="45" x14ac:dyDescent="0.25">
      <c r="A317" s="14">
        <v>311</v>
      </c>
      <c r="B317" s="24">
        <v>80111600</v>
      </c>
      <c r="C317" s="25" t="s">
        <v>351</v>
      </c>
      <c r="D317" s="33" t="s">
        <v>21</v>
      </c>
      <c r="E317" s="33" t="s">
        <v>21</v>
      </c>
      <c r="F317" s="21">
        <v>11</v>
      </c>
      <c r="G317" s="33" t="s">
        <v>47</v>
      </c>
      <c r="H317" s="31" t="s">
        <v>20</v>
      </c>
      <c r="I317" s="39">
        <v>113092353</v>
      </c>
      <c r="J317" s="39">
        <v>113092353</v>
      </c>
      <c r="K317" s="18" t="s">
        <v>46</v>
      </c>
      <c r="L317" s="23" t="s">
        <v>19</v>
      </c>
      <c r="M317" s="14" t="s">
        <v>17</v>
      </c>
      <c r="N317" s="14" t="s">
        <v>18</v>
      </c>
      <c r="O317" s="15" t="s">
        <v>50</v>
      </c>
      <c r="P317" s="16" t="s">
        <v>281</v>
      </c>
      <c r="Q317" s="17" t="s">
        <v>51</v>
      </c>
    </row>
    <row r="318" spans="1:17" ht="45" x14ac:dyDescent="0.25">
      <c r="A318" s="14">
        <v>312</v>
      </c>
      <c r="B318" s="24">
        <v>80111600</v>
      </c>
      <c r="C318" s="25" t="s">
        <v>352</v>
      </c>
      <c r="D318" s="33" t="s">
        <v>21</v>
      </c>
      <c r="E318" s="33" t="s">
        <v>21</v>
      </c>
      <c r="F318" s="21">
        <v>11</v>
      </c>
      <c r="G318" s="33" t="s">
        <v>47</v>
      </c>
      <c r="H318" s="31" t="s">
        <v>20</v>
      </c>
      <c r="I318" s="39">
        <v>57256991</v>
      </c>
      <c r="J318" s="39">
        <v>57256991</v>
      </c>
      <c r="K318" s="18" t="s">
        <v>46</v>
      </c>
      <c r="L318" s="23" t="s">
        <v>19</v>
      </c>
      <c r="M318" s="14" t="s">
        <v>17</v>
      </c>
      <c r="N318" s="14" t="s">
        <v>18</v>
      </c>
      <c r="O318" s="15" t="s">
        <v>50</v>
      </c>
      <c r="P318" s="16" t="s">
        <v>281</v>
      </c>
      <c r="Q318" s="17" t="s">
        <v>51</v>
      </c>
    </row>
    <row r="319" spans="1:17" ht="75" x14ac:dyDescent="0.25">
      <c r="A319" s="38">
        <v>313</v>
      </c>
      <c r="B319" s="24">
        <v>80111600</v>
      </c>
      <c r="C319" s="25" t="s">
        <v>353</v>
      </c>
      <c r="D319" s="33" t="s">
        <v>21</v>
      </c>
      <c r="E319" s="33" t="s">
        <v>21</v>
      </c>
      <c r="F319" s="21">
        <v>11</v>
      </c>
      <c r="G319" s="33" t="s">
        <v>47</v>
      </c>
      <c r="H319" s="31" t="s">
        <v>20</v>
      </c>
      <c r="I319" s="39">
        <v>94961471</v>
      </c>
      <c r="J319" s="39">
        <v>94961471</v>
      </c>
      <c r="K319" s="18" t="s">
        <v>46</v>
      </c>
      <c r="L319" s="23" t="s">
        <v>19</v>
      </c>
      <c r="M319" s="14" t="s">
        <v>17</v>
      </c>
      <c r="N319" s="14" t="s">
        <v>18</v>
      </c>
      <c r="O319" s="15" t="s">
        <v>50</v>
      </c>
      <c r="P319" s="16" t="s">
        <v>281</v>
      </c>
      <c r="Q319" s="17" t="s">
        <v>51</v>
      </c>
    </row>
    <row r="320" spans="1:17" ht="75" x14ac:dyDescent="0.25">
      <c r="A320" s="14">
        <v>314</v>
      </c>
      <c r="B320" s="24">
        <v>80111600</v>
      </c>
      <c r="C320" s="36" t="s">
        <v>502</v>
      </c>
      <c r="D320" s="33" t="s">
        <v>405</v>
      </c>
      <c r="E320" s="33" t="s">
        <v>405</v>
      </c>
      <c r="F320" s="21">
        <v>9</v>
      </c>
      <c r="G320" s="33" t="s">
        <v>47</v>
      </c>
      <c r="H320" s="31" t="s">
        <v>20</v>
      </c>
      <c r="I320" s="39">
        <v>201501314</v>
      </c>
      <c r="J320" s="39">
        <v>201501314</v>
      </c>
      <c r="K320" s="18" t="s">
        <v>46</v>
      </c>
      <c r="L320" s="23" t="s">
        <v>19</v>
      </c>
      <c r="M320" s="14" t="s">
        <v>17</v>
      </c>
      <c r="N320" s="14" t="s">
        <v>18</v>
      </c>
      <c r="O320" s="15" t="s">
        <v>50</v>
      </c>
      <c r="P320" s="16" t="s">
        <v>281</v>
      </c>
      <c r="Q320" s="17" t="s">
        <v>51</v>
      </c>
    </row>
    <row r="321" spans="1:17" ht="45" x14ac:dyDescent="0.25">
      <c r="A321" s="14">
        <v>315</v>
      </c>
      <c r="B321" s="24">
        <v>80111600</v>
      </c>
      <c r="C321" s="25" t="s">
        <v>354</v>
      </c>
      <c r="D321" s="33" t="s">
        <v>21</v>
      </c>
      <c r="E321" s="33" t="s">
        <v>21</v>
      </c>
      <c r="F321" s="21">
        <v>11</v>
      </c>
      <c r="G321" s="33" t="s">
        <v>47</v>
      </c>
      <c r="H321" s="31" t="s">
        <v>20</v>
      </c>
      <c r="I321" s="39">
        <v>113092353</v>
      </c>
      <c r="J321" s="39">
        <v>113092353</v>
      </c>
      <c r="K321" s="18" t="s">
        <v>46</v>
      </c>
      <c r="L321" s="23" t="s">
        <v>19</v>
      </c>
      <c r="M321" s="14" t="s">
        <v>17</v>
      </c>
      <c r="N321" s="14" t="s">
        <v>18</v>
      </c>
      <c r="O321" s="15" t="s">
        <v>50</v>
      </c>
      <c r="P321" s="16" t="s">
        <v>281</v>
      </c>
      <c r="Q321" s="17" t="s">
        <v>51</v>
      </c>
    </row>
    <row r="322" spans="1:17" ht="75" x14ac:dyDescent="0.25">
      <c r="A322" s="14">
        <v>316</v>
      </c>
      <c r="B322" s="24">
        <v>80111600</v>
      </c>
      <c r="C322" s="25" t="s">
        <v>355</v>
      </c>
      <c r="D322" s="33" t="s">
        <v>21</v>
      </c>
      <c r="E322" s="33" t="s">
        <v>21</v>
      </c>
      <c r="F322" s="21">
        <v>11</v>
      </c>
      <c r="G322" s="33" t="s">
        <v>47</v>
      </c>
      <c r="H322" s="31" t="s">
        <v>20</v>
      </c>
      <c r="I322" s="39">
        <v>113092353</v>
      </c>
      <c r="J322" s="39">
        <v>113092353</v>
      </c>
      <c r="K322" s="18" t="s">
        <v>46</v>
      </c>
      <c r="L322" s="23" t="s">
        <v>19</v>
      </c>
      <c r="M322" s="14" t="s">
        <v>17</v>
      </c>
      <c r="N322" s="14" t="s">
        <v>18</v>
      </c>
      <c r="O322" s="15" t="s">
        <v>50</v>
      </c>
      <c r="P322" s="16" t="s">
        <v>281</v>
      </c>
      <c r="Q322" s="17" t="s">
        <v>51</v>
      </c>
    </row>
    <row r="323" spans="1:17" ht="75" x14ac:dyDescent="0.25">
      <c r="A323" s="38">
        <v>317</v>
      </c>
      <c r="B323" s="24">
        <v>80111600</v>
      </c>
      <c r="C323" s="25" t="s">
        <v>356</v>
      </c>
      <c r="D323" s="33" t="s">
        <v>21</v>
      </c>
      <c r="E323" s="33" t="s">
        <v>21</v>
      </c>
      <c r="F323" s="21">
        <v>11</v>
      </c>
      <c r="G323" s="33" t="s">
        <v>47</v>
      </c>
      <c r="H323" s="31" t="s">
        <v>20</v>
      </c>
      <c r="I323" s="39">
        <v>113092353</v>
      </c>
      <c r="J323" s="39">
        <v>113092353</v>
      </c>
      <c r="K323" s="18" t="s">
        <v>46</v>
      </c>
      <c r="L323" s="23" t="s">
        <v>19</v>
      </c>
      <c r="M323" s="14" t="s">
        <v>17</v>
      </c>
      <c r="N323" s="14" t="s">
        <v>18</v>
      </c>
      <c r="O323" s="15" t="s">
        <v>50</v>
      </c>
      <c r="P323" s="16" t="s">
        <v>281</v>
      </c>
      <c r="Q323" s="17" t="s">
        <v>51</v>
      </c>
    </row>
    <row r="324" spans="1:17" ht="45" x14ac:dyDescent="0.25">
      <c r="A324" s="38">
        <v>318</v>
      </c>
      <c r="B324" s="24">
        <v>80111600</v>
      </c>
      <c r="C324" s="25" t="s">
        <v>357</v>
      </c>
      <c r="D324" s="33" t="s">
        <v>21</v>
      </c>
      <c r="E324" s="33" t="s">
        <v>21</v>
      </c>
      <c r="F324" s="21">
        <v>3</v>
      </c>
      <c r="G324" s="33" t="s">
        <v>47</v>
      </c>
      <c r="H324" s="31" t="s">
        <v>43</v>
      </c>
      <c r="I324" s="39">
        <v>25898583</v>
      </c>
      <c r="J324" s="39">
        <v>25898583</v>
      </c>
      <c r="K324" s="18" t="s">
        <v>46</v>
      </c>
      <c r="L324" s="23" t="s">
        <v>19</v>
      </c>
      <c r="M324" s="14" t="s">
        <v>17</v>
      </c>
      <c r="N324" s="14" t="s">
        <v>18</v>
      </c>
      <c r="O324" s="15" t="s">
        <v>50</v>
      </c>
      <c r="P324" s="16" t="s">
        <v>281</v>
      </c>
      <c r="Q324" s="17" t="s">
        <v>51</v>
      </c>
    </row>
    <row r="325" spans="1:17" ht="45" x14ac:dyDescent="0.25">
      <c r="A325" s="14">
        <v>319</v>
      </c>
      <c r="B325" s="24">
        <v>80111600</v>
      </c>
      <c r="C325" s="25" t="s">
        <v>358</v>
      </c>
      <c r="D325" s="33" t="s">
        <v>21</v>
      </c>
      <c r="E325" s="33" t="s">
        <v>21</v>
      </c>
      <c r="F325" s="21">
        <v>3</v>
      </c>
      <c r="G325" s="33" t="s">
        <v>47</v>
      </c>
      <c r="H325" s="31" t="s">
        <v>43</v>
      </c>
      <c r="I325" s="39">
        <v>25898583</v>
      </c>
      <c r="J325" s="39">
        <v>25898583</v>
      </c>
      <c r="K325" s="18" t="s">
        <v>46</v>
      </c>
      <c r="L325" s="23" t="s">
        <v>19</v>
      </c>
      <c r="M325" s="14" t="s">
        <v>17</v>
      </c>
      <c r="N325" s="14" t="s">
        <v>18</v>
      </c>
      <c r="O325" s="15" t="s">
        <v>50</v>
      </c>
      <c r="P325" s="16" t="s">
        <v>281</v>
      </c>
      <c r="Q325" s="17" t="s">
        <v>51</v>
      </c>
    </row>
    <row r="326" spans="1:17" ht="120" x14ac:dyDescent="0.25">
      <c r="A326" s="14">
        <v>320</v>
      </c>
      <c r="B326" s="24">
        <v>93142104</v>
      </c>
      <c r="C326" s="25" t="s">
        <v>359</v>
      </c>
      <c r="D326" s="33" t="s">
        <v>21</v>
      </c>
      <c r="E326" s="33" t="s">
        <v>22</v>
      </c>
      <c r="F326" s="21">
        <v>10</v>
      </c>
      <c r="G326" s="33" t="s">
        <v>361</v>
      </c>
      <c r="H326" s="31" t="s">
        <v>44</v>
      </c>
      <c r="I326" s="39">
        <v>38000000000</v>
      </c>
      <c r="J326" s="39">
        <v>38000000000</v>
      </c>
      <c r="K326" s="18" t="s">
        <v>46</v>
      </c>
      <c r="L326" s="23" t="s">
        <v>19</v>
      </c>
      <c r="M326" s="14" t="s">
        <v>17</v>
      </c>
      <c r="N326" s="14" t="s">
        <v>18</v>
      </c>
      <c r="O326" s="15" t="s">
        <v>50</v>
      </c>
      <c r="P326" s="16" t="s">
        <v>281</v>
      </c>
      <c r="Q326" s="17" t="s">
        <v>51</v>
      </c>
    </row>
    <row r="327" spans="1:17" ht="45" x14ac:dyDescent="0.25">
      <c r="A327" s="38">
        <v>321</v>
      </c>
      <c r="B327" s="24">
        <v>80141603</v>
      </c>
      <c r="C327" s="25" t="s">
        <v>369</v>
      </c>
      <c r="D327" s="14" t="s">
        <v>22</v>
      </c>
      <c r="E327" s="14" t="s">
        <v>22</v>
      </c>
      <c r="F327" s="22">
        <v>1</v>
      </c>
      <c r="G327" s="18" t="s">
        <v>361</v>
      </c>
      <c r="H327" s="18" t="s">
        <v>44</v>
      </c>
      <c r="I327" s="39">
        <v>1820000000</v>
      </c>
      <c r="J327" s="39">
        <v>1820000000</v>
      </c>
      <c r="K327" s="14" t="s">
        <v>46</v>
      </c>
      <c r="L327" s="14" t="s">
        <v>19</v>
      </c>
      <c r="M327" s="14" t="s">
        <v>17</v>
      </c>
      <c r="N327" s="14" t="s">
        <v>18</v>
      </c>
      <c r="O327" s="15" t="s">
        <v>50</v>
      </c>
      <c r="P327" s="16" t="s">
        <v>281</v>
      </c>
      <c r="Q327" s="17" t="s">
        <v>51</v>
      </c>
    </row>
    <row r="328" spans="1:17" ht="45" x14ac:dyDescent="0.25">
      <c r="A328" s="38">
        <v>322</v>
      </c>
      <c r="B328" s="24">
        <v>80141603</v>
      </c>
      <c r="C328" s="25" t="s">
        <v>370</v>
      </c>
      <c r="D328" s="14" t="s">
        <v>360</v>
      </c>
      <c r="E328" s="14" t="s">
        <v>360</v>
      </c>
      <c r="F328" s="22">
        <v>1</v>
      </c>
      <c r="G328" s="18" t="s">
        <v>361</v>
      </c>
      <c r="H328" s="18" t="s">
        <v>44</v>
      </c>
      <c r="I328" s="39">
        <v>40000000</v>
      </c>
      <c r="J328" s="39">
        <v>40000000</v>
      </c>
      <c r="K328" s="14" t="s">
        <v>46</v>
      </c>
      <c r="L328" s="19" t="s">
        <v>19</v>
      </c>
      <c r="M328" s="14" t="s">
        <v>17</v>
      </c>
      <c r="N328" s="14" t="s">
        <v>18</v>
      </c>
      <c r="O328" s="15" t="s">
        <v>50</v>
      </c>
      <c r="P328" s="16" t="s">
        <v>281</v>
      </c>
      <c r="Q328" s="17" t="s">
        <v>51</v>
      </c>
    </row>
    <row r="329" spans="1:17" ht="120" x14ac:dyDescent="0.25">
      <c r="A329" s="14">
        <v>323</v>
      </c>
      <c r="B329" s="24">
        <v>80111600</v>
      </c>
      <c r="C329" s="25" t="s">
        <v>422</v>
      </c>
      <c r="D329" s="14" t="s">
        <v>360</v>
      </c>
      <c r="E329" s="14" t="s">
        <v>360</v>
      </c>
      <c r="F329" s="22">
        <v>4</v>
      </c>
      <c r="G329" s="18" t="s">
        <v>47</v>
      </c>
      <c r="H329" s="18" t="s">
        <v>44</v>
      </c>
      <c r="I329" s="39">
        <v>51714284</v>
      </c>
      <c r="J329" s="39">
        <v>51714284</v>
      </c>
      <c r="K329" s="14" t="s">
        <v>46</v>
      </c>
      <c r="L329" s="19" t="s">
        <v>19</v>
      </c>
      <c r="M329" s="14" t="s">
        <v>17</v>
      </c>
      <c r="N329" s="14" t="s">
        <v>18</v>
      </c>
      <c r="O329" s="15" t="s">
        <v>50</v>
      </c>
      <c r="P329" s="16" t="s">
        <v>281</v>
      </c>
      <c r="Q329" s="17" t="s">
        <v>51</v>
      </c>
    </row>
    <row r="330" spans="1:17" ht="75" x14ac:dyDescent="0.25">
      <c r="A330" s="14">
        <v>324</v>
      </c>
      <c r="B330" s="24">
        <v>80111600</v>
      </c>
      <c r="C330" s="36" t="s">
        <v>423</v>
      </c>
      <c r="D330" s="14" t="s">
        <v>360</v>
      </c>
      <c r="E330" s="14" t="s">
        <v>360</v>
      </c>
      <c r="F330" s="22">
        <v>4</v>
      </c>
      <c r="G330" s="18" t="s">
        <v>47</v>
      </c>
      <c r="H330" s="18" t="s">
        <v>44</v>
      </c>
      <c r="I330" s="39">
        <v>41124492</v>
      </c>
      <c r="J330" s="39">
        <v>41124492</v>
      </c>
      <c r="K330" s="14" t="s">
        <v>46</v>
      </c>
      <c r="L330" s="19" t="s">
        <v>19</v>
      </c>
      <c r="M330" s="14" t="s">
        <v>17</v>
      </c>
      <c r="N330" s="14" t="s">
        <v>18</v>
      </c>
      <c r="O330" s="15" t="s">
        <v>50</v>
      </c>
      <c r="P330" s="16" t="s">
        <v>281</v>
      </c>
      <c r="Q330" s="17" t="s">
        <v>51</v>
      </c>
    </row>
    <row r="331" spans="1:17" ht="135" x14ac:dyDescent="0.25">
      <c r="A331" s="38">
        <v>325</v>
      </c>
      <c r="B331" s="24">
        <v>80111600</v>
      </c>
      <c r="C331" s="36" t="s">
        <v>424</v>
      </c>
      <c r="D331" s="14" t="s">
        <v>360</v>
      </c>
      <c r="E331" s="14" t="s">
        <v>360</v>
      </c>
      <c r="F331" s="22">
        <v>4</v>
      </c>
      <c r="G331" s="18" t="s">
        <v>47</v>
      </c>
      <c r="H331" s="18" t="s">
        <v>44</v>
      </c>
      <c r="I331" s="39">
        <v>51714284</v>
      </c>
      <c r="J331" s="39">
        <v>51714284</v>
      </c>
      <c r="K331" s="14" t="s">
        <v>46</v>
      </c>
      <c r="L331" s="19" t="s">
        <v>19</v>
      </c>
      <c r="M331" s="14" t="s">
        <v>17</v>
      </c>
      <c r="N331" s="14" t="s">
        <v>18</v>
      </c>
      <c r="O331" s="15" t="s">
        <v>50</v>
      </c>
      <c r="P331" s="16" t="s">
        <v>281</v>
      </c>
      <c r="Q331" s="17" t="s">
        <v>51</v>
      </c>
    </row>
    <row r="332" spans="1:17" ht="75" x14ac:dyDescent="0.25">
      <c r="A332" s="38">
        <v>326</v>
      </c>
      <c r="B332" s="24">
        <v>80111600</v>
      </c>
      <c r="C332" s="36" t="s">
        <v>425</v>
      </c>
      <c r="D332" s="14" t="s">
        <v>360</v>
      </c>
      <c r="E332" s="14" t="s">
        <v>360</v>
      </c>
      <c r="F332" s="22">
        <v>4</v>
      </c>
      <c r="G332" s="18" t="s">
        <v>47</v>
      </c>
      <c r="H332" s="18" t="s">
        <v>44</v>
      </c>
      <c r="I332" s="39">
        <v>41124492</v>
      </c>
      <c r="J332" s="39">
        <v>41124492</v>
      </c>
      <c r="K332" s="14" t="s">
        <v>46</v>
      </c>
      <c r="L332" s="14" t="s">
        <v>19</v>
      </c>
      <c r="M332" s="14" t="s">
        <v>17</v>
      </c>
      <c r="N332" s="14" t="s">
        <v>18</v>
      </c>
      <c r="O332" s="15" t="s">
        <v>50</v>
      </c>
      <c r="P332" s="16" t="s">
        <v>281</v>
      </c>
      <c r="Q332" s="17" t="s">
        <v>51</v>
      </c>
    </row>
    <row r="333" spans="1:17" ht="75" x14ac:dyDescent="0.25">
      <c r="A333" s="14">
        <v>327</v>
      </c>
      <c r="B333" s="24">
        <v>80111600</v>
      </c>
      <c r="C333" s="36" t="s">
        <v>426</v>
      </c>
      <c r="D333" s="14" t="s">
        <v>360</v>
      </c>
      <c r="E333" s="14" t="s">
        <v>360</v>
      </c>
      <c r="F333" s="22">
        <v>4</v>
      </c>
      <c r="G333" s="18" t="s">
        <v>47</v>
      </c>
      <c r="H333" s="18" t="s">
        <v>44</v>
      </c>
      <c r="I333" s="39">
        <v>41124492</v>
      </c>
      <c r="J333" s="39">
        <v>41124492</v>
      </c>
      <c r="K333" s="14" t="s">
        <v>46</v>
      </c>
      <c r="L333" s="19" t="s">
        <v>19</v>
      </c>
      <c r="M333" s="14" t="s">
        <v>17</v>
      </c>
      <c r="N333" s="14" t="s">
        <v>18</v>
      </c>
      <c r="O333" s="15" t="s">
        <v>50</v>
      </c>
      <c r="P333" s="16" t="s">
        <v>281</v>
      </c>
      <c r="Q333" s="17" t="s">
        <v>51</v>
      </c>
    </row>
    <row r="334" spans="1:17" ht="75" x14ac:dyDescent="0.25">
      <c r="A334" s="14">
        <v>328</v>
      </c>
      <c r="B334" s="24">
        <v>80111600</v>
      </c>
      <c r="C334" s="36" t="s">
        <v>427</v>
      </c>
      <c r="D334" s="14" t="s">
        <v>360</v>
      </c>
      <c r="E334" s="14" t="s">
        <v>360</v>
      </c>
      <c r="F334" s="22">
        <v>4</v>
      </c>
      <c r="G334" s="18" t="s">
        <v>47</v>
      </c>
      <c r="H334" s="18" t="s">
        <v>44</v>
      </c>
      <c r="I334" s="39">
        <v>41124492</v>
      </c>
      <c r="J334" s="39">
        <v>41124492</v>
      </c>
      <c r="K334" s="14" t="s">
        <v>46</v>
      </c>
      <c r="L334" s="19" t="s">
        <v>19</v>
      </c>
      <c r="M334" s="14" t="s">
        <v>17</v>
      </c>
      <c r="N334" s="14" t="s">
        <v>18</v>
      </c>
      <c r="O334" s="15" t="s">
        <v>50</v>
      </c>
      <c r="P334" s="16" t="s">
        <v>281</v>
      </c>
      <c r="Q334" s="17" t="s">
        <v>51</v>
      </c>
    </row>
    <row r="335" spans="1:17" ht="90" x14ac:dyDescent="0.25">
      <c r="A335" s="38">
        <v>329</v>
      </c>
      <c r="B335" s="24">
        <v>80111600</v>
      </c>
      <c r="C335" s="36" t="s">
        <v>428</v>
      </c>
      <c r="D335" s="14" t="s">
        <v>360</v>
      </c>
      <c r="E335" s="14" t="s">
        <v>360</v>
      </c>
      <c r="F335" s="22">
        <v>4</v>
      </c>
      <c r="G335" s="18" t="s">
        <v>47</v>
      </c>
      <c r="H335" s="18" t="s">
        <v>44</v>
      </c>
      <c r="I335" s="39">
        <v>41124492</v>
      </c>
      <c r="J335" s="39">
        <v>41124492</v>
      </c>
      <c r="K335" s="14" t="s">
        <v>46</v>
      </c>
      <c r="L335" s="19" t="s">
        <v>19</v>
      </c>
      <c r="M335" s="14" t="s">
        <v>17</v>
      </c>
      <c r="N335" s="14" t="s">
        <v>18</v>
      </c>
      <c r="O335" s="15" t="s">
        <v>50</v>
      </c>
      <c r="P335" s="16" t="s">
        <v>281</v>
      </c>
      <c r="Q335" s="17" t="s">
        <v>51</v>
      </c>
    </row>
    <row r="336" spans="1:17" ht="75" x14ac:dyDescent="0.25">
      <c r="A336" s="38">
        <v>330</v>
      </c>
      <c r="B336" s="24">
        <v>80111600</v>
      </c>
      <c r="C336" s="36" t="s">
        <v>429</v>
      </c>
      <c r="D336" s="14" t="s">
        <v>360</v>
      </c>
      <c r="E336" s="14" t="s">
        <v>360</v>
      </c>
      <c r="F336" s="22">
        <v>4</v>
      </c>
      <c r="G336" s="18" t="s">
        <v>47</v>
      </c>
      <c r="H336" s="18" t="s">
        <v>44</v>
      </c>
      <c r="I336" s="39">
        <v>41124492</v>
      </c>
      <c r="J336" s="39">
        <v>41124492</v>
      </c>
      <c r="K336" s="14" t="s">
        <v>46</v>
      </c>
      <c r="L336" s="19" t="s">
        <v>19</v>
      </c>
      <c r="M336" s="14" t="s">
        <v>17</v>
      </c>
      <c r="N336" s="14" t="s">
        <v>18</v>
      </c>
      <c r="O336" s="15" t="s">
        <v>50</v>
      </c>
      <c r="P336" s="16" t="s">
        <v>281</v>
      </c>
      <c r="Q336" s="17" t="s">
        <v>51</v>
      </c>
    </row>
    <row r="337" spans="1:17" ht="90" x14ac:dyDescent="0.25">
      <c r="A337" s="14">
        <v>331</v>
      </c>
      <c r="B337" s="24">
        <v>80111600</v>
      </c>
      <c r="C337" s="36" t="s">
        <v>430</v>
      </c>
      <c r="D337" s="14" t="s">
        <v>360</v>
      </c>
      <c r="E337" s="14" t="s">
        <v>360</v>
      </c>
      <c r="F337" s="22">
        <v>4</v>
      </c>
      <c r="G337" s="18" t="s">
        <v>47</v>
      </c>
      <c r="H337" s="18" t="s">
        <v>44</v>
      </c>
      <c r="I337" s="39">
        <v>41124492</v>
      </c>
      <c r="J337" s="39">
        <v>41124492</v>
      </c>
      <c r="K337" s="14" t="s">
        <v>46</v>
      </c>
      <c r="L337" s="19" t="s">
        <v>19</v>
      </c>
      <c r="M337" s="14" t="s">
        <v>17</v>
      </c>
      <c r="N337" s="14" t="s">
        <v>18</v>
      </c>
      <c r="O337" s="15" t="s">
        <v>50</v>
      </c>
      <c r="P337" s="16" t="s">
        <v>281</v>
      </c>
      <c r="Q337" s="17" t="s">
        <v>51</v>
      </c>
    </row>
    <row r="338" spans="1:17" ht="75" x14ac:dyDescent="0.25">
      <c r="A338" s="14">
        <v>332</v>
      </c>
      <c r="B338" s="24">
        <v>80111600</v>
      </c>
      <c r="C338" s="25" t="s">
        <v>371</v>
      </c>
      <c r="D338" s="14" t="s">
        <v>22</v>
      </c>
      <c r="E338" s="14" t="s">
        <v>22</v>
      </c>
      <c r="F338" s="22">
        <v>3</v>
      </c>
      <c r="G338" s="18" t="s">
        <v>47</v>
      </c>
      <c r="H338" s="18" t="s">
        <v>44</v>
      </c>
      <c r="I338" s="39">
        <v>35400000</v>
      </c>
      <c r="J338" s="39">
        <v>35400000</v>
      </c>
      <c r="K338" s="14" t="s">
        <v>46</v>
      </c>
      <c r="L338" s="14" t="s">
        <v>19</v>
      </c>
      <c r="M338" s="14" t="s">
        <v>17</v>
      </c>
      <c r="N338" s="14" t="s">
        <v>18</v>
      </c>
      <c r="O338" s="15" t="s">
        <v>50</v>
      </c>
      <c r="P338" s="16" t="s">
        <v>281</v>
      </c>
      <c r="Q338" s="17" t="s">
        <v>51</v>
      </c>
    </row>
    <row r="339" spans="1:17" ht="75" x14ac:dyDescent="0.25">
      <c r="A339" s="38">
        <v>333</v>
      </c>
      <c r="B339" s="24">
        <v>80111600</v>
      </c>
      <c r="C339" s="25" t="s">
        <v>372</v>
      </c>
      <c r="D339" s="14" t="s">
        <v>22</v>
      </c>
      <c r="E339" s="14" t="s">
        <v>22</v>
      </c>
      <c r="F339" s="22">
        <v>3</v>
      </c>
      <c r="G339" s="18" t="s">
        <v>47</v>
      </c>
      <c r="H339" s="18" t="s">
        <v>44</v>
      </c>
      <c r="I339" s="39">
        <v>35400000</v>
      </c>
      <c r="J339" s="39">
        <v>35400000</v>
      </c>
      <c r="K339" s="14" t="s">
        <v>46</v>
      </c>
      <c r="L339" s="19" t="s">
        <v>19</v>
      </c>
      <c r="M339" s="14" t="s">
        <v>17</v>
      </c>
      <c r="N339" s="14" t="s">
        <v>18</v>
      </c>
      <c r="O339" s="15" t="s">
        <v>50</v>
      </c>
      <c r="P339" s="16" t="s">
        <v>281</v>
      </c>
      <c r="Q339" s="17" t="s">
        <v>51</v>
      </c>
    </row>
    <row r="340" spans="1:17" ht="60" x14ac:dyDescent="0.25">
      <c r="A340" s="38">
        <v>334</v>
      </c>
      <c r="B340" s="24">
        <v>80111600</v>
      </c>
      <c r="C340" s="25" t="s">
        <v>373</v>
      </c>
      <c r="D340" s="14" t="s">
        <v>22</v>
      </c>
      <c r="E340" s="14" t="s">
        <v>22</v>
      </c>
      <c r="F340" s="22">
        <v>3</v>
      </c>
      <c r="G340" s="18" t="s">
        <v>47</v>
      </c>
      <c r="H340" s="18" t="s">
        <v>44</v>
      </c>
      <c r="I340" s="39">
        <v>27000000</v>
      </c>
      <c r="J340" s="39">
        <v>27000000</v>
      </c>
      <c r="K340" s="14" t="s">
        <v>46</v>
      </c>
      <c r="L340" s="19" t="s">
        <v>19</v>
      </c>
      <c r="M340" s="14" t="s">
        <v>17</v>
      </c>
      <c r="N340" s="14" t="s">
        <v>18</v>
      </c>
      <c r="O340" s="15" t="s">
        <v>50</v>
      </c>
      <c r="P340" s="16" t="s">
        <v>281</v>
      </c>
      <c r="Q340" s="17" t="s">
        <v>51</v>
      </c>
    </row>
    <row r="341" spans="1:17" ht="60" x14ac:dyDescent="0.25">
      <c r="A341" s="14">
        <v>335</v>
      </c>
      <c r="B341" s="24">
        <v>80111600</v>
      </c>
      <c r="C341" s="25" t="s">
        <v>374</v>
      </c>
      <c r="D341" s="14" t="s">
        <v>22</v>
      </c>
      <c r="E341" s="14" t="s">
        <v>22</v>
      </c>
      <c r="F341" s="22">
        <v>3</v>
      </c>
      <c r="G341" s="18" t="s">
        <v>47</v>
      </c>
      <c r="H341" s="18" t="s">
        <v>44</v>
      </c>
      <c r="I341" s="39">
        <v>35400000</v>
      </c>
      <c r="J341" s="39">
        <v>35400000</v>
      </c>
      <c r="K341" s="14" t="s">
        <v>46</v>
      </c>
      <c r="L341" s="19" t="s">
        <v>19</v>
      </c>
      <c r="M341" s="14" t="s">
        <v>17</v>
      </c>
      <c r="N341" s="14" t="s">
        <v>18</v>
      </c>
      <c r="O341" s="15" t="s">
        <v>50</v>
      </c>
      <c r="P341" s="16" t="s">
        <v>281</v>
      </c>
      <c r="Q341" s="17" t="s">
        <v>51</v>
      </c>
    </row>
    <row r="342" spans="1:17" ht="60" x14ac:dyDescent="0.25">
      <c r="A342" s="14">
        <v>336</v>
      </c>
      <c r="B342" s="24">
        <v>80111600</v>
      </c>
      <c r="C342" s="25" t="s">
        <v>375</v>
      </c>
      <c r="D342" s="14" t="s">
        <v>22</v>
      </c>
      <c r="E342" s="14" t="s">
        <v>22</v>
      </c>
      <c r="F342" s="22">
        <v>3</v>
      </c>
      <c r="G342" s="18" t="s">
        <v>47</v>
      </c>
      <c r="H342" s="18" t="s">
        <v>44</v>
      </c>
      <c r="I342" s="39">
        <v>35400000</v>
      </c>
      <c r="J342" s="39">
        <v>35400000</v>
      </c>
      <c r="K342" s="14" t="s">
        <v>46</v>
      </c>
      <c r="L342" s="19" t="s">
        <v>19</v>
      </c>
      <c r="M342" s="14" t="s">
        <v>17</v>
      </c>
      <c r="N342" s="14" t="s">
        <v>18</v>
      </c>
      <c r="O342" s="15" t="s">
        <v>50</v>
      </c>
      <c r="P342" s="16" t="s">
        <v>281</v>
      </c>
      <c r="Q342" s="17" t="s">
        <v>51</v>
      </c>
    </row>
    <row r="343" spans="1:17" ht="45" x14ac:dyDescent="0.25">
      <c r="A343" s="38">
        <v>337</v>
      </c>
      <c r="B343" s="24">
        <v>80111600</v>
      </c>
      <c r="C343" s="25" t="s">
        <v>376</v>
      </c>
      <c r="D343" s="14" t="s">
        <v>22</v>
      </c>
      <c r="E343" s="14" t="s">
        <v>22</v>
      </c>
      <c r="F343" s="22">
        <v>10</v>
      </c>
      <c r="G343" s="18" t="s">
        <v>47</v>
      </c>
      <c r="H343" s="18" t="s">
        <v>43</v>
      </c>
      <c r="I343" s="39">
        <v>102811230</v>
      </c>
      <c r="J343" s="39">
        <v>102811230</v>
      </c>
      <c r="K343" s="14" t="s">
        <v>46</v>
      </c>
      <c r="L343" s="14" t="s">
        <v>19</v>
      </c>
      <c r="M343" s="14" t="s">
        <v>17</v>
      </c>
      <c r="N343" s="14" t="s">
        <v>18</v>
      </c>
      <c r="O343" s="15" t="s">
        <v>50</v>
      </c>
      <c r="P343" s="16" t="s">
        <v>281</v>
      </c>
      <c r="Q343" s="17" t="s">
        <v>51</v>
      </c>
    </row>
    <row r="344" spans="1:17" ht="45" x14ac:dyDescent="0.25">
      <c r="A344" s="38">
        <v>338</v>
      </c>
      <c r="B344" s="24">
        <v>80111600</v>
      </c>
      <c r="C344" s="25" t="s">
        <v>377</v>
      </c>
      <c r="D344" s="14" t="s">
        <v>22</v>
      </c>
      <c r="E344" s="14" t="s">
        <v>22</v>
      </c>
      <c r="F344" s="22">
        <v>10</v>
      </c>
      <c r="G344" s="18" t="s">
        <v>47</v>
      </c>
      <c r="H344" s="18" t="s">
        <v>43</v>
      </c>
      <c r="I344" s="39">
        <v>102811230</v>
      </c>
      <c r="J344" s="39">
        <v>102811230</v>
      </c>
      <c r="K344" s="14" t="s">
        <v>46</v>
      </c>
      <c r="L344" s="19" t="s">
        <v>19</v>
      </c>
      <c r="M344" s="14" t="s">
        <v>17</v>
      </c>
      <c r="N344" s="14" t="s">
        <v>18</v>
      </c>
      <c r="O344" s="15" t="s">
        <v>50</v>
      </c>
      <c r="P344" s="16" t="s">
        <v>281</v>
      </c>
      <c r="Q344" s="17" t="s">
        <v>51</v>
      </c>
    </row>
    <row r="345" spans="1:17" ht="180" x14ac:dyDescent="0.25">
      <c r="A345" s="14">
        <v>339</v>
      </c>
      <c r="B345" s="24">
        <v>93142104</v>
      </c>
      <c r="C345" s="25" t="s">
        <v>378</v>
      </c>
      <c r="D345" s="14" t="s">
        <v>22</v>
      </c>
      <c r="E345" s="14" t="s">
        <v>360</v>
      </c>
      <c r="F345" s="22">
        <v>9</v>
      </c>
      <c r="G345" s="18" t="s">
        <v>47</v>
      </c>
      <c r="H345" s="18" t="s">
        <v>44</v>
      </c>
      <c r="I345" s="39">
        <v>2000000000</v>
      </c>
      <c r="J345" s="39">
        <v>2000000000</v>
      </c>
      <c r="K345" s="14" t="s">
        <v>46</v>
      </c>
      <c r="L345" s="19" t="s">
        <v>19</v>
      </c>
      <c r="M345" s="14" t="s">
        <v>17</v>
      </c>
      <c r="N345" s="14" t="s">
        <v>18</v>
      </c>
      <c r="O345" s="15" t="s">
        <v>50</v>
      </c>
      <c r="P345" s="16" t="s">
        <v>281</v>
      </c>
      <c r="Q345" s="17" t="s">
        <v>51</v>
      </c>
    </row>
    <row r="346" spans="1:17" ht="45" x14ac:dyDescent="0.25">
      <c r="A346" s="14">
        <v>340</v>
      </c>
      <c r="B346" s="24">
        <v>80111600</v>
      </c>
      <c r="C346" s="25" t="s">
        <v>379</v>
      </c>
      <c r="D346" s="14" t="s">
        <v>22</v>
      </c>
      <c r="E346" s="14" t="s">
        <v>22</v>
      </c>
      <c r="F346" s="22">
        <v>3</v>
      </c>
      <c r="G346" s="18" t="s">
        <v>47</v>
      </c>
      <c r="H346" s="18" t="s">
        <v>20</v>
      </c>
      <c r="I346" s="39">
        <v>10183578</v>
      </c>
      <c r="J346" s="39">
        <v>10183578</v>
      </c>
      <c r="K346" s="14" t="s">
        <v>46</v>
      </c>
      <c r="L346" s="19" t="s">
        <v>19</v>
      </c>
      <c r="M346" s="14" t="s">
        <v>17</v>
      </c>
      <c r="N346" s="14" t="s">
        <v>18</v>
      </c>
      <c r="O346" s="15" t="s">
        <v>50</v>
      </c>
      <c r="P346" s="16" t="s">
        <v>281</v>
      </c>
      <c r="Q346" s="17" t="s">
        <v>51</v>
      </c>
    </row>
    <row r="347" spans="1:17" ht="45" x14ac:dyDescent="0.25">
      <c r="A347" s="38">
        <v>341</v>
      </c>
      <c r="B347" s="24">
        <v>80111600</v>
      </c>
      <c r="C347" s="25" t="s">
        <v>380</v>
      </c>
      <c r="D347" s="14" t="s">
        <v>22</v>
      </c>
      <c r="E347" s="14" t="s">
        <v>22</v>
      </c>
      <c r="F347" s="22">
        <v>3</v>
      </c>
      <c r="G347" s="18" t="s">
        <v>47</v>
      </c>
      <c r="H347" s="18" t="s">
        <v>20</v>
      </c>
      <c r="I347" s="39">
        <v>44663718</v>
      </c>
      <c r="J347" s="39">
        <v>44663718</v>
      </c>
      <c r="K347" s="14" t="s">
        <v>46</v>
      </c>
      <c r="L347" s="19" t="s">
        <v>19</v>
      </c>
      <c r="M347" s="14" t="s">
        <v>17</v>
      </c>
      <c r="N347" s="14" t="s">
        <v>18</v>
      </c>
      <c r="O347" s="15" t="s">
        <v>50</v>
      </c>
      <c r="P347" s="16" t="s">
        <v>281</v>
      </c>
      <c r="Q347" s="17" t="s">
        <v>51</v>
      </c>
    </row>
    <row r="348" spans="1:17" ht="75" x14ac:dyDescent="0.25">
      <c r="A348" s="38">
        <v>342</v>
      </c>
      <c r="B348" s="24" t="s">
        <v>364</v>
      </c>
      <c r="C348" s="25" t="s">
        <v>381</v>
      </c>
      <c r="D348" s="14" t="s">
        <v>405</v>
      </c>
      <c r="E348" s="14" t="s">
        <v>405</v>
      </c>
      <c r="F348" s="22">
        <v>12</v>
      </c>
      <c r="G348" s="18" t="s">
        <v>47</v>
      </c>
      <c r="H348" s="18" t="s">
        <v>20</v>
      </c>
      <c r="I348" s="39">
        <v>211603322</v>
      </c>
      <c r="J348" s="39">
        <v>211603322</v>
      </c>
      <c r="K348" s="14" t="s">
        <v>46</v>
      </c>
      <c r="L348" s="19" t="s">
        <v>19</v>
      </c>
      <c r="M348" s="14" t="s">
        <v>17</v>
      </c>
      <c r="N348" s="14" t="s">
        <v>18</v>
      </c>
      <c r="O348" s="15" t="s">
        <v>50</v>
      </c>
      <c r="P348" s="16" t="s">
        <v>281</v>
      </c>
      <c r="Q348" s="17" t="s">
        <v>51</v>
      </c>
    </row>
    <row r="349" spans="1:17" ht="45" x14ac:dyDescent="0.25">
      <c r="A349" s="14">
        <v>343</v>
      </c>
      <c r="B349" s="24" t="s">
        <v>365</v>
      </c>
      <c r="C349" s="25" t="s">
        <v>382</v>
      </c>
      <c r="D349" s="14" t="s">
        <v>22</v>
      </c>
      <c r="E349" s="14" t="s">
        <v>22</v>
      </c>
      <c r="F349" s="22">
        <v>12</v>
      </c>
      <c r="G349" s="18" t="s">
        <v>47</v>
      </c>
      <c r="H349" s="18" t="s">
        <v>44</v>
      </c>
      <c r="I349" s="39">
        <v>200000000</v>
      </c>
      <c r="J349" s="39">
        <v>200000000</v>
      </c>
      <c r="K349" s="14" t="s">
        <v>46</v>
      </c>
      <c r="L349" s="14" t="s">
        <v>19</v>
      </c>
      <c r="M349" s="14" t="s">
        <v>17</v>
      </c>
      <c r="N349" s="14" t="s">
        <v>18</v>
      </c>
      <c r="O349" s="15" t="s">
        <v>50</v>
      </c>
      <c r="P349" s="16" t="s">
        <v>281</v>
      </c>
      <c r="Q349" s="17" t="s">
        <v>51</v>
      </c>
    </row>
    <row r="350" spans="1:17" ht="60" x14ac:dyDescent="0.25">
      <c r="A350" s="14">
        <v>344</v>
      </c>
      <c r="B350" s="24" t="s">
        <v>366</v>
      </c>
      <c r="C350" s="25" t="s">
        <v>383</v>
      </c>
      <c r="D350" s="14" t="s">
        <v>360</v>
      </c>
      <c r="E350" s="14" t="s">
        <v>405</v>
      </c>
      <c r="F350" s="22">
        <v>41</v>
      </c>
      <c r="G350" s="33" t="s">
        <v>433</v>
      </c>
      <c r="H350" s="18" t="s">
        <v>20</v>
      </c>
      <c r="I350" s="39">
        <v>1470000000</v>
      </c>
      <c r="J350" s="39">
        <v>300000000</v>
      </c>
      <c r="K350" s="14" t="s">
        <v>329</v>
      </c>
      <c r="L350" s="19" t="s">
        <v>406</v>
      </c>
      <c r="M350" s="14" t="s">
        <v>17</v>
      </c>
      <c r="N350" s="14" t="s">
        <v>18</v>
      </c>
      <c r="O350" s="15" t="s">
        <v>50</v>
      </c>
      <c r="P350" s="16" t="s">
        <v>281</v>
      </c>
      <c r="Q350" s="17" t="s">
        <v>51</v>
      </c>
    </row>
    <row r="351" spans="1:17" ht="45" x14ac:dyDescent="0.25">
      <c r="A351" s="38">
        <v>345</v>
      </c>
      <c r="B351" s="24" t="s">
        <v>367</v>
      </c>
      <c r="C351" s="36" t="s">
        <v>702</v>
      </c>
      <c r="D351" s="14" t="s">
        <v>492</v>
      </c>
      <c r="E351" s="14" t="s">
        <v>492</v>
      </c>
      <c r="F351" s="22">
        <v>15</v>
      </c>
      <c r="G351" s="33" t="s">
        <v>363</v>
      </c>
      <c r="H351" s="18" t="s">
        <v>20</v>
      </c>
      <c r="I351" s="39">
        <v>500000000</v>
      </c>
      <c r="J351" s="39">
        <v>255000000</v>
      </c>
      <c r="K351" s="14" t="s">
        <v>329</v>
      </c>
      <c r="L351" s="19" t="s">
        <v>677</v>
      </c>
      <c r="M351" s="14" t="s">
        <v>17</v>
      </c>
      <c r="N351" s="14" t="s">
        <v>18</v>
      </c>
      <c r="O351" s="15" t="s">
        <v>50</v>
      </c>
      <c r="P351" s="16" t="s">
        <v>281</v>
      </c>
      <c r="Q351" s="17" t="s">
        <v>51</v>
      </c>
    </row>
    <row r="352" spans="1:17" ht="120" x14ac:dyDescent="0.25">
      <c r="A352" s="38">
        <v>346</v>
      </c>
      <c r="B352" s="24" t="s">
        <v>368</v>
      </c>
      <c r="C352" s="25" t="s">
        <v>384</v>
      </c>
      <c r="D352" s="14" t="s">
        <v>22</v>
      </c>
      <c r="E352" s="14" t="s">
        <v>360</v>
      </c>
      <c r="F352" s="22">
        <v>38</v>
      </c>
      <c r="G352" s="18" t="s">
        <v>47</v>
      </c>
      <c r="H352" s="18" t="s">
        <v>20</v>
      </c>
      <c r="I352" s="39">
        <v>5500000000</v>
      </c>
      <c r="J352" s="39">
        <v>980000000</v>
      </c>
      <c r="K352" s="14" t="s">
        <v>329</v>
      </c>
      <c r="L352" s="19" t="s">
        <v>406</v>
      </c>
      <c r="M352" s="14" t="s">
        <v>17</v>
      </c>
      <c r="N352" s="14" t="s">
        <v>18</v>
      </c>
      <c r="O352" s="15" t="s">
        <v>50</v>
      </c>
      <c r="P352" s="16" t="s">
        <v>281</v>
      </c>
      <c r="Q352" s="17" t="s">
        <v>51</v>
      </c>
    </row>
    <row r="353" spans="1:17" ht="60" x14ac:dyDescent="0.25">
      <c r="A353" s="14">
        <v>347</v>
      </c>
      <c r="B353" s="24">
        <v>80111600</v>
      </c>
      <c r="C353" s="25" t="s">
        <v>385</v>
      </c>
      <c r="D353" s="14" t="s">
        <v>22</v>
      </c>
      <c r="E353" s="14" t="s">
        <v>22</v>
      </c>
      <c r="F353" s="22">
        <v>10.5</v>
      </c>
      <c r="G353" s="18" t="s">
        <v>47</v>
      </c>
      <c r="H353" s="18" t="s">
        <v>20</v>
      </c>
      <c r="I353" s="39">
        <v>185988685</v>
      </c>
      <c r="J353" s="39">
        <v>185988685</v>
      </c>
      <c r="K353" s="14" t="s">
        <v>46</v>
      </c>
      <c r="L353" s="19" t="s">
        <v>19</v>
      </c>
      <c r="M353" s="14" t="s">
        <v>17</v>
      </c>
      <c r="N353" s="14" t="s">
        <v>18</v>
      </c>
      <c r="O353" s="15" t="s">
        <v>50</v>
      </c>
      <c r="P353" s="16" t="s">
        <v>281</v>
      </c>
      <c r="Q353" s="17" t="s">
        <v>51</v>
      </c>
    </row>
    <row r="354" spans="1:17" ht="45" x14ac:dyDescent="0.25">
      <c r="A354" s="14">
        <v>348</v>
      </c>
      <c r="B354" s="24">
        <v>93142104</v>
      </c>
      <c r="C354" s="25" t="s">
        <v>386</v>
      </c>
      <c r="D354" s="14" t="s">
        <v>22</v>
      </c>
      <c r="E354" s="14" t="s">
        <v>22</v>
      </c>
      <c r="F354" s="22">
        <v>120</v>
      </c>
      <c r="G354" s="18" t="s">
        <v>47</v>
      </c>
      <c r="H354" s="18" t="s">
        <v>20</v>
      </c>
      <c r="I354" s="39">
        <v>0</v>
      </c>
      <c r="J354" s="39">
        <v>0</v>
      </c>
      <c r="K354" s="14" t="s">
        <v>46</v>
      </c>
      <c r="L354" s="19" t="s">
        <v>19</v>
      </c>
      <c r="M354" s="14" t="s">
        <v>17</v>
      </c>
      <c r="N354" s="14" t="s">
        <v>18</v>
      </c>
      <c r="O354" s="15" t="s">
        <v>50</v>
      </c>
      <c r="P354" s="16" t="s">
        <v>281</v>
      </c>
      <c r="Q354" s="17" t="s">
        <v>51</v>
      </c>
    </row>
    <row r="355" spans="1:17" ht="45" x14ac:dyDescent="0.25">
      <c r="A355" s="38">
        <v>349</v>
      </c>
      <c r="B355" s="24">
        <v>93142104</v>
      </c>
      <c r="C355" s="25" t="s">
        <v>387</v>
      </c>
      <c r="D355" s="14" t="s">
        <v>22</v>
      </c>
      <c r="E355" s="14" t="s">
        <v>22</v>
      </c>
      <c r="F355" s="22">
        <v>120</v>
      </c>
      <c r="G355" s="18" t="s">
        <v>47</v>
      </c>
      <c r="H355" s="18" t="s">
        <v>20</v>
      </c>
      <c r="I355" s="39">
        <v>0</v>
      </c>
      <c r="J355" s="39">
        <v>0</v>
      </c>
      <c r="K355" s="14" t="s">
        <v>46</v>
      </c>
      <c r="L355" s="14" t="s">
        <v>19</v>
      </c>
      <c r="M355" s="14" t="s">
        <v>17</v>
      </c>
      <c r="N355" s="14" t="s">
        <v>18</v>
      </c>
      <c r="O355" s="15" t="s">
        <v>50</v>
      </c>
      <c r="P355" s="16" t="s">
        <v>281</v>
      </c>
      <c r="Q355" s="17" t="s">
        <v>51</v>
      </c>
    </row>
    <row r="356" spans="1:17" ht="45" x14ac:dyDescent="0.25">
      <c r="A356" s="38">
        <v>350</v>
      </c>
      <c r="B356" s="24">
        <v>93142104</v>
      </c>
      <c r="C356" s="25" t="s">
        <v>388</v>
      </c>
      <c r="D356" s="14" t="s">
        <v>22</v>
      </c>
      <c r="E356" s="14" t="s">
        <v>22</v>
      </c>
      <c r="F356" s="22">
        <v>120</v>
      </c>
      <c r="G356" s="18" t="s">
        <v>47</v>
      </c>
      <c r="H356" s="18" t="s">
        <v>20</v>
      </c>
      <c r="I356" s="39">
        <v>0</v>
      </c>
      <c r="J356" s="39">
        <v>0</v>
      </c>
      <c r="K356" s="14" t="s">
        <v>46</v>
      </c>
      <c r="L356" s="19" t="s">
        <v>19</v>
      </c>
      <c r="M356" s="14" t="s">
        <v>17</v>
      </c>
      <c r="N356" s="14" t="s">
        <v>18</v>
      </c>
      <c r="O356" s="15" t="s">
        <v>50</v>
      </c>
      <c r="P356" s="16" t="s">
        <v>281</v>
      </c>
      <c r="Q356" s="17" t="s">
        <v>51</v>
      </c>
    </row>
    <row r="357" spans="1:17" ht="45" x14ac:dyDescent="0.25">
      <c r="A357" s="14">
        <v>351</v>
      </c>
      <c r="B357" s="24">
        <v>93142104</v>
      </c>
      <c r="C357" s="25" t="s">
        <v>389</v>
      </c>
      <c r="D357" s="14" t="s">
        <v>22</v>
      </c>
      <c r="E357" s="14" t="s">
        <v>22</v>
      </c>
      <c r="F357" s="22">
        <v>120</v>
      </c>
      <c r="G357" s="18" t="s">
        <v>47</v>
      </c>
      <c r="H357" s="18" t="s">
        <v>20</v>
      </c>
      <c r="I357" s="39">
        <v>0</v>
      </c>
      <c r="J357" s="39">
        <v>0</v>
      </c>
      <c r="K357" s="14" t="s">
        <v>46</v>
      </c>
      <c r="L357" s="19" t="s">
        <v>19</v>
      </c>
      <c r="M357" s="14" t="s">
        <v>17</v>
      </c>
      <c r="N357" s="14" t="s">
        <v>18</v>
      </c>
      <c r="O357" s="15" t="s">
        <v>50</v>
      </c>
      <c r="P357" s="16" t="s">
        <v>281</v>
      </c>
      <c r="Q357" s="17" t="s">
        <v>51</v>
      </c>
    </row>
    <row r="358" spans="1:17" ht="45" x14ac:dyDescent="0.25">
      <c r="A358" s="14">
        <v>352</v>
      </c>
      <c r="B358" s="24">
        <v>93142104</v>
      </c>
      <c r="C358" s="25" t="s">
        <v>390</v>
      </c>
      <c r="D358" s="14" t="s">
        <v>22</v>
      </c>
      <c r="E358" s="14" t="s">
        <v>22</v>
      </c>
      <c r="F358" s="22">
        <v>120</v>
      </c>
      <c r="G358" s="18" t="s">
        <v>47</v>
      </c>
      <c r="H358" s="18" t="s">
        <v>20</v>
      </c>
      <c r="I358" s="39">
        <v>0</v>
      </c>
      <c r="J358" s="39">
        <v>0</v>
      </c>
      <c r="K358" s="14" t="s">
        <v>46</v>
      </c>
      <c r="L358" s="19" t="s">
        <v>19</v>
      </c>
      <c r="M358" s="14" t="s">
        <v>17</v>
      </c>
      <c r="N358" s="14" t="s">
        <v>18</v>
      </c>
      <c r="O358" s="15" t="s">
        <v>50</v>
      </c>
      <c r="P358" s="16" t="s">
        <v>281</v>
      </c>
      <c r="Q358" s="17" t="s">
        <v>51</v>
      </c>
    </row>
    <row r="359" spans="1:17" ht="45" x14ac:dyDescent="0.25">
      <c r="A359" s="38">
        <v>353</v>
      </c>
      <c r="B359" s="24">
        <v>93142104</v>
      </c>
      <c r="C359" s="25" t="s">
        <v>391</v>
      </c>
      <c r="D359" s="14" t="s">
        <v>22</v>
      </c>
      <c r="E359" s="14" t="s">
        <v>22</v>
      </c>
      <c r="F359" s="22">
        <v>120</v>
      </c>
      <c r="G359" s="18" t="s">
        <v>47</v>
      </c>
      <c r="H359" s="18" t="s">
        <v>20</v>
      </c>
      <c r="I359" s="39">
        <v>0</v>
      </c>
      <c r="J359" s="39">
        <v>0</v>
      </c>
      <c r="K359" s="14" t="s">
        <v>46</v>
      </c>
      <c r="L359" s="19" t="s">
        <v>19</v>
      </c>
      <c r="M359" s="14" t="s">
        <v>17</v>
      </c>
      <c r="N359" s="14" t="s">
        <v>18</v>
      </c>
      <c r="O359" s="15" t="s">
        <v>50</v>
      </c>
      <c r="P359" s="16" t="s">
        <v>281</v>
      </c>
      <c r="Q359" s="17" t="s">
        <v>51</v>
      </c>
    </row>
    <row r="360" spans="1:17" ht="45" x14ac:dyDescent="0.25">
      <c r="A360" s="38">
        <v>354</v>
      </c>
      <c r="B360" s="24">
        <v>93142104</v>
      </c>
      <c r="C360" s="25" t="s">
        <v>392</v>
      </c>
      <c r="D360" s="14" t="s">
        <v>22</v>
      </c>
      <c r="E360" s="14" t="s">
        <v>22</v>
      </c>
      <c r="F360" s="22">
        <v>120</v>
      </c>
      <c r="G360" s="18" t="s">
        <v>47</v>
      </c>
      <c r="H360" s="18" t="s">
        <v>20</v>
      </c>
      <c r="I360" s="39">
        <v>0</v>
      </c>
      <c r="J360" s="39">
        <v>0</v>
      </c>
      <c r="K360" s="14" t="s">
        <v>46</v>
      </c>
      <c r="L360" s="19" t="s">
        <v>19</v>
      </c>
      <c r="M360" s="14" t="s">
        <v>17</v>
      </c>
      <c r="N360" s="14" t="s">
        <v>18</v>
      </c>
      <c r="O360" s="15" t="s">
        <v>50</v>
      </c>
      <c r="P360" s="16" t="s">
        <v>281</v>
      </c>
      <c r="Q360" s="17" t="s">
        <v>51</v>
      </c>
    </row>
    <row r="361" spans="1:17" ht="45" x14ac:dyDescent="0.25">
      <c r="A361" s="14">
        <v>355</v>
      </c>
      <c r="B361" s="24">
        <v>93142104</v>
      </c>
      <c r="C361" s="25" t="s">
        <v>393</v>
      </c>
      <c r="D361" s="14" t="s">
        <v>22</v>
      </c>
      <c r="E361" s="14" t="s">
        <v>22</v>
      </c>
      <c r="F361" s="22">
        <v>120</v>
      </c>
      <c r="G361" s="18" t="s">
        <v>47</v>
      </c>
      <c r="H361" s="18" t="s">
        <v>20</v>
      </c>
      <c r="I361" s="39">
        <v>0</v>
      </c>
      <c r="J361" s="39">
        <v>0</v>
      </c>
      <c r="K361" s="14" t="s">
        <v>46</v>
      </c>
      <c r="L361" s="14" t="s">
        <v>19</v>
      </c>
      <c r="M361" s="14" t="s">
        <v>17</v>
      </c>
      <c r="N361" s="14" t="s">
        <v>18</v>
      </c>
      <c r="O361" s="15" t="s">
        <v>50</v>
      </c>
      <c r="P361" s="16" t="s">
        <v>281</v>
      </c>
      <c r="Q361" s="17" t="s">
        <v>51</v>
      </c>
    </row>
    <row r="362" spans="1:17" ht="45" x14ac:dyDescent="0.25">
      <c r="A362" s="14">
        <v>356</v>
      </c>
      <c r="B362" s="24">
        <v>93142104</v>
      </c>
      <c r="C362" s="25" t="s">
        <v>394</v>
      </c>
      <c r="D362" s="14" t="s">
        <v>22</v>
      </c>
      <c r="E362" s="14" t="s">
        <v>22</v>
      </c>
      <c r="F362" s="22">
        <v>120</v>
      </c>
      <c r="G362" s="18" t="s">
        <v>47</v>
      </c>
      <c r="H362" s="18" t="s">
        <v>20</v>
      </c>
      <c r="I362" s="39">
        <v>0</v>
      </c>
      <c r="J362" s="39">
        <v>0</v>
      </c>
      <c r="K362" s="14" t="s">
        <v>46</v>
      </c>
      <c r="L362" s="19" t="s">
        <v>19</v>
      </c>
      <c r="M362" s="14" t="s">
        <v>17</v>
      </c>
      <c r="N362" s="14" t="s">
        <v>18</v>
      </c>
      <c r="O362" s="15" t="s">
        <v>50</v>
      </c>
      <c r="P362" s="16" t="s">
        <v>281</v>
      </c>
      <c r="Q362" s="17" t="s">
        <v>51</v>
      </c>
    </row>
    <row r="363" spans="1:17" ht="45" x14ac:dyDescent="0.25">
      <c r="A363" s="38">
        <v>357</v>
      </c>
      <c r="B363" s="24">
        <v>93142104</v>
      </c>
      <c r="C363" s="25" t="s">
        <v>395</v>
      </c>
      <c r="D363" s="14" t="s">
        <v>22</v>
      </c>
      <c r="E363" s="14" t="s">
        <v>22</v>
      </c>
      <c r="F363" s="22">
        <v>120</v>
      </c>
      <c r="G363" s="18" t="s">
        <v>47</v>
      </c>
      <c r="H363" s="18" t="s">
        <v>20</v>
      </c>
      <c r="I363" s="39">
        <v>0</v>
      </c>
      <c r="J363" s="39">
        <v>0</v>
      </c>
      <c r="K363" s="14" t="s">
        <v>46</v>
      </c>
      <c r="L363" s="19" t="s">
        <v>19</v>
      </c>
      <c r="M363" s="14" t="s">
        <v>17</v>
      </c>
      <c r="N363" s="14" t="s">
        <v>18</v>
      </c>
      <c r="O363" s="15" t="s">
        <v>50</v>
      </c>
      <c r="P363" s="16" t="s">
        <v>281</v>
      </c>
      <c r="Q363" s="17" t="s">
        <v>51</v>
      </c>
    </row>
    <row r="364" spans="1:17" ht="45" x14ac:dyDescent="0.25">
      <c r="A364" s="38">
        <v>358</v>
      </c>
      <c r="B364" s="24">
        <v>93142104</v>
      </c>
      <c r="C364" s="25" t="s">
        <v>396</v>
      </c>
      <c r="D364" s="14" t="s">
        <v>22</v>
      </c>
      <c r="E364" s="14" t="s">
        <v>22</v>
      </c>
      <c r="F364" s="22">
        <v>120</v>
      </c>
      <c r="G364" s="18" t="s">
        <v>47</v>
      </c>
      <c r="H364" s="18" t="s">
        <v>20</v>
      </c>
      <c r="I364" s="39">
        <v>0</v>
      </c>
      <c r="J364" s="39">
        <v>0</v>
      </c>
      <c r="K364" s="14" t="s">
        <v>46</v>
      </c>
      <c r="L364" s="19" t="s">
        <v>19</v>
      </c>
      <c r="M364" s="14" t="s">
        <v>17</v>
      </c>
      <c r="N364" s="14" t="s">
        <v>18</v>
      </c>
      <c r="O364" s="15" t="s">
        <v>50</v>
      </c>
      <c r="P364" s="16" t="s">
        <v>281</v>
      </c>
      <c r="Q364" s="17" t="s">
        <v>51</v>
      </c>
    </row>
    <row r="365" spans="1:17" ht="45" x14ac:dyDescent="0.25">
      <c r="A365" s="14">
        <v>359</v>
      </c>
      <c r="B365" s="24">
        <v>93142104</v>
      </c>
      <c r="C365" s="25" t="s">
        <v>397</v>
      </c>
      <c r="D365" s="14" t="s">
        <v>22</v>
      </c>
      <c r="E365" s="14" t="s">
        <v>22</v>
      </c>
      <c r="F365" s="22">
        <v>120</v>
      </c>
      <c r="G365" s="18" t="s">
        <v>47</v>
      </c>
      <c r="H365" s="18" t="s">
        <v>20</v>
      </c>
      <c r="I365" s="39">
        <v>0</v>
      </c>
      <c r="J365" s="39">
        <v>0</v>
      </c>
      <c r="K365" s="14" t="s">
        <v>46</v>
      </c>
      <c r="L365" s="19" t="s">
        <v>19</v>
      </c>
      <c r="M365" s="14" t="s">
        <v>17</v>
      </c>
      <c r="N365" s="14" t="s">
        <v>18</v>
      </c>
      <c r="O365" s="15" t="s">
        <v>50</v>
      </c>
      <c r="P365" s="16" t="s">
        <v>281</v>
      </c>
      <c r="Q365" s="17" t="s">
        <v>51</v>
      </c>
    </row>
    <row r="366" spans="1:17" ht="45" x14ac:dyDescent="0.25">
      <c r="A366" s="14">
        <v>360</v>
      </c>
      <c r="B366" s="24">
        <v>93142104</v>
      </c>
      <c r="C366" s="25" t="s">
        <v>398</v>
      </c>
      <c r="D366" s="14" t="s">
        <v>22</v>
      </c>
      <c r="E366" s="14" t="s">
        <v>22</v>
      </c>
      <c r="F366" s="22">
        <v>120</v>
      </c>
      <c r="G366" s="18" t="s">
        <v>47</v>
      </c>
      <c r="H366" s="18" t="s">
        <v>20</v>
      </c>
      <c r="I366" s="39">
        <v>0</v>
      </c>
      <c r="J366" s="39">
        <v>0</v>
      </c>
      <c r="K366" s="14" t="s">
        <v>46</v>
      </c>
      <c r="L366" s="14" t="s">
        <v>19</v>
      </c>
      <c r="M366" s="14" t="s">
        <v>17</v>
      </c>
      <c r="N366" s="14" t="s">
        <v>18</v>
      </c>
      <c r="O366" s="15" t="s">
        <v>50</v>
      </c>
      <c r="P366" s="16" t="s">
        <v>281</v>
      </c>
      <c r="Q366" s="17" t="s">
        <v>51</v>
      </c>
    </row>
    <row r="367" spans="1:17" ht="60" x14ac:dyDescent="0.25">
      <c r="A367" s="38">
        <v>361</v>
      </c>
      <c r="B367" s="24">
        <v>93142104</v>
      </c>
      <c r="C367" s="25" t="s">
        <v>399</v>
      </c>
      <c r="D367" s="14" t="s">
        <v>22</v>
      </c>
      <c r="E367" s="14" t="s">
        <v>22</v>
      </c>
      <c r="F367" s="22">
        <v>120</v>
      </c>
      <c r="G367" s="18" t="s">
        <v>47</v>
      </c>
      <c r="H367" s="18" t="s">
        <v>20</v>
      </c>
      <c r="I367" s="39">
        <v>0</v>
      </c>
      <c r="J367" s="39">
        <v>0</v>
      </c>
      <c r="K367" s="14" t="s">
        <v>46</v>
      </c>
      <c r="L367" s="19" t="s">
        <v>19</v>
      </c>
      <c r="M367" s="14" t="s">
        <v>17</v>
      </c>
      <c r="N367" s="14" t="s">
        <v>18</v>
      </c>
      <c r="O367" s="15" t="s">
        <v>50</v>
      </c>
      <c r="P367" s="16" t="s">
        <v>281</v>
      </c>
      <c r="Q367" s="17" t="s">
        <v>51</v>
      </c>
    </row>
    <row r="368" spans="1:17" ht="45" x14ac:dyDescent="0.25">
      <c r="A368" s="38">
        <v>362</v>
      </c>
      <c r="B368" s="24">
        <v>93142104</v>
      </c>
      <c r="C368" s="25" t="s">
        <v>400</v>
      </c>
      <c r="D368" s="14" t="s">
        <v>22</v>
      </c>
      <c r="E368" s="14" t="s">
        <v>22</v>
      </c>
      <c r="F368" s="22">
        <v>120</v>
      </c>
      <c r="G368" s="18" t="s">
        <v>47</v>
      </c>
      <c r="H368" s="18" t="s">
        <v>20</v>
      </c>
      <c r="I368" s="39">
        <v>0</v>
      </c>
      <c r="J368" s="39">
        <v>0</v>
      </c>
      <c r="K368" s="14" t="s">
        <v>46</v>
      </c>
      <c r="L368" s="19" t="s">
        <v>19</v>
      </c>
      <c r="M368" s="14" t="s">
        <v>17</v>
      </c>
      <c r="N368" s="14" t="s">
        <v>18</v>
      </c>
      <c r="O368" s="15" t="s">
        <v>50</v>
      </c>
      <c r="P368" s="16" t="s">
        <v>281</v>
      </c>
      <c r="Q368" s="17" t="s">
        <v>51</v>
      </c>
    </row>
    <row r="369" spans="1:17" ht="45" x14ac:dyDescent="0.25">
      <c r="A369" s="14">
        <v>363</v>
      </c>
      <c r="B369" s="24">
        <v>93142104</v>
      </c>
      <c r="C369" s="25" t="s">
        <v>401</v>
      </c>
      <c r="D369" s="14" t="s">
        <v>22</v>
      </c>
      <c r="E369" s="14" t="s">
        <v>22</v>
      </c>
      <c r="F369" s="22">
        <v>120</v>
      </c>
      <c r="G369" s="18" t="s">
        <v>47</v>
      </c>
      <c r="H369" s="18" t="s">
        <v>20</v>
      </c>
      <c r="I369" s="39">
        <v>0</v>
      </c>
      <c r="J369" s="39">
        <v>0</v>
      </c>
      <c r="K369" s="14" t="s">
        <v>46</v>
      </c>
      <c r="L369" s="19" t="s">
        <v>19</v>
      </c>
      <c r="M369" s="14" t="s">
        <v>17</v>
      </c>
      <c r="N369" s="14" t="s">
        <v>18</v>
      </c>
      <c r="O369" s="15" t="s">
        <v>50</v>
      </c>
      <c r="P369" s="16" t="s">
        <v>281</v>
      </c>
      <c r="Q369" s="17" t="s">
        <v>51</v>
      </c>
    </row>
    <row r="370" spans="1:17" ht="45" x14ac:dyDescent="0.25">
      <c r="A370" s="14">
        <v>364</v>
      </c>
      <c r="B370" s="24">
        <v>78181500</v>
      </c>
      <c r="C370" s="25" t="s">
        <v>402</v>
      </c>
      <c r="D370" s="14" t="s">
        <v>22</v>
      </c>
      <c r="E370" s="14" t="s">
        <v>22</v>
      </c>
      <c r="F370" s="22">
        <v>10</v>
      </c>
      <c r="G370" s="18" t="s">
        <v>362</v>
      </c>
      <c r="H370" s="18" t="s">
        <v>20</v>
      </c>
      <c r="I370" s="39">
        <v>40000000</v>
      </c>
      <c r="J370" s="39">
        <v>40000000</v>
      </c>
      <c r="K370" s="14" t="s">
        <v>46</v>
      </c>
      <c r="L370" s="19" t="s">
        <v>19</v>
      </c>
      <c r="M370" s="14" t="s">
        <v>17</v>
      </c>
      <c r="N370" s="14" t="s">
        <v>18</v>
      </c>
      <c r="O370" s="15" t="s">
        <v>50</v>
      </c>
      <c r="P370" s="16" t="s">
        <v>281</v>
      </c>
      <c r="Q370" s="17" t="s">
        <v>51</v>
      </c>
    </row>
    <row r="371" spans="1:17" ht="60" x14ac:dyDescent="0.25">
      <c r="A371" s="38">
        <v>365</v>
      </c>
      <c r="B371" s="24">
        <v>93141506</v>
      </c>
      <c r="C371" s="25" t="s">
        <v>403</v>
      </c>
      <c r="D371" s="14" t="s">
        <v>22</v>
      </c>
      <c r="E371" s="14" t="s">
        <v>22</v>
      </c>
      <c r="F371" s="22">
        <v>11</v>
      </c>
      <c r="G371" s="18" t="s">
        <v>47</v>
      </c>
      <c r="H371" s="18" t="s">
        <v>20</v>
      </c>
      <c r="I371" s="39">
        <v>487605455</v>
      </c>
      <c r="J371" s="39">
        <v>487605455</v>
      </c>
      <c r="K371" s="14" t="s">
        <v>46</v>
      </c>
      <c r="L371" s="19" t="s">
        <v>19</v>
      </c>
      <c r="M371" s="14" t="s">
        <v>17</v>
      </c>
      <c r="N371" s="14" t="s">
        <v>18</v>
      </c>
      <c r="O371" s="15" t="s">
        <v>50</v>
      </c>
      <c r="P371" s="16" t="s">
        <v>281</v>
      </c>
      <c r="Q371" s="17" t="s">
        <v>51</v>
      </c>
    </row>
    <row r="372" spans="1:17" ht="45" x14ac:dyDescent="0.25">
      <c r="A372" s="38">
        <v>366</v>
      </c>
      <c r="B372" s="24">
        <v>80111600</v>
      </c>
      <c r="C372" s="25" t="s">
        <v>404</v>
      </c>
      <c r="D372" s="14" t="s">
        <v>22</v>
      </c>
      <c r="E372" s="14" t="s">
        <v>360</v>
      </c>
      <c r="F372" s="22">
        <v>10</v>
      </c>
      <c r="G372" s="18" t="s">
        <v>47</v>
      </c>
      <c r="H372" s="18" t="s">
        <v>20</v>
      </c>
      <c r="I372" s="39">
        <v>549342316</v>
      </c>
      <c r="J372" s="39">
        <v>549342316</v>
      </c>
      <c r="K372" s="14" t="s">
        <v>46</v>
      </c>
      <c r="L372" s="14" t="s">
        <v>19</v>
      </c>
      <c r="M372" s="14" t="s">
        <v>17</v>
      </c>
      <c r="N372" s="14" t="s">
        <v>18</v>
      </c>
      <c r="O372" s="15" t="s">
        <v>50</v>
      </c>
      <c r="P372" s="16" t="s">
        <v>281</v>
      </c>
      <c r="Q372" s="17" t="s">
        <v>51</v>
      </c>
    </row>
    <row r="373" spans="1:17" ht="225" x14ac:dyDescent="0.25">
      <c r="A373" s="38">
        <v>369</v>
      </c>
      <c r="B373" s="20">
        <v>93142104</v>
      </c>
      <c r="C373" s="36" t="s">
        <v>412</v>
      </c>
      <c r="D373" s="33" t="s">
        <v>360</v>
      </c>
      <c r="E373" s="33" t="s">
        <v>360</v>
      </c>
      <c r="F373" s="21">
        <v>24</v>
      </c>
      <c r="G373" s="33" t="s">
        <v>47</v>
      </c>
      <c r="H373" s="30" t="s">
        <v>20</v>
      </c>
      <c r="I373" s="39">
        <v>0</v>
      </c>
      <c r="J373" s="39">
        <v>0</v>
      </c>
      <c r="K373" s="14" t="s">
        <v>46</v>
      </c>
      <c r="L373" s="19" t="s">
        <v>19</v>
      </c>
      <c r="M373" s="14" t="s">
        <v>17</v>
      </c>
      <c r="N373" s="14" t="s">
        <v>18</v>
      </c>
      <c r="O373" s="15" t="s">
        <v>50</v>
      </c>
      <c r="P373" s="16" t="s">
        <v>281</v>
      </c>
      <c r="Q373" s="17" t="s">
        <v>51</v>
      </c>
    </row>
    <row r="374" spans="1:17" ht="45" x14ac:dyDescent="0.25">
      <c r="A374" s="38">
        <v>370</v>
      </c>
      <c r="B374" s="40" t="s">
        <v>413</v>
      </c>
      <c r="C374" s="36" t="s">
        <v>414</v>
      </c>
      <c r="D374" s="33" t="s">
        <v>360</v>
      </c>
      <c r="E374" s="33" t="s">
        <v>327</v>
      </c>
      <c r="F374" s="21">
        <v>12</v>
      </c>
      <c r="G374" s="33" t="s">
        <v>363</v>
      </c>
      <c r="H374" s="30" t="s">
        <v>20</v>
      </c>
      <c r="I374" s="39">
        <v>1500000000</v>
      </c>
      <c r="J374" s="39">
        <v>1500000000</v>
      </c>
      <c r="K374" s="14" t="s">
        <v>46</v>
      </c>
      <c r="L374" s="19" t="s">
        <v>19</v>
      </c>
      <c r="M374" s="14" t="s">
        <v>17</v>
      </c>
      <c r="N374" s="14" t="s">
        <v>18</v>
      </c>
      <c r="O374" s="15" t="s">
        <v>50</v>
      </c>
      <c r="P374" s="16" t="s">
        <v>281</v>
      </c>
      <c r="Q374" s="17" t="s">
        <v>51</v>
      </c>
    </row>
    <row r="375" spans="1:17" ht="60" x14ac:dyDescent="0.25">
      <c r="A375" s="14">
        <v>371</v>
      </c>
      <c r="B375" s="20">
        <v>80111600</v>
      </c>
      <c r="C375" s="36" t="s">
        <v>415</v>
      </c>
      <c r="D375" s="33" t="s">
        <v>360</v>
      </c>
      <c r="E375" s="33" t="s">
        <v>360</v>
      </c>
      <c r="F375" s="21">
        <v>1</v>
      </c>
      <c r="G375" s="33" t="s">
        <v>47</v>
      </c>
      <c r="H375" s="30" t="s">
        <v>20</v>
      </c>
      <c r="I375" s="39">
        <v>25000000</v>
      </c>
      <c r="J375" s="39">
        <v>25000000</v>
      </c>
      <c r="K375" s="14" t="s">
        <v>46</v>
      </c>
      <c r="L375" s="19" t="s">
        <v>19</v>
      </c>
      <c r="M375" s="14" t="s">
        <v>17</v>
      </c>
      <c r="N375" s="14" t="s">
        <v>18</v>
      </c>
      <c r="O375" s="15" t="s">
        <v>50</v>
      </c>
      <c r="P375" s="16" t="s">
        <v>281</v>
      </c>
      <c r="Q375" s="17" t="s">
        <v>51</v>
      </c>
    </row>
    <row r="376" spans="1:17" ht="45" x14ac:dyDescent="0.25">
      <c r="A376" s="14">
        <v>372</v>
      </c>
      <c r="B376" s="20">
        <v>80141603</v>
      </c>
      <c r="C376" s="36" t="s">
        <v>416</v>
      </c>
      <c r="D376" s="33" t="s">
        <v>360</v>
      </c>
      <c r="E376" s="33" t="s">
        <v>360</v>
      </c>
      <c r="F376" s="21">
        <v>1</v>
      </c>
      <c r="G376" s="33" t="s">
        <v>361</v>
      </c>
      <c r="H376" s="33" t="s">
        <v>44</v>
      </c>
      <c r="I376" s="39">
        <v>15925000</v>
      </c>
      <c r="J376" s="39">
        <v>15925000</v>
      </c>
      <c r="K376" s="14" t="s">
        <v>46</v>
      </c>
      <c r="L376" s="19" t="s">
        <v>19</v>
      </c>
      <c r="M376" s="14" t="s">
        <v>17</v>
      </c>
      <c r="N376" s="14" t="s">
        <v>18</v>
      </c>
      <c r="O376" s="15" t="s">
        <v>50</v>
      </c>
      <c r="P376" s="16" t="s">
        <v>281</v>
      </c>
      <c r="Q376" s="17" t="s">
        <v>51</v>
      </c>
    </row>
    <row r="377" spans="1:17" ht="45" x14ac:dyDescent="0.25">
      <c r="A377" s="38">
        <v>373</v>
      </c>
      <c r="B377" s="40" t="s">
        <v>417</v>
      </c>
      <c r="C377" s="36" t="s">
        <v>418</v>
      </c>
      <c r="D377" s="33" t="s">
        <v>360</v>
      </c>
      <c r="E377" s="33" t="s">
        <v>360</v>
      </c>
      <c r="F377" s="21">
        <v>9.5</v>
      </c>
      <c r="G377" s="33" t="s">
        <v>421</v>
      </c>
      <c r="H377" s="30" t="s">
        <v>20</v>
      </c>
      <c r="I377" s="39">
        <v>30000000</v>
      </c>
      <c r="J377" s="39">
        <v>30000000</v>
      </c>
      <c r="K377" s="14" t="s">
        <v>46</v>
      </c>
      <c r="L377" s="19" t="s">
        <v>19</v>
      </c>
      <c r="M377" s="14" t="s">
        <v>17</v>
      </c>
      <c r="N377" s="14" t="s">
        <v>18</v>
      </c>
      <c r="O377" s="15" t="s">
        <v>50</v>
      </c>
      <c r="P377" s="16" t="s">
        <v>281</v>
      </c>
      <c r="Q377" s="17" t="s">
        <v>51</v>
      </c>
    </row>
    <row r="378" spans="1:17" ht="45" x14ac:dyDescent="0.25">
      <c r="A378" s="38">
        <v>374</v>
      </c>
      <c r="B378" s="20">
        <v>72101509</v>
      </c>
      <c r="C378" s="36" t="s">
        <v>419</v>
      </c>
      <c r="D378" s="33" t="s">
        <v>360</v>
      </c>
      <c r="E378" s="33" t="s">
        <v>360</v>
      </c>
      <c r="F378" s="21">
        <v>9.5</v>
      </c>
      <c r="G378" s="33" t="s">
        <v>421</v>
      </c>
      <c r="H378" s="30" t="s">
        <v>20</v>
      </c>
      <c r="I378" s="39">
        <v>30000000</v>
      </c>
      <c r="J378" s="39">
        <v>30000000</v>
      </c>
      <c r="K378" s="14" t="s">
        <v>46</v>
      </c>
      <c r="L378" s="19" t="s">
        <v>19</v>
      </c>
      <c r="M378" s="14" t="s">
        <v>17</v>
      </c>
      <c r="N378" s="14" t="s">
        <v>18</v>
      </c>
      <c r="O378" s="15" t="s">
        <v>50</v>
      </c>
      <c r="P378" s="16" t="s">
        <v>281</v>
      </c>
      <c r="Q378" s="17" t="s">
        <v>51</v>
      </c>
    </row>
    <row r="379" spans="1:17" ht="45" x14ac:dyDescent="0.25">
      <c r="A379" s="14">
        <v>375</v>
      </c>
      <c r="B379" s="20">
        <v>81111800</v>
      </c>
      <c r="C379" s="36" t="s">
        <v>420</v>
      </c>
      <c r="D379" s="33" t="s">
        <v>360</v>
      </c>
      <c r="E379" s="33" t="s">
        <v>360</v>
      </c>
      <c r="F379" s="21">
        <v>9</v>
      </c>
      <c r="G379" s="33" t="s">
        <v>47</v>
      </c>
      <c r="H379" s="30" t="s">
        <v>20</v>
      </c>
      <c r="I379" s="39">
        <v>56423850</v>
      </c>
      <c r="J379" s="39">
        <v>56423850</v>
      </c>
      <c r="K379" s="14" t="s">
        <v>46</v>
      </c>
      <c r="L379" s="19" t="s">
        <v>19</v>
      </c>
      <c r="M379" s="14" t="s">
        <v>17</v>
      </c>
      <c r="N379" s="14" t="s">
        <v>18</v>
      </c>
      <c r="O379" s="15" t="s">
        <v>50</v>
      </c>
      <c r="P379" s="16" t="s">
        <v>281</v>
      </c>
      <c r="Q379" s="17" t="s">
        <v>51</v>
      </c>
    </row>
    <row r="380" spans="1:17" ht="75" x14ac:dyDescent="0.25">
      <c r="A380" s="14">
        <v>377</v>
      </c>
      <c r="B380" s="20">
        <v>80111600</v>
      </c>
      <c r="C380" s="36" t="s">
        <v>436</v>
      </c>
      <c r="D380" s="33" t="s">
        <v>405</v>
      </c>
      <c r="E380" s="33" t="s">
        <v>405</v>
      </c>
      <c r="F380" s="21">
        <v>9</v>
      </c>
      <c r="G380" s="33" t="s">
        <v>47</v>
      </c>
      <c r="H380" s="31" t="s">
        <v>43</v>
      </c>
      <c r="I380" s="39">
        <v>92530107</v>
      </c>
      <c r="J380" s="39">
        <v>92530107</v>
      </c>
      <c r="K380" s="31" t="s">
        <v>46</v>
      </c>
      <c r="L380" s="31" t="s">
        <v>19</v>
      </c>
      <c r="M380" s="14" t="s">
        <v>17</v>
      </c>
      <c r="N380" s="14" t="s">
        <v>18</v>
      </c>
      <c r="O380" s="15" t="s">
        <v>50</v>
      </c>
      <c r="P380" s="16" t="s">
        <v>281</v>
      </c>
      <c r="Q380" s="17" t="s">
        <v>51</v>
      </c>
    </row>
    <row r="381" spans="1:17" ht="75" x14ac:dyDescent="0.25">
      <c r="A381" s="38">
        <v>378</v>
      </c>
      <c r="B381" s="20">
        <v>80111600</v>
      </c>
      <c r="C381" s="36" t="s">
        <v>437</v>
      </c>
      <c r="D381" s="33" t="s">
        <v>405</v>
      </c>
      <c r="E381" s="33" t="s">
        <v>405</v>
      </c>
      <c r="F381" s="21">
        <v>1.5</v>
      </c>
      <c r="G381" s="33" t="s">
        <v>47</v>
      </c>
      <c r="H381" s="31" t="s">
        <v>43</v>
      </c>
      <c r="I381" s="39">
        <v>15421685</v>
      </c>
      <c r="J381" s="39">
        <v>15421685</v>
      </c>
      <c r="K381" s="31" t="s">
        <v>46</v>
      </c>
      <c r="L381" s="31" t="s">
        <v>19</v>
      </c>
      <c r="M381" s="14" t="s">
        <v>17</v>
      </c>
      <c r="N381" s="14" t="s">
        <v>18</v>
      </c>
      <c r="O381" s="15" t="s">
        <v>50</v>
      </c>
      <c r="P381" s="16" t="s">
        <v>281</v>
      </c>
      <c r="Q381" s="17" t="s">
        <v>51</v>
      </c>
    </row>
    <row r="382" spans="1:17" ht="45" x14ac:dyDescent="0.25">
      <c r="A382" s="38">
        <v>379</v>
      </c>
      <c r="B382" s="20">
        <v>80111600</v>
      </c>
      <c r="C382" s="36" t="s">
        <v>438</v>
      </c>
      <c r="D382" s="33" t="s">
        <v>405</v>
      </c>
      <c r="E382" s="33" t="s">
        <v>405</v>
      </c>
      <c r="F382" s="21">
        <v>9</v>
      </c>
      <c r="G382" s="33" t="s">
        <v>47</v>
      </c>
      <c r="H382" s="31" t="s">
        <v>43</v>
      </c>
      <c r="I382" s="39">
        <v>138464991</v>
      </c>
      <c r="J382" s="39">
        <v>138464991</v>
      </c>
      <c r="K382" s="31" t="s">
        <v>46</v>
      </c>
      <c r="L382" s="31" t="s">
        <v>19</v>
      </c>
      <c r="M382" s="14" t="s">
        <v>17</v>
      </c>
      <c r="N382" s="14" t="s">
        <v>18</v>
      </c>
      <c r="O382" s="15" t="s">
        <v>50</v>
      </c>
      <c r="P382" s="16" t="s">
        <v>281</v>
      </c>
      <c r="Q382" s="17" t="s">
        <v>51</v>
      </c>
    </row>
    <row r="383" spans="1:17" ht="45" x14ac:dyDescent="0.25">
      <c r="A383" s="14">
        <v>380</v>
      </c>
      <c r="B383" s="20">
        <v>80111600</v>
      </c>
      <c r="C383" s="36" t="s">
        <v>439</v>
      </c>
      <c r="D383" s="33" t="s">
        <v>405</v>
      </c>
      <c r="E383" s="33" t="s">
        <v>405</v>
      </c>
      <c r="F383" s="21">
        <v>9</v>
      </c>
      <c r="G383" s="33" t="s">
        <v>47</v>
      </c>
      <c r="H383" s="31" t="s">
        <v>43</v>
      </c>
      <c r="I383" s="39">
        <v>116357139</v>
      </c>
      <c r="J383" s="39">
        <v>116357139</v>
      </c>
      <c r="K383" s="31" t="s">
        <v>46</v>
      </c>
      <c r="L383" s="31" t="s">
        <v>19</v>
      </c>
      <c r="M383" s="14" t="s">
        <v>17</v>
      </c>
      <c r="N383" s="14" t="s">
        <v>18</v>
      </c>
      <c r="O383" s="15" t="s">
        <v>50</v>
      </c>
      <c r="P383" s="16" t="s">
        <v>281</v>
      </c>
      <c r="Q383" s="17" t="s">
        <v>51</v>
      </c>
    </row>
    <row r="384" spans="1:17" ht="45" x14ac:dyDescent="0.25">
      <c r="A384" s="14">
        <v>381</v>
      </c>
      <c r="B384" s="20">
        <v>80111600</v>
      </c>
      <c r="C384" s="36" t="s">
        <v>440</v>
      </c>
      <c r="D384" s="33" t="s">
        <v>405</v>
      </c>
      <c r="E384" s="33" t="s">
        <v>405</v>
      </c>
      <c r="F384" s="21">
        <v>9</v>
      </c>
      <c r="G384" s="33" t="s">
        <v>47</v>
      </c>
      <c r="H384" s="31" t="s">
        <v>43</v>
      </c>
      <c r="I384" s="39">
        <v>77695749</v>
      </c>
      <c r="J384" s="39">
        <v>77695749</v>
      </c>
      <c r="K384" s="31" t="s">
        <v>46</v>
      </c>
      <c r="L384" s="31" t="s">
        <v>19</v>
      </c>
      <c r="M384" s="14" t="s">
        <v>17</v>
      </c>
      <c r="N384" s="14" t="s">
        <v>18</v>
      </c>
      <c r="O384" s="15" t="s">
        <v>50</v>
      </c>
      <c r="P384" s="16" t="s">
        <v>281</v>
      </c>
      <c r="Q384" s="17" t="s">
        <v>51</v>
      </c>
    </row>
    <row r="385" spans="1:17" ht="45" x14ac:dyDescent="0.25">
      <c r="A385" s="14">
        <v>382</v>
      </c>
      <c r="B385" s="20">
        <v>80111600</v>
      </c>
      <c r="C385" s="36" t="s">
        <v>441</v>
      </c>
      <c r="D385" s="33" t="s">
        <v>405</v>
      </c>
      <c r="E385" s="33" t="s">
        <v>405</v>
      </c>
      <c r="F385" s="21">
        <v>9</v>
      </c>
      <c r="G385" s="33" t="s">
        <v>47</v>
      </c>
      <c r="H385" s="31" t="s">
        <v>43</v>
      </c>
      <c r="I385" s="39">
        <v>61969734</v>
      </c>
      <c r="J385" s="39">
        <v>61969734</v>
      </c>
      <c r="K385" s="31" t="s">
        <v>46</v>
      </c>
      <c r="L385" s="31" t="s">
        <v>19</v>
      </c>
      <c r="M385" s="14" t="s">
        <v>17</v>
      </c>
      <c r="N385" s="14" t="s">
        <v>18</v>
      </c>
      <c r="O385" s="15" t="s">
        <v>50</v>
      </c>
      <c r="P385" s="16" t="s">
        <v>281</v>
      </c>
      <c r="Q385" s="17" t="s">
        <v>51</v>
      </c>
    </row>
    <row r="386" spans="1:17" ht="60" x14ac:dyDescent="0.25">
      <c r="A386" s="38">
        <v>383</v>
      </c>
      <c r="B386" s="20">
        <v>80111600</v>
      </c>
      <c r="C386" s="36" t="s">
        <v>442</v>
      </c>
      <c r="D386" s="33" t="s">
        <v>405</v>
      </c>
      <c r="E386" s="33" t="s">
        <v>405</v>
      </c>
      <c r="F386" s="21">
        <v>9</v>
      </c>
      <c r="G386" s="33" t="s">
        <v>47</v>
      </c>
      <c r="H386" s="31" t="s">
        <v>43</v>
      </c>
      <c r="I386" s="39">
        <v>138464991</v>
      </c>
      <c r="J386" s="39">
        <v>138464991</v>
      </c>
      <c r="K386" s="31" t="s">
        <v>46</v>
      </c>
      <c r="L386" s="31" t="s">
        <v>19</v>
      </c>
      <c r="M386" s="14" t="s">
        <v>17</v>
      </c>
      <c r="N386" s="14" t="s">
        <v>18</v>
      </c>
      <c r="O386" s="15" t="s">
        <v>50</v>
      </c>
      <c r="P386" s="16" t="s">
        <v>281</v>
      </c>
      <c r="Q386" s="17" t="s">
        <v>51</v>
      </c>
    </row>
    <row r="387" spans="1:17" ht="45" x14ac:dyDescent="0.25">
      <c r="A387" s="38">
        <v>384</v>
      </c>
      <c r="B387" s="20">
        <v>81111800</v>
      </c>
      <c r="C387" s="36" t="s">
        <v>443</v>
      </c>
      <c r="D387" s="33" t="s">
        <v>405</v>
      </c>
      <c r="E387" s="33" t="s">
        <v>405</v>
      </c>
      <c r="F387" s="21">
        <v>9</v>
      </c>
      <c r="G387" s="33" t="s">
        <v>47</v>
      </c>
      <c r="H387" s="31" t="s">
        <v>43</v>
      </c>
      <c r="I387" s="39">
        <v>92530107</v>
      </c>
      <c r="J387" s="39">
        <v>92530107</v>
      </c>
      <c r="K387" s="31" t="s">
        <v>46</v>
      </c>
      <c r="L387" s="31" t="s">
        <v>19</v>
      </c>
      <c r="M387" s="14" t="s">
        <v>17</v>
      </c>
      <c r="N387" s="14" t="s">
        <v>18</v>
      </c>
      <c r="O387" s="15" t="s">
        <v>50</v>
      </c>
      <c r="P387" s="16" t="s">
        <v>281</v>
      </c>
      <c r="Q387" s="17" t="s">
        <v>51</v>
      </c>
    </row>
    <row r="388" spans="1:17" ht="45" x14ac:dyDescent="0.25">
      <c r="A388" s="14">
        <v>385</v>
      </c>
      <c r="B388" s="20">
        <v>81111800</v>
      </c>
      <c r="C388" s="36" t="s">
        <v>444</v>
      </c>
      <c r="D388" s="33" t="s">
        <v>405</v>
      </c>
      <c r="E388" s="33" t="s">
        <v>405</v>
      </c>
      <c r="F388" s="21">
        <v>9</v>
      </c>
      <c r="G388" s="33" t="s">
        <v>47</v>
      </c>
      <c r="H388" s="31" t="s">
        <v>43</v>
      </c>
      <c r="I388" s="39">
        <v>77695749</v>
      </c>
      <c r="J388" s="39">
        <v>77695749</v>
      </c>
      <c r="K388" s="31" t="s">
        <v>46</v>
      </c>
      <c r="L388" s="31" t="s">
        <v>19</v>
      </c>
      <c r="M388" s="14" t="s">
        <v>17</v>
      </c>
      <c r="N388" s="14" t="s">
        <v>18</v>
      </c>
      <c r="O388" s="15" t="s">
        <v>50</v>
      </c>
      <c r="P388" s="16" t="s">
        <v>281</v>
      </c>
      <c r="Q388" s="17" t="s">
        <v>51</v>
      </c>
    </row>
    <row r="389" spans="1:17" ht="45" x14ac:dyDescent="0.25">
      <c r="A389" s="14">
        <v>386</v>
      </c>
      <c r="B389" s="20">
        <v>80111600</v>
      </c>
      <c r="C389" s="36" t="s">
        <v>503</v>
      </c>
      <c r="D389" s="33" t="s">
        <v>405</v>
      </c>
      <c r="E389" s="33" t="s">
        <v>405</v>
      </c>
      <c r="F389" s="21">
        <v>9</v>
      </c>
      <c r="G389" s="33" t="s">
        <v>47</v>
      </c>
      <c r="H389" s="31" t="s">
        <v>43</v>
      </c>
      <c r="I389" s="39">
        <v>92530107</v>
      </c>
      <c r="J389" s="39">
        <v>92530107</v>
      </c>
      <c r="K389" s="31" t="s">
        <v>46</v>
      </c>
      <c r="L389" s="31" t="s">
        <v>19</v>
      </c>
      <c r="M389" s="14" t="s">
        <v>17</v>
      </c>
      <c r="N389" s="14" t="s">
        <v>18</v>
      </c>
      <c r="O389" s="15" t="s">
        <v>50</v>
      </c>
      <c r="P389" s="16" t="s">
        <v>281</v>
      </c>
      <c r="Q389" s="17" t="s">
        <v>51</v>
      </c>
    </row>
    <row r="390" spans="1:17" ht="45" x14ac:dyDescent="0.25">
      <c r="A390" s="14">
        <v>387</v>
      </c>
      <c r="B390" s="20">
        <v>80111600</v>
      </c>
      <c r="C390" s="36" t="s">
        <v>504</v>
      </c>
      <c r="D390" s="33" t="s">
        <v>405</v>
      </c>
      <c r="E390" s="33" t="s">
        <v>405</v>
      </c>
      <c r="F390" s="21">
        <v>9</v>
      </c>
      <c r="G390" s="33" t="s">
        <v>47</v>
      </c>
      <c r="H390" s="31" t="s">
        <v>43</v>
      </c>
      <c r="I390" s="39">
        <v>80006976</v>
      </c>
      <c r="J390" s="39">
        <v>80006976</v>
      </c>
      <c r="K390" s="31" t="s">
        <v>46</v>
      </c>
      <c r="L390" s="31" t="s">
        <v>19</v>
      </c>
      <c r="M390" s="14" t="s">
        <v>17</v>
      </c>
      <c r="N390" s="14" t="s">
        <v>18</v>
      </c>
      <c r="O390" s="15" t="s">
        <v>50</v>
      </c>
      <c r="P390" s="16" t="s">
        <v>281</v>
      </c>
      <c r="Q390" s="17" t="s">
        <v>51</v>
      </c>
    </row>
    <row r="391" spans="1:17" ht="45" x14ac:dyDescent="0.25">
      <c r="A391" s="38">
        <v>388</v>
      </c>
      <c r="B391" s="20">
        <v>80111600</v>
      </c>
      <c r="C391" s="36" t="s">
        <v>688</v>
      </c>
      <c r="D391" s="33" t="s">
        <v>405</v>
      </c>
      <c r="E391" s="33" t="s">
        <v>405</v>
      </c>
      <c r="F391" s="21">
        <v>8</v>
      </c>
      <c r="G391" s="33" t="s">
        <v>47</v>
      </c>
      <c r="H391" s="31" t="s">
        <v>43</v>
      </c>
      <c r="I391" s="39">
        <v>88000000</v>
      </c>
      <c r="J391" s="39">
        <v>88000000</v>
      </c>
      <c r="K391" s="31" t="s">
        <v>46</v>
      </c>
      <c r="L391" s="31" t="s">
        <v>19</v>
      </c>
      <c r="M391" s="14" t="s">
        <v>17</v>
      </c>
      <c r="N391" s="14" t="s">
        <v>18</v>
      </c>
      <c r="O391" s="15" t="s">
        <v>50</v>
      </c>
      <c r="P391" s="16" t="s">
        <v>281</v>
      </c>
      <c r="Q391" s="17" t="s">
        <v>51</v>
      </c>
    </row>
    <row r="392" spans="1:17" ht="45" x14ac:dyDescent="0.25">
      <c r="A392" s="38">
        <v>389</v>
      </c>
      <c r="B392" s="20">
        <v>80111600</v>
      </c>
      <c r="C392" s="36" t="s">
        <v>505</v>
      </c>
      <c r="D392" s="33" t="s">
        <v>405</v>
      </c>
      <c r="E392" s="33" t="s">
        <v>405</v>
      </c>
      <c r="F392" s="21">
        <v>9</v>
      </c>
      <c r="G392" s="33" t="s">
        <v>47</v>
      </c>
      <c r="H392" s="31" t="s">
        <v>43</v>
      </c>
      <c r="I392" s="39">
        <v>92457941</v>
      </c>
      <c r="J392" s="39">
        <v>92457941</v>
      </c>
      <c r="K392" s="31" t="s">
        <v>46</v>
      </c>
      <c r="L392" s="31" t="s">
        <v>19</v>
      </c>
      <c r="M392" s="14" t="s">
        <v>17</v>
      </c>
      <c r="N392" s="14" t="s">
        <v>18</v>
      </c>
      <c r="O392" s="15" t="s">
        <v>50</v>
      </c>
      <c r="P392" s="16" t="s">
        <v>281</v>
      </c>
      <c r="Q392" s="17" t="s">
        <v>51</v>
      </c>
    </row>
    <row r="393" spans="1:17" ht="45" x14ac:dyDescent="0.25">
      <c r="A393" s="14">
        <v>390</v>
      </c>
      <c r="B393" s="20">
        <v>80111600</v>
      </c>
      <c r="C393" s="36" t="s">
        <v>445</v>
      </c>
      <c r="D393" s="33" t="s">
        <v>405</v>
      </c>
      <c r="E393" s="33" t="s">
        <v>405</v>
      </c>
      <c r="F393" s="21">
        <v>9</v>
      </c>
      <c r="G393" s="33" t="s">
        <v>47</v>
      </c>
      <c r="H393" s="31" t="s">
        <v>43</v>
      </c>
      <c r="I393" s="39">
        <v>61969734</v>
      </c>
      <c r="J393" s="39">
        <v>61969734</v>
      </c>
      <c r="K393" s="31" t="s">
        <v>46</v>
      </c>
      <c r="L393" s="31" t="s">
        <v>19</v>
      </c>
      <c r="M393" s="14" t="s">
        <v>17</v>
      </c>
      <c r="N393" s="14" t="s">
        <v>18</v>
      </c>
      <c r="O393" s="15" t="s">
        <v>50</v>
      </c>
      <c r="P393" s="16" t="s">
        <v>281</v>
      </c>
      <c r="Q393" s="17" t="s">
        <v>51</v>
      </c>
    </row>
    <row r="394" spans="1:17" ht="45" x14ac:dyDescent="0.25">
      <c r="A394" s="14">
        <v>391</v>
      </c>
      <c r="B394" s="20">
        <v>80111600</v>
      </c>
      <c r="C394" s="36" t="s">
        <v>446</v>
      </c>
      <c r="D394" s="33" t="s">
        <v>405</v>
      </c>
      <c r="E394" s="33" t="s">
        <v>405</v>
      </c>
      <c r="F394" s="21">
        <v>9</v>
      </c>
      <c r="G394" s="33" t="s">
        <v>47</v>
      </c>
      <c r="H394" s="31" t="s">
        <v>43</v>
      </c>
      <c r="I394" s="39">
        <v>61969734</v>
      </c>
      <c r="J394" s="39">
        <v>61969734</v>
      </c>
      <c r="K394" s="31" t="s">
        <v>46</v>
      </c>
      <c r="L394" s="31" t="s">
        <v>19</v>
      </c>
      <c r="M394" s="14" t="s">
        <v>17</v>
      </c>
      <c r="N394" s="14" t="s">
        <v>18</v>
      </c>
      <c r="O394" s="15" t="s">
        <v>50</v>
      </c>
      <c r="P394" s="16" t="s">
        <v>281</v>
      </c>
      <c r="Q394" s="17" t="s">
        <v>51</v>
      </c>
    </row>
    <row r="395" spans="1:17" ht="45" x14ac:dyDescent="0.25">
      <c r="A395" s="14">
        <v>392</v>
      </c>
      <c r="B395" s="20">
        <v>80111600</v>
      </c>
      <c r="C395" s="36" t="s">
        <v>447</v>
      </c>
      <c r="D395" s="33" t="s">
        <v>405</v>
      </c>
      <c r="E395" s="33" t="s">
        <v>405</v>
      </c>
      <c r="F395" s="21">
        <v>9</v>
      </c>
      <c r="G395" s="33" t="s">
        <v>47</v>
      </c>
      <c r="H395" s="31" t="s">
        <v>43</v>
      </c>
      <c r="I395" s="39">
        <v>61969734</v>
      </c>
      <c r="J395" s="39">
        <v>61969734</v>
      </c>
      <c r="K395" s="31" t="s">
        <v>46</v>
      </c>
      <c r="L395" s="31" t="s">
        <v>19</v>
      </c>
      <c r="M395" s="14" t="s">
        <v>17</v>
      </c>
      <c r="N395" s="14" t="s">
        <v>18</v>
      </c>
      <c r="O395" s="15" t="s">
        <v>50</v>
      </c>
      <c r="P395" s="16" t="s">
        <v>281</v>
      </c>
      <c r="Q395" s="17" t="s">
        <v>51</v>
      </c>
    </row>
    <row r="396" spans="1:17" ht="45" x14ac:dyDescent="0.25">
      <c r="A396" s="38">
        <v>393</v>
      </c>
      <c r="B396" s="20">
        <v>80111600</v>
      </c>
      <c r="C396" s="36" t="s">
        <v>448</v>
      </c>
      <c r="D396" s="33" t="s">
        <v>405</v>
      </c>
      <c r="E396" s="33" t="s">
        <v>405</v>
      </c>
      <c r="F396" s="21">
        <v>9</v>
      </c>
      <c r="G396" s="33" t="s">
        <v>47</v>
      </c>
      <c r="H396" s="31" t="s">
        <v>43</v>
      </c>
      <c r="I396" s="39">
        <v>92530107</v>
      </c>
      <c r="J396" s="39">
        <v>92530107</v>
      </c>
      <c r="K396" s="31" t="s">
        <v>46</v>
      </c>
      <c r="L396" s="31" t="s">
        <v>19</v>
      </c>
      <c r="M396" s="14" t="s">
        <v>17</v>
      </c>
      <c r="N396" s="14" t="s">
        <v>18</v>
      </c>
      <c r="O396" s="15" t="s">
        <v>50</v>
      </c>
      <c r="P396" s="16" t="s">
        <v>281</v>
      </c>
      <c r="Q396" s="17" t="s">
        <v>51</v>
      </c>
    </row>
    <row r="397" spans="1:17" ht="45" x14ac:dyDescent="0.25">
      <c r="A397" s="38">
        <v>394</v>
      </c>
      <c r="B397" s="20">
        <v>80111600</v>
      </c>
      <c r="C397" s="36" t="s">
        <v>449</v>
      </c>
      <c r="D397" s="33" t="s">
        <v>405</v>
      </c>
      <c r="E397" s="33" t="s">
        <v>405</v>
      </c>
      <c r="F397" s="21">
        <v>9</v>
      </c>
      <c r="G397" s="33" t="s">
        <v>47</v>
      </c>
      <c r="H397" s="31" t="s">
        <v>43</v>
      </c>
      <c r="I397" s="39">
        <v>77695749</v>
      </c>
      <c r="J397" s="39">
        <v>77695749</v>
      </c>
      <c r="K397" s="31" t="s">
        <v>46</v>
      </c>
      <c r="L397" s="31" t="s">
        <v>19</v>
      </c>
      <c r="M397" s="14" t="s">
        <v>17</v>
      </c>
      <c r="N397" s="14" t="s">
        <v>18</v>
      </c>
      <c r="O397" s="15" t="s">
        <v>50</v>
      </c>
      <c r="P397" s="16" t="s">
        <v>281</v>
      </c>
      <c r="Q397" s="17" t="s">
        <v>51</v>
      </c>
    </row>
    <row r="398" spans="1:17" ht="60" x14ac:dyDescent="0.25">
      <c r="A398" s="14">
        <v>395</v>
      </c>
      <c r="B398" s="20">
        <v>80111600</v>
      </c>
      <c r="C398" s="36" t="s">
        <v>450</v>
      </c>
      <c r="D398" s="33" t="s">
        <v>405</v>
      </c>
      <c r="E398" s="33" t="s">
        <v>405</v>
      </c>
      <c r="F398" s="21">
        <v>9</v>
      </c>
      <c r="G398" s="33" t="s">
        <v>47</v>
      </c>
      <c r="H398" s="31" t="s">
        <v>20</v>
      </c>
      <c r="I398" s="39">
        <v>110110287</v>
      </c>
      <c r="J398" s="39">
        <v>110110287</v>
      </c>
      <c r="K398" s="31" t="s">
        <v>46</v>
      </c>
      <c r="L398" s="31" t="s">
        <v>19</v>
      </c>
      <c r="M398" s="14" t="s">
        <v>17</v>
      </c>
      <c r="N398" s="14" t="s">
        <v>18</v>
      </c>
      <c r="O398" s="15" t="s">
        <v>50</v>
      </c>
      <c r="P398" s="16" t="s">
        <v>281</v>
      </c>
      <c r="Q398" s="17" t="s">
        <v>51</v>
      </c>
    </row>
    <row r="399" spans="1:17" ht="45" x14ac:dyDescent="0.25">
      <c r="A399" s="14">
        <v>396</v>
      </c>
      <c r="B399" s="20">
        <v>81111800</v>
      </c>
      <c r="C399" s="36" t="s">
        <v>451</v>
      </c>
      <c r="D399" s="33" t="s">
        <v>405</v>
      </c>
      <c r="E399" s="33" t="s">
        <v>405</v>
      </c>
      <c r="F399" s="21">
        <v>9</v>
      </c>
      <c r="G399" s="33" t="s">
        <v>47</v>
      </c>
      <c r="H399" s="31" t="s">
        <v>43</v>
      </c>
      <c r="I399" s="39">
        <v>67500000</v>
      </c>
      <c r="J399" s="39">
        <v>67500000</v>
      </c>
      <c r="K399" s="31" t="s">
        <v>46</v>
      </c>
      <c r="L399" s="31" t="s">
        <v>19</v>
      </c>
      <c r="M399" s="14" t="s">
        <v>17</v>
      </c>
      <c r="N399" s="14" t="s">
        <v>18</v>
      </c>
      <c r="O399" s="15" t="s">
        <v>50</v>
      </c>
      <c r="P399" s="16" t="s">
        <v>281</v>
      </c>
      <c r="Q399" s="17" t="s">
        <v>51</v>
      </c>
    </row>
    <row r="400" spans="1:17" ht="45" x14ac:dyDescent="0.25">
      <c r="A400" s="14">
        <v>397</v>
      </c>
      <c r="B400" s="20">
        <v>80111600</v>
      </c>
      <c r="C400" s="36" t="s">
        <v>452</v>
      </c>
      <c r="D400" s="33" t="s">
        <v>405</v>
      </c>
      <c r="E400" s="33" t="s">
        <v>405</v>
      </c>
      <c r="F400" s="21">
        <v>8</v>
      </c>
      <c r="G400" s="33" t="s">
        <v>47</v>
      </c>
      <c r="H400" s="31" t="s">
        <v>43</v>
      </c>
      <c r="I400" s="39">
        <v>60000000</v>
      </c>
      <c r="J400" s="39">
        <v>60000000</v>
      </c>
      <c r="K400" s="31" t="s">
        <v>46</v>
      </c>
      <c r="L400" s="31" t="s">
        <v>19</v>
      </c>
      <c r="M400" s="14" t="s">
        <v>17</v>
      </c>
      <c r="N400" s="14" t="s">
        <v>18</v>
      </c>
      <c r="O400" s="15" t="s">
        <v>50</v>
      </c>
      <c r="P400" s="16" t="s">
        <v>281</v>
      </c>
      <c r="Q400" s="17" t="s">
        <v>51</v>
      </c>
    </row>
    <row r="401" spans="1:17" ht="45" x14ac:dyDescent="0.25">
      <c r="A401" s="38">
        <v>398</v>
      </c>
      <c r="B401" s="20">
        <v>80111600</v>
      </c>
      <c r="C401" s="36" t="s">
        <v>453</v>
      </c>
      <c r="D401" s="33" t="s">
        <v>405</v>
      </c>
      <c r="E401" s="33" t="s">
        <v>405</v>
      </c>
      <c r="F401" s="21">
        <v>9</v>
      </c>
      <c r="G401" s="33" t="s">
        <v>47</v>
      </c>
      <c r="H401" s="31" t="s">
        <v>43</v>
      </c>
      <c r="I401" s="39">
        <v>116357139</v>
      </c>
      <c r="J401" s="39">
        <v>116357139</v>
      </c>
      <c r="K401" s="31" t="s">
        <v>46</v>
      </c>
      <c r="L401" s="31" t="s">
        <v>19</v>
      </c>
      <c r="M401" s="14" t="s">
        <v>17</v>
      </c>
      <c r="N401" s="14" t="s">
        <v>18</v>
      </c>
      <c r="O401" s="15" t="s">
        <v>50</v>
      </c>
      <c r="P401" s="16" t="s">
        <v>281</v>
      </c>
      <c r="Q401" s="17" t="s">
        <v>51</v>
      </c>
    </row>
    <row r="402" spans="1:17" ht="45" x14ac:dyDescent="0.25">
      <c r="A402" s="38">
        <v>399</v>
      </c>
      <c r="B402" s="20">
        <v>80111600</v>
      </c>
      <c r="C402" s="36" t="s">
        <v>689</v>
      </c>
      <c r="D402" s="33" t="s">
        <v>405</v>
      </c>
      <c r="E402" s="33" t="s">
        <v>405</v>
      </c>
      <c r="F402" s="21">
        <v>8</v>
      </c>
      <c r="G402" s="33" t="s">
        <v>47</v>
      </c>
      <c r="H402" s="31" t="s">
        <v>43</v>
      </c>
      <c r="I402" s="39">
        <v>114240000</v>
      </c>
      <c r="J402" s="39">
        <v>114240000</v>
      </c>
      <c r="K402" s="31" t="s">
        <v>46</v>
      </c>
      <c r="L402" s="31" t="s">
        <v>19</v>
      </c>
      <c r="M402" s="14" t="s">
        <v>17</v>
      </c>
      <c r="N402" s="14" t="s">
        <v>18</v>
      </c>
      <c r="O402" s="15" t="s">
        <v>50</v>
      </c>
      <c r="P402" s="16" t="s">
        <v>281</v>
      </c>
      <c r="Q402" s="17" t="s">
        <v>51</v>
      </c>
    </row>
    <row r="403" spans="1:17" ht="45" x14ac:dyDescent="0.25">
      <c r="A403" s="14">
        <v>400</v>
      </c>
      <c r="B403" s="20">
        <v>80111600</v>
      </c>
      <c r="C403" s="36" t="s">
        <v>454</v>
      </c>
      <c r="D403" s="33" t="s">
        <v>405</v>
      </c>
      <c r="E403" s="33" t="s">
        <v>405</v>
      </c>
      <c r="F403" s="21">
        <v>9</v>
      </c>
      <c r="G403" s="33" t="s">
        <v>47</v>
      </c>
      <c r="H403" s="31" t="s">
        <v>43</v>
      </c>
      <c r="I403" s="39">
        <v>67500000</v>
      </c>
      <c r="J403" s="39">
        <v>67500000</v>
      </c>
      <c r="K403" s="31" t="s">
        <v>46</v>
      </c>
      <c r="L403" s="31" t="s">
        <v>19</v>
      </c>
      <c r="M403" s="14" t="s">
        <v>17</v>
      </c>
      <c r="N403" s="14" t="s">
        <v>18</v>
      </c>
      <c r="O403" s="15" t="s">
        <v>50</v>
      </c>
      <c r="P403" s="16" t="s">
        <v>281</v>
      </c>
      <c r="Q403" s="17" t="s">
        <v>51</v>
      </c>
    </row>
    <row r="404" spans="1:17" ht="60" x14ac:dyDescent="0.25">
      <c r="A404" s="14">
        <v>401</v>
      </c>
      <c r="B404" s="20">
        <v>80111600</v>
      </c>
      <c r="C404" s="36" t="s">
        <v>455</v>
      </c>
      <c r="D404" s="33" t="s">
        <v>405</v>
      </c>
      <c r="E404" s="33" t="s">
        <v>405</v>
      </c>
      <c r="F404" s="21">
        <v>9</v>
      </c>
      <c r="G404" s="33" t="s">
        <v>47</v>
      </c>
      <c r="H404" s="31" t="s">
        <v>43</v>
      </c>
      <c r="I404" s="39">
        <v>138464991</v>
      </c>
      <c r="J404" s="39">
        <v>138464991</v>
      </c>
      <c r="K404" s="31" t="s">
        <v>46</v>
      </c>
      <c r="L404" s="31" t="s">
        <v>19</v>
      </c>
      <c r="M404" s="14" t="s">
        <v>17</v>
      </c>
      <c r="N404" s="14" t="s">
        <v>18</v>
      </c>
      <c r="O404" s="15" t="s">
        <v>50</v>
      </c>
      <c r="P404" s="16" t="s">
        <v>281</v>
      </c>
      <c r="Q404" s="17" t="s">
        <v>51</v>
      </c>
    </row>
    <row r="405" spans="1:17" ht="60" x14ac:dyDescent="0.25">
      <c r="A405" s="14">
        <v>402</v>
      </c>
      <c r="B405" s="20">
        <v>80111600</v>
      </c>
      <c r="C405" s="36" t="s">
        <v>456</v>
      </c>
      <c r="D405" s="33" t="s">
        <v>405</v>
      </c>
      <c r="E405" s="33" t="s">
        <v>405</v>
      </c>
      <c r="F405" s="21">
        <v>9</v>
      </c>
      <c r="G405" s="33" t="s">
        <v>47</v>
      </c>
      <c r="H405" s="31" t="s">
        <v>43</v>
      </c>
      <c r="I405" s="39">
        <v>116357139</v>
      </c>
      <c r="J405" s="39">
        <v>116357139</v>
      </c>
      <c r="K405" s="31" t="s">
        <v>46</v>
      </c>
      <c r="L405" s="31" t="s">
        <v>19</v>
      </c>
      <c r="M405" s="14" t="s">
        <v>17</v>
      </c>
      <c r="N405" s="14" t="s">
        <v>18</v>
      </c>
      <c r="O405" s="15" t="s">
        <v>50</v>
      </c>
      <c r="P405" s="16" t="s">
        <v>281</v>
      </c>
      <c r="Q405" s="17" t="s">
        <v>51</v>
      </c>
    </row>
    <row r="406" spans="1:17" ht="60" x14ac:dyDescent="0.25">
      <c r="A406" s="38">
        <v>403</v>
      </c>
      <c r="B406" s="20">
        <v>81111800</v>
      </c>
      <c r="C406" s="36" t="s">
        <v>457</v>
      </c>
      <c r="D406" s="33" t="s">
        <v>405</v>
      </c>
      <c r="E406" s="33" t="s">
        <v>405</v>
      </c>
      <c r="F406" s="21">
        <v>9</v>
      </c>
      <c r="G406" s="33" t="s">
        <v>47</v>
      </c>
      <c r="H406" s="31" t="s">
        <v>43</v>
      </c>
      <c r="I406" s="39">
        <v>138464991</v>
      </c>
      <c r="J406" s="39">
        <v>138464991</v>
      </c>
      <c r="K406" s="31" t="s">
        <v>46</v>
      </c>
      <c r="L406" s="31" t="s">
        <v>19</v>
      </c>
      <c r="M406" s="14" t="s">
        <v>17</v>
      </c>
      <c r="N406" s="14" t="s">
        <v>18</v>
      </c>
      <c r="O406" s="15" t="s">
        <v>50</v>
      </c>
      <c r="P406" s="16" t="s">
        <v>281</v>
      </c>
      <c r="Q406" s="17" t="s">
        <v>51</v>
      </c>
    </row>
    <row r="407" spans="1:17" ht="60" x14ac:dyDescent="0.25">
      <c r="A407" s="38">
        <v>404</v>
      </c>
      <c r="B407" s="20">
        <v>80111600</v>
      </c>
      <c r="C407" s="36" t="s">
        <v>458</v>
      </c>
      <c r="D407" s="33" t="s">
        <v>405</v>
      </c>
      <c r="E407" s="33" t="s">
        <v>405</v>
      </c>
      <c r="F407" s="21">
        <v>9</v>
      </c>
      <c r="G407" s="33" t="s">
        <v>47</v>
      </c>
      <c r="H407" s="31" t="s">
        <v>43</v>
      </c>
      <c r="I407" s="39">
        <v>92530107</v>
      </c>
      <c r="J407" s="39">
        <v>92530107</v>
      </c>
      <c r="K407" s="31" t="s">
        <v>46</v>
      </c>
      <c r="L407" s="31" t="s">
        <v>19</v>
      </c>
      <c r="M407" s="14" t="s">
        <v>17</v>
      </c>
      <c r="N407" s="14" t="s">
        <v>18</v>
      </c>
      <c r="O407" s="15" t="s">
        <v>50</v>
      </c>
      <c r="P407" s="16" t="s">
        <v>281</v>
      </c>
      <c r="Q407" s="17" t="s">
        <v>51</v>
      </c>
    </row>
    <row r="408" spans="1:17" ht="45" x14ac:dyDescent="0.25">
      <c r="A408" s="14">
        <v>405</v>
      </c>
      <c r="B408" s="20">
        <v>80111600</v>
      </c>
      <c r="C408" s="36" t="s">
        <v>459</v>
      </c>
      <c r="D408" s="33" t="s">
        <v>405</v>
      </c>
      <c r="E408" s="33" t="s">
        <v>405</v>
      </c>
      <c r="F408" s="21">
        <v>9</v>
      </c>
      <c r="G408" s="33" t="s">
        <v>47</v>
      </c>
      <c r="H408" s="31" t="s">
        <v>43</v>
      </c>
      <c r="I408" s="39">
        <v>110110824</v>
      </c>
      <c r="J408" s="39">
        <v>110110824</v>
      </c>
      <c r="K408" s="31" t="s">
        <v>46</v>
      </c>
      <c r="L408" s="31" t="s">
        <v>19</v>
      </c>
      <c r="M408" s="14" t="s">
        <v>17</v>
      </c>
      <c r="N408" s="14" t="s">
        <v>18</v>
      </c>
      <c r="O408" s="15" t="s">
        <v>50</v>
      </c>
      <c r="P408" s="16" t="s">
        <v>281</v>
      </c>
      <c r="Q408" s="17" t="s">
        <v>51</v>
      </c>
    </row>
    <row r="409" spans="1:17" ht="45" x14ac:dyDescent="0.25">
      <c r="A409" s="14">
        <v>406</v>
      </c>
      <c r="B409" s="20">
        <v>80111600</v>
      </c>
      <c r="C409" s="36" t="s">
        <v>460</v>
      </c>
      <c r="D409" s="33" t="s">
        <v>405</v>
      </c>
      <c r="E409" s="33" t="s">
        <v>405</v>
      </c>
      <c r="F409" s="21">
        <v>9</v>
      </c>
      <c r="G409" s="33" t="s">
        <v>47</v>
      </c>
      <c r="H409" s="31" t="s">
        <v>43</v>
      </c>
      <c r="I409" s="39">
        <v>110110824</v>
      </c>
      <c r="J409" s="39">
        <v>110110824</v>
      </c>
      <c r="K409" s="31" t="s">
        <v>46</v>
      </c>
      <c r="L409" s="31" t="s">
        <v>19</v>
      </c>
      <c r="M409" s="14" t="s">
        <v>17</v>
      </c>
      <c r="N409" s="14" t="s">
        <v>18</v>
      </c>
      <c r="O409" s="15" t="s">
        <v>50</v>
      </c>
      <c r="P409" s="16" t="s">
        <v>281</v>
      </c>
      <c r="Q409" s="17" t="s">
        <v>51</v>
      </c>
    </row>
    <row r="410" spans="1:17" ht="45" x14ac:dyDescent="0.25">
      <c r="A410" s="14">
        <v>407</v>
      </c>
      <c r="B410" s="20">
        <v>80111600</v>
      </c>
      <c r="C410" s="36" t="s">
        <v>461</v>
      </c>
      <c r="D410" s="33" t="s">
        <v>405</v>
      </c>
      <c r="E410" s="33" t="s">
        <v>405</v>
      </c>
      <c r="F410" s="21">
        <v>9</v>
      </c>
      <c r="G410" s="33" t="s">
        <v>47</v>
      </c>
      <c r="H410" s="31" t="s">
        <v>43</v>
      </c>
      <c r="I410" s="39">
        <v>110110824</v>
      </c>
      <c r="J410" s="39">
        <v>110110824</v>
      </c>
      <c r="K410" s="31" t="s">
        <v>46</v>
      </c>
      <c r="L410" s="31" t="s">
        <v>19</v>
      </c>
      <c r="M410" s="14" t="s">
        <v>17</v>
      </c>
      <c r="N410" s="14" t="s">
        <v>18</v>
      </c>
      <c r="O410" s="15" t="s">
        <v>50</v>
      </c>
      <c r="P410" s="16" t="s">
        <v>281</v>
      </c>
      <c r="Q410" s="17" t="s">
        <v>51</v>
      </c>
    </row>
    <row r="411" spans="1:17" ht="45" x14ac:dyDescent="0.25">
      <c r="A411" s="38">
        <v>408</v>
      </c>
      <c r="B411" s="20">
        <v>80111600</v>
      </c>
      <c r="C411" s="36" t="s">
        <v>462</v>
      </c>
      <c r="D411" s="33" t="s">
        <v>405</v>
      </c>
      <c r="E411" s="33" t="s">
        <v>405</v>
      </c>
      <c r="F411" s="21">
        <v>9</v>
      </c>
      <c r="G411" s="33" t="s">
        <v>47</v>
      </c>
      <c r="H411" s="31" t="s">
        <v>43</v>
      </c>
      <c r="I411" s="39">
        <v>110110824</v>
      </c>
      <c r="J411" s="39">
        <v>110110824</v>
      </c>
      <c r="K411" s="31" t="s">
        <v>46</v>
      </c>
      <c r="L411" s="31" t="s">
        <v>19</v>
      </c>
      <c r="M411" s="14" t="s">
        <v>17</v>
      </c>
      <c r="N411" s="14" t="s">
        <v>18</v>
      </c>
      <c r="O411" s="15" t="s">
        <v>50</v>
      </c>
      <c r="P411" s="16" t="s">
        <v>281</v>
      </c>
      <c r="Q411" s="17" t="s">
        <v>51</v>
      </c>
    </row>
    <row r="412" spans="1:17" ht="45" x14ac:dyDescent="0.25">
      <c r="A412" s="38">
        <v>409</v>
      </c>
      <c r="B412" s="20">
        <v>80111600</v>
      </c>
      <c r="C412" s="36" t="s">
        <v>463</v>
      </c>
      <c r="D412" s="33" t="s">
        <v>405</v>
      </c>
      <c r="E412" s="33" t="s">
        <v>405</v>
      </c>
      <c r="F412" s="21">
        <v>9</v>
      </c>
      <c r="G412" s="33" t="s">
        <v>47</v>
      </c>
      <c r="H412" s="31" t="s">
        <v>43</v>
      </c>
      <c r="I412" s="39">
        <v>73743984</v>
      </c>
      <c r="J412" s="39">
        <v>73743984</v>
      </c>
      <c r="K412" s="31" t="s">
        <v>46</v>
      </c>
      <c r="L412" s="31" t="s">
        <v>19</v>
      </c>
      <c r="M412" s="14" t="s">
        <v>17</v>
      </c>
      <c r="N412" s="14" t="s">
        <v>18</v>
      </c>
      <c r="O412" s="15" t="s">
        <v>50</v>
      </c>
      <c r="P412" s="16" t="s">
        <v>281</v>
      </c>
      <c r="Q412" s="17" t="s">
        <v>51</v>
      </c>
    </row>
    <row r="413" spans="1:17" ht="45" x14ac:dyDescent="0.25">
      <c r="A413" s="14">
        <v>410</v>
      </c>
      <c r="B413" s="20">
        <v>80111600</v>
      </c>
      <c r="C413" s="36" t="s">
        <v>464</v>
      </c>
      <c r="D413" s="33" t="s">
        <v>405</v>
      </c>
      <c r="E413" s="33" t="s">
        <v>405</v>
      </c>
      <c r="F413" s="21">
        <v>9</v>
      </c>
      <c r="G413" s="33" t="s">
        <v>47</v>
      </c>
      <c r="H413" s="31" t="s">
        <v>43</v>
      </c>
      <c r="I413" s="39">
        <v>116357139</v>
      </c>
      <c r="J413" s="39">
        <v>116357139</v>
      </c>
      <c r="K413" s="31" t="s">
        <v>46</v>
      </c>
      <c r="L413" s="31" t="s">
        <v>19</v>
      </c>
      <c r="M413" s="14" t="s">
        <v>17</v>
      </c>
      <c r="N413" s="14" t="s">
        <v>18</v>
      </c>
      <c r="O413" s="15" t="s">
        <v>50</v>
      </c>
      <c r="P413" s="16" t="s">
        <v>281</v>
      </c>
      <c r="Q413" s="17" t="s">
        <v>51</v>
      </c>
    </row>
    <row r="414" spans="1:17" ht="45" x14ac:dyDescent="0.25">
      <c r="A414" s="14">
        <v>411</v>
      </c>
      <c r="B414" s="20">
        <v>80111600</v>
      </c>
      <c r="C414" s="36" t="s">
        <v>465</v>
      </c>
      <c r="D414" s="33" t="s">
        <v>405</v>
      </c>
      <c r="E414" s="33" t="s">
        <v>405</v>
      </c>
      <c r="F414" s="21">
        <v>9</v>
      </c>
      <c r="G414" s="33" t="s">
        <v>47</v>
      </c>
      <c r="H414" s="31" t="s">
        <v>43</v>
      </c>
      <c r="I414" s="39">
        <v>138464991</v>
      </c>
      <c r="J414" s="39">
        <v>138464991</v>
      </c>
      <c r="K414" s="31" t="s">
        <v>46</v>
      </c>
      <c r="L414" s="31" t="s">
        <v>19</v>
      </c>
      <c r="M414" s="14" t="s">
        <v>17</v>
      </c>
      <c r="N414" s="14" t="s">
        <v>18</v>
      </c>
      <c r="O414" s="15" t="s">
        <v>50</v>
      </c>
      <c r="P414" s="16" t="s">
        <v>281</v>
      </c>
      <c r="Q414" s="17" t="s">
        <v>51</v>
      </c>
    </row>
    <row r="415" spans="1:17" ht="45" x14ac:dyDescent="0.25">
      <c r="A415" s="14">
        <v>412</v>
      </c>
      <c r="B415" s="20">
        <v>80111600</v>
      </c>
      <c r="C415" s="36" t="s">
        <v>466</v>
      </c>
      <c r="D415" s="33" t="s">
        <v>405</v>
      </c>
      <c r="E415" s="33" t="s">
        <v>405</v>
      </c>
      <c r="F415" s="21">
        <v>9</v>
      </c>
      <c r="G415" s="33" t="s">
        <v>47</v>
      </c>
      <c r="H415" s="31" t="s">
        <v>43</v>
      </c>
      <c r="I415" s="39">
        <v>116357139</v>
      </c>
      <c r="J415" s="39">
        <v>116357139</v>
      </c>
      <c r="K415" s="31" t="s">
        <v>46</v>
      </c>
      <c r="L415" s="31" t="s">
        <v>19</v>
      </c>
      <c r="M415" s="14" t="s">
        <v>17</v>
      </c>
      <c r="N415" s="14" t="s">
        <v>18</v>
      </c>
      <c r="O415" s="15" t="s">
        <v>50</v>
      </c>
      <c r="P415" s="16" t="s">
        <v>281</v>
      </c>
      <c r="Q415" s="17" t="s">
        <v>51</v>
      </c>
    </row>
    <row r="416" spans="1:17" ht="45" x14ac:dyDescent="0.25">
      <c r="A416" s="38">
        <v>413</v>
      </c>
      <c r="B416" s="20">
        <v>81111800</v>
      </c>
      <c r="C416" s="36" t="s">
        <v>467</v>
      </c>
      <c r="D416" s="33" t="s">
        <v>405</v>
      </c>
      <c r="E416" s="33" t="s">
        <v>405</v>
      </c>
      <c r="F416" s="21">
        <v>9</v>
      </c>
      <c r="G416" s="33" t="s">
        <v>47</v>
      </c>
      <c r="H416" s="31" t="s">
        <v>43</v>
      </c>
      <c r="I416" s="39">
        <v>138464991</v>
      </c>
      <c r="J416" s="39">
        <v>138464991</v>
      </c>
      <c r="K416" s="31" t="s">
        <v>46</v>
      </c>
      <c r="L416" s="31" t="s">
        <v>19</v>
      </c>
      <c r="M416" s="14" t="s">
        <v>17</v>
      </c>
      <c r="N416" s="14" t="s">
        <v>18</v>
      </c>
      <c r="O416" s="15" t="s">
        <v>50</v>
      </c>
      <c r="P416" s="16" t="s">
        <v>281</v>
      </c>
      <c r="Q416" s="17" t="s">
        <v>51</v>
      </c>
    </row>
    <row r="417" spans="1:17" ht="45" x14ac:dyDescent="0.25">
      <c r="A417" s="38">
        <v>414</v>
      </c>
      <c r="B417" s="20">
        <v>80111600</v>
      </c>
      <c r="C417" s="36" t="s">
        <v>468</v>
      </c>
      <c r="D417" s="33" t="s">
        <v>405</v>
      </c>
      <c r="E417" s="33" t="s">
        <v>405</v>
      </c>
      <c r="F417" s="21">
        <v>9</v>
      </c>
      <c r="G417" s="33" t="s">
        <v>47</v>
      </c>
      <c r="H417" s="31" t="s">
        <v>43</v>
      </c>
      <c r="I417" s="39">
        <v>116357139</v>
      </c>
      <c r="J417" s="39">
        <v>116357139</v>
      </c>
      <c r="K417" s="31" t="s">
        <v>46</v>
      </c>
      <c r="L417" s="31" t="s">
        <v>19</v>
      </c>
      <c r="M417" s="14" t="s">
        <v>17</v>
      </c>
      <c r="N417" s="14" t="s">
        <v>18</v>
      </c>
      <c r="O417" s="15" t="s">
        <v>50</v>
      </c>
      <c r="P417" s="16" t="s">
        <v>281</v>
      </c>
      <c r="Q417" s="17" t="s">
        <v>51</v>
      </c>
    </row>
    <row r="418" spans="1:17" ht="45" x14ac:dyDescent="0.25">
      <c r="A418" s="14">
        <v>415</v>
      </c>
      <c r="B418" s="20">
        <v>80111600</v>
      </c>
      <c r="C418" s="36" t="s">
        <v>469</v>
      </c>
      <c r="D418" s="33" t="s">
        <v>405</v>
      </c>
      <c r="E418" s="33" t="s">
        <v>405</v>
      </c>
      <c r="F418" s="21">
        <v>9</v>
      </c>
      <c r="G418" s="33" t="s">
        <v>47</v>
      </c>
      <c r="H418" s="31" t="s">
        <v>43</v>
      </c>
      <c r="I418" s="39">
        <v>67500000</v>
      </c>
      <c r="J418" s="39">
        <v>67500000</v>
      </c>
      <c r="K418" s="31" t="s">
        <v>46</v>
      </c>
      <c r="L418" s="31" t="s">
        <v>19</v>
      </c>
      <c r="M418" s="14" t="s">
        <v>17</v>
      </c>
      <c r="N418" s="14" t="s">
        <v>18</v>
      </c>
      <c r="O418" s="15" t="s">
        <v>50</v>
      </c>
      <c r="P418" s="16" t="s">
        <v>281</v>
      </c>
      <c r="Q418" s="17" t="s">
        <v>51</v>
      </c>
    </row>
    <row r="419" spans="1:17" ht="45" x14ac:dyDescent="0.25">
      <c r="A419" s="14">
        <v>416</v>
      </c>
      <c r="B419" s="20">
        <v>80111600</v>
      </c>
      <c r="C419" s="36" t="s">
        <v>470</v>
      </c>
      <c r="D419" s="33" t="s">
        <v>405</v>
      </c>
      <c r="E419" s="33" t="s">
        <v>405</v>
      </c>
      <c r="F419" s="21">
        <v>9</v>
      </c>
      <c r="G419" s="33" t="s">
        <v>47</v>
      </c>
      <c r="H419" s="31" t="s">
        <v>43</v>
      </c>
      <c r="I419" s="39">
        <v>138464991</v>
      </c>
      <c r="J419" s="39">
        <v>138464991</v>
      </c>
      <c r="K419" s="31" t="s">
        <v>46</v>
      </c>
      <c r="L419" s="31" t="s">
        <v>19</v>
      </c>
      <c r="M419" s="14" t="s">
        <v>17</v>
      </c>
      <c r="N419" s="14" t="s">
        <v>18</v>
      </c>
      <c r="O419" s="15" t="s">
        <v>50</v>
      </c>
      <c r="P419" s="16" t="s">
        <v>281</v>
      </c>
      <c r="Q419" s="17" t="s">
        <v>51</v>
      </c>
    </row>
    <row r="420" spans="1:17" ht="45" x14ac:dyDescent="0.25">
      <c r="A420" s="14">
        <v>417</v>
      </c>
      <c r="B420" s="20">
        <v>80111600</v>
      </c>
      <c r="C420" s="36" t="s">
        <v>471</v>
      </c>
      <c r="D420" s="33" t="s">
        <v>405</v>
      </c>
      <c r="E420" s="33" t="s">
        <v>405</v>
      </c>
      <c r="F420" s="21">
        <v>9</v>
      </c>
      <c r="G420" s="33" t="s">
        <v>47</v>
      </c>
      <c r="H420" s="31" t="s">
        <v>43</v>
      </c>
      <c r="I420" s="39">
        <v>116357139</v>
      </c>
      <c r="J420" s="39">
        <v>116357139</v>
      </c>
      <c r="K420" s="31" t="s">
        <v>46</v>
      </c>
      <c r="L420" s="31" t="s">
        <v>19</v>
      </c>
      <c r="M420" s="14" t="s">
        <v>17</v>
      </c>
      <c r="N420" s="14" t="s">
        <v>18</v>
      </c>
      <c r="O420" s="15" t="s">
        <v>50</v>
      </c>
      <c r="P420" s="16" t="s">
        <v>281</v>
      </c>
      <c r="Q420" s="17" t="s">
        <v>51</v>
      </c>
    </row>
    <row r="421" spans="1:17" ht="45" x14ac:dyDescent="0.25">
      <c r="A421" s="38">
        <v>418</v>
      </c>
      <c r="B421" s="20">
        <v>80111600</v>
      </c>
      <c r="C421" s="36" t="s">
        <v>472</v>
      </c>
      <c r="D421" s="33" t="s">
        <v>405</v>
      </c>
      <c r="E421" s="33" t="s">
        <v>405</v>
      </c>
      <c r="F421" s="21">
        <v>9</v>
      </c>
      <c r="G421" s="33" t="s">
        <v>47</v>
      </c>
      <c r="H421" s="31" t="s">
        <v>43</v>
      </c>
      <c r="I421" s="39">
        <v>138464991</v>
      </c>
      <c r="J421" s="39">
        <v>138464991</v>
      </c>
      <c r="K421" s="31" t="s">
        <v>46</v>
      </c>
      <c r="L421" s="31" t="s">
        <v>19</v>
      </c>
      <c r="M421" s="14" t="s">
        <v>17</v>
      </c>
      <c r="N421" s="14" t="s">
        <v>18</v>
      </c>
      <c r="O421" s="15" t="s">
        <v>50</v>
      </c>
      <c r="P421" s="16" t="s">
        <v>281</v>
      </c>
      <c r="Q421" s="17" t="s">
        <v>51</v>
      </c>
    </row>
    <row r="422" spans="1:17" ht="45" x14ac:dyDescent="0.25">
      <c r="A422" s="38">
        <v>419</v>
      </c>
      <c r="B422" s="20">
        <v>80111600</v>
      </c>
      <c r="C422" s="36" t="s">
        <v>473</v>
      </c>
      <c r="D422" s="33" t="s">
        <v>405</v>
      </c>
      <c r="E422" s="33" t="s">
        <v>405</v>
      </c>
      <c r="F422" s="21">
        <v>9</v>
      </c>
      <c r="G422" s="33" t="s">
        <v>47</v>
      </c>
      <c r="H422" s="31" t="s">
        <v>43</v>
      </c>
      <c r="I422" s="39">
        <v>159449472</v>
      </c>
      <c r="J422" s="39">
        <v>159449472</v>
      </c>
      <c r="K422" s="31" t="s">
        <v>46</v>
      </c>
      <c r="L422" s="31" t="s">
        <v>19</v>
      </c>
      <c r="M422" s="14" t="s">
        <v>17</v>
      </c>
      <c r="N422" s="14" t="s">
        <v>18</v>
      </c>
      <c r="O422" s="15" t="s">
        <v>50</v>
      </c>
      <c r="P422" s="16" t="s">
        <v>281</v>
      </c>
      <c r="Q422" s="17" t="s">
        <v>51</v>
      </c>
    </row>
    <row r="423" spans="1:17" ht="45" x14ac:dyDescent="0.25">
      <c r="A423" s="14">
        <v>420</v>
      </c>
      <c r="B423" s="20">
        <v>80111600</v>
      </c>
      <c r="C423" s="36" t="s">
        <v>474</v>
      </c>
      <c r="D423" s="33" t="s">
        <v>405</v>
      </c>
      <c r="E423" s="33" t="s">
        <v>405</v>
      </c>
      <c r="F423" s="21">
        <v>9</v>
      </c>
      <c r="G423" s="33" t="s">
        <v>47</v>
      </c>
      <c r="H423" s="31" t="s">
        <v>43</v>
      </c>
      <c r="I423" s="39">
        <v>138464991</v>
      </c>
      <c r="J423" s="39">
        <v>138464991</v>
      </c>
      <c r="K423" s="31" t="s">
        <v>46</v>
      </c>
      <c r="L423" s="31" t="s">
        <v>19</v>
      </c>
      <c r="M423" s="14" t="s">
        <v>17</v>
      </c>
      <c r="N423" s="14" t="s">
        <v>18</v>
      </c>
      <c r="O423" s="15" t="s">
        <v>50</v>
      </c>
      <c r="P423" s="16" t="s">
        <v>281</v>
      </c>
      <c r="Q423" s="17" t="s">
        <v>51</v>
      </c>
    </row>
    <row r="424" spans="1:17" ht="45" x14ac:dyDescent="0.25">
      <c r="A424" s="14">
        <v>421</v>
      </c>
      <c r="B424" s="20">
        <v>80111600</v>
      </c>
      <c r="C424" s="36" t="s">
        <v>475</v>
      </c>
      <c r="D424" s="33" t="s">
        <v>405</v>
      </c>
      <c r="E424" s="33" t="s">
        <v>405</v>
      </c>
      <c r="F424" s="21">
        <v>9</v>
      </c>
      <c r="G424" s="33" t="s">
        <v>47</v>
      </c>
      <c r="H424" s="31" t="s">
        <v>43</v>
      </c>
      <c r="I424" s="39">
        <v>138464991</v>
      </c>
      <c r="J424" s="39">
        <v>138464991</v>
      </c>
      <c r="K424" s="31" t="s">
        <v>46</v>
      </c>
      <c r="L424" s="31" t="s">
        <v>19</v>
      </c>
      <c r="M424" s="14" t="s">
        <v>17</v>
      </c>
      <c r="N424" s="14" t="s">
        <v>18</v>
      </c>
      <c r="O424" s="15" t="s">
        <v>50</v>
      </c>
      <c r="P424" s="16" t="s">
        <v>281</v>
      </c>
      <c r="Q424" s="17" t="s">
        <v>51</v>
      </c>
    </row>
    <row r="425" spans="1:17" ht="60" x14ac:dyDescent="0.25">
      <c r="A425" s="14">
        <v>422</v>
      </c>
      <c r="B425" s="20">
        <v>80111600</v>
      </c>
      <c r="C425" s="36" t="s">
        <v>476</v>
      </c>
      <c r="D425" s="33" t="s">
        <v>405</v>
      </c>
      <c r="E425" s="33" t="s">
        <v>405</v>
      </c>
      <c r="F425" s="21">
        <v>9</v>
      </c>
      <c r="G425" s="33" t="s">
        <v>47</v>
      </c>
      <c r="H425" s="31" t="s">
        <v>43</v>
      </c>
      <c r="I425" s="39">
        <v>138464991</v>
      </c>
      <c r="J425" s="39">
        <v>138464991</v>
      </c>
      <c r="K425" s="31" t="s">
        <v>46</v>
      </c>
      <c r="L425" s="31" t="s">
        <v>19</v>
      </c>
      <c r="M425" s="14" t="s">
        <v>17</v>
      </c>
      <c r="N425" s="14" t="s">
        <v>18</v>
      </c>
      <c r="O425" s="15" t="s">
        <v>50</v>
      </c>
      <c r="P425" s="16" t="s">
        <v>281</v>
      </c>
      <c r="Q425" s="17" t="s">
        <v>51</v>
      </c>
    </row>
    <row r="426" spans="1:17" ht="60" x14ac:dyDescent="0.25">
      <c r="A426" s="38">
        <v>423</v>
      </c>
      <c r="B426" s="20">
        <v>80111600</v>
      </c>
      <c r="C426" s="36" t="s">
        <v>477</v>
      </c>
      <c r="D426" s="33" t="s">
        <v>405</v>
      </c>
      <c r="E426" s="33" t="s">
        <v>405</v>
      </c>
      <c r="F426" s="21">
        <v>9</v>
      </c>
      <c r="G426" s="33" t="s">
        <v>47</v>
      </c>
      <c r="H426" s="31" t="s">
        <v>43</v>
      </c>
      <c r="I426" s="39">
        <v>138464991</v>
      </c>
      <c r="J426" s="39">
        <v>138464991</v>
      </c>
      <c r="K426" s="31" t="s">
        <v>46</v>
      </c>
      <c r="L426" s="31" t="s">
        <v>19</v>
      </c>
      <c r="M426" s="14" t="s">
        <v>17</v>
      </c>
      <c r="N426" s="14" t="s">
        <v>18</v>
      </c>
      <c r="O426" s="15" t="s">
        <v>50</v>
      </c>
      <c r="P426" s="16" t="s">
        <v>281</v>
      </c>
      <c r="Q426" s="17" t="s">
        <v>51</v>
      </c>
    </row>
    <row r="427" spans="1:17" ht="60" x14ac:dyDescent="0.25">
      <c r="A427" s="38">
        <v>424</v>
      </c>
      <c r="B427" s="20">
        <v>80111600</v>
      </c>
      <c r="C427" s="36" t="s">
        <v>478</v>
      </c>
      <c r="D427" s="33" t="s">
        <v>405</v>
      </c>
      <c r="E427" s="33" t="s">
        <v>405</v>
      </c>
      <c r="F427" s="21">
        <v>9</v>
      </c>
      <c r="G427" s="33" t="s">
        <v>47</v>
      </c>
      <c r="H427" s="31" t="s">
        <v>43</v>
      </c>
      <c r="I427" s="39">
        <v>138464991</v>
      </c>
      <c r="J427" s="39">
        <v>138464991</v>
      </c>
      <c r="K427" s="31" t="s">
        <v>46</v>
      </c>
      <c r="L427" s="31" t="s">
        <v>19</v>
      </c>
      <c r="M427" s="14" t="s">
        <v>17</v>
      </c>
      <c r="N427" s="14" t="s">
        <v>18</v>
      </c>
      <c r="O427" s="15" t="s">
        <v>50</v>
      </c>
      <c r="P427" s="16" t="s">
        <v>281</v>
      </c>
      <c r="Q427" s="17" t="s">
        <v>51</v>
      </c>
    </row>
    <row r="428" spans="1:17" ht="60" x14ac:dyDescent="0.25">
      <c r="A428" s="14">
        <v>425</v>
      </c>
      <c r="B428" s="20">
        <v>80111600</v>
      </c>
      <c r="C428" s="36" t="s">
        <v>479</v>
      </c>
      <c r="D428" s="33" t="s">
        <v>405</v>
      </c>
      <c r="E428" s="33" t="s">
        <v>405</v>
      </c>
      <c r="F428" s="21">
        <v>9</v>
      </c>
      <c r="G428" s="33" t="s">
        <v>47</v>
      </c>
      <c r="H428" s="31" t="s">
        <v>43</v>
      </c>
      <c r="I428" s="39">
        <v>92530107</v>
      </c>
      <c r="J428" s="39">
        <v>92530107</v>
      </c>
      <c r="K428" s="31" t="s">
        <v>46</v>
      </c>
      <c r="L428" s="31" t="s">
        <v>19</v>
      </c>
      <c r="M428" s="14" t="s">
        <v>17</v>
      </c>
      <c r="N428" s="14" t="s">
        <v>18</v>
      </c>
      <c r="O428" s="15" t="s">
        <v>50</v>
      </c>
      <c r="P428" s="16" t="s">
        <v>281</v>
      </c>
      <c r="Q428" s="17" t="s">
        <v>51</v>
      </c>
    </row>
    <row r="429" spans="1:17" ht="60" x14ac:dyDescent="0.25">
      <c r="A429" s="14">
        <v>426</v>
      </c>
      <c r="B429" s="20">
        <v>81111800</v>
      </c>
      <c r="C429" s="36" t="s">
        <v>480</v>
      </c>
      <c r="D429" s="33" t="s">
        <v>405</v>
      </c>
      <c r="E429" s="33" t="s">
        <v>405</v>
      </c>
      <c r="F429" s="21">
        <v>9</v>
      </c>
      <c r="G429" s="33" t="s">
        <v>47</v>
      </c>
      <c r="H429" s="31" t="s">
        <v>43</v>
      </c>
      <c r="I429" s="39">
        <v>116357139</v>
      </c>
      <c r="J429" s="39">
        <v>116357139</v>
      </c>
      <c r="K429" s="31" t="s">
        <v>46</v>
      </c>
      <c r="L429" s="31" t="s">
        <v>19</v>
      </c>
      <c r="M429" s="14" t="s">
        <v>17</v>
      </c>
      <c r="N429" s="14" t="s">
        <v>18</v>
      </c>
      <c r="O429" s="15" t="s">
        <v>50</v>
      </c>
      <c r="P429" s="16" t="s">
        <v>281</v>
      </c>
      <c r="Q429" s="17" t="s">
        <v>51</v>
      </c>
    </row>
    <row r="430" spans="1:17" ht="60" x14ac:dyDescent="0.25">
      <c r="A430" s="14">
        <v>427</v>
      </c>
      <c r="B430" s="40" t="s">
        <v>435</v>
      </c>
      <c r="C430" s="36" t="s">
        <v>481</v>
      </c>
      <c r="D430" s="33" t="s">
        <v>360</v>
      </c>
      <c r="E430" s="33" t="s">
        <v>360</v>
      </c>
      <c r="F430" s="21">
        <v>9</v>
      </c>
      <c r="G430" s="33" t="s">
        <v>363</v>
      </c>
      <c r="H430" s="31" t="s">
        <v>43</v>
      </c>
      <c r="I430" s="39">
        <v>240000000</v>
      </c>
      <c r="J430" s="39">
        <v>240000000</v>
      </c>
      <c r="K430" s="31" t="s">
        <v>46</v>
      </c>
      <c r="L430" s="31" t="s">
        <v>19</v>
      </c>
      <c r="M430" s="14" t="s">
        <v>17</v>
      </c>
      <c r="N430" s="14" t="s">
        <v>18</v>
      </c>
      <c r="O430" s="15" t="s">
        <v>50</v>
      </c>
      <c r="P430" s="16" t="s">
        <v>281</v>
      </c>
      <c r="Q430" s="17" t="s">
        <v>51</v>
      </c>
    </row>
    <row r="431" spans="1:17" ht="75" x14ac:dyDescent="0.25">
      <c r="A431" s="38">
        <v>428</v>
      </c>
      <c r="B431" s="20">
        <v>71151300</v>
      </c>
      <c r="C431" s="36" t="s">
        <v>482</v>
      </c>
      <c r="D431" s="33" t="s">
        <v>360</v>
      </c>
      <c r="E431" s="33" t="s">
        <v>405</v>
      </c>
      <c r="F431" s="21">
        <v>8</v>
      </c>
      <c r="G431" s="33" t="s">
        <v>47</v>
      </c>
      <c r="H431" s="33" t="s">
        <v>44</v>
      </c>
      <c r="I431" s="39">
        <v>1210178000</v>
      </c>
      <c r="J431" s="39">
        <v>1210178000</v>
      </c>
      <c r="K431" s="31" t="s">
        <v>46</v>
      </c>
      <c r="L431" s="31" t="s">
        <v>19</v>
      </c>
      <c r="M431" s="14" t="s">
        <v>17</v>
      </c>
      <c r="N431" s="14" t="s">
        <v>18</v>
      </c>
      <c r="O431" s="15" t="s">
        <v>50</v>
      </c>
      <c r="P431" s="16" t="s">
        <v>281</v>
      </c>
      <c r="Q431" s="17" t="s">
        <v>51</v>
      </c>
    </row>
    <row r="432" spans="1:17" ht="75" x14ac:dyDescent="0.25">
      <c r="A432" s="38">
        <v>429</v>
      </c>
      <c r="B432" s="20">
        <v>71151300</v>
      </c>
      <c r="C432" s="36" t="s">
        <v>483</v>
      </c>
      <c r="D432" s="33" t="s">
        <v>360</v>
      </c>
      <c r="E432" s="33" t="s">
        <v>405</v>
      </c>
      <c r="F432" s="21">
        <v>8</v>
      </c>
      <c r="G432" s="33" t="s">
        <v>47</v>
      </c>
      <c r="H432" s="33" t="s">
        <v>44</v>
      </c>
      <c r="I432" s="39">
        <v>3409532858</v>
      </c>
      <c r="J432" s="39">
        <v>3409532858</v>
      </c>
      <c r="K432" s="31" t="s">
        <v>46</v>
      </c>
      <c r="L432" s="31" t="s">
        <v>19</v>
      </c>
      <c r="M432" s="14" t="s">
        <v>17</v>
      </c>
      <c r="N432" s="14" t="s">
        <v>18</v>
      </c>
      <c r="O432" s="15" t="s">
        <v>50</v>
      </c>
      <c r="P432" s="16" t="s">
        <v>281</v>
      </c>
      <c r="Q432" s="17" t="s">
        <v>51</v>
      </c>
    </row>
    <row r="433" spans="1:17" ht="75" x14ac:dyDescent="0.25">
      <c r="A433" s="14">
        <v>430</v>
      </c>
      <c r="B433" s="20">
        <v>71112300</v>
      </c>
      <c r="C433" s="36" t="s">
        <v>484</v>
      </c>
      <c r="D433" s="33" t="s">
        <v>405</v>
      </c>
      <c r="E433" s="33" t="s">
        <v>493</v>
      </c>
      <c r="F433" s="21">
        <v>6</v>
      </c>
      <c r="G433" s="33" t="s">
        <v>328</v>
      </c>
      <c r="H433" s="33" t="s">
        <v>44</v>
      </c>
      <c r="I433" s="39">
        <v>47446609895</v>
      </c>
      <c r="J433" s="39">
        <v>47446609895</v>
      </c>
      <c r="K433" s="31" t="s">
        <v>46</v>
      </c>
      <c r="L433" s="31" t="s">
        <v>19</v>
      </c>
      <c r="M433" s="14" t="s">
        <v>17</v>
      </c>
      <c r="N433" s="14" t="s">
        <v>18</v>
      </c>
      <c r="O433" s="15" t="s">
        <v>50</v>
      </c>
      <c r="P433" s="16" t="s">
        <v>281</v>
      </c>
      <c r="Q433" s="17" t="s">
        <v>51</v>
      </c>
    </row>
    <row r="434" spans="1:17" ht="60" x14ac:dyDescent="0.25">
      <c r="A434" s="14">
        <v>431</v>
      </c>
      <c r="B434" s="20">
        <v>71112300</v>
      </c>
      <c r="C434" s="36" t="s">
        <v>485</v>
      </c>
      <c r="D434" s="33" t="s">
        <v>492</v>
      </c>
      <c r="E434" s="33" t="s">
        <v>494</v>
      </c>
      <c r="F434" s="21">
        <v>10</v>
      </c>
      <c r="G434" s="33" t="s">
        <v>328</v>
      </c>
      <c r="H434" s="33" t="s">
        <v>44</v>
      </c>
      <c r="I434" s="39">
        <v>58808693014</v>
      </c>
      <c r="J434" s="39">
        <v>5880869301</v>
      </c>
      <c r="K434" s="31" t="s">
        <v>329</v>
      </c>
      <c r="L434" s="31" t="s">
        <v>406</v>
      </c>
      <c r="M434" s="14" t="s">
        <v>17</v>
      </c>
      <c r="N434" s="14" t="s">
        <v>18</v>
      </c>
      <c r="O434" s="15" t="s">
        <v>50</v>
      </c>
      <c r="P434" s="16" t="s">
        <v>281</v>
      </c>
      <c r="Q434" s="17" t="s">
        <v>51</v>
      </c>
    </row>
    <row r="435" spans="1:17" ht="60" x14ac:dyDescent="0.25">
      <c r="A435" s="14">
        <v>432</v>
      </c>
      <c r="B435" s="20">
        <v>71151300</v>
      </c>
      <c r="C435" s="36" t="s">
        <v>486</v>
      </c>
      <c r="D435" s="33" t="s">
        <v>405</v>
      </c>
      <c r="E435" s="33" t="s">
        <v>493</v>
      </c>
      <c r="F435" s="21">
        <v>7</v>
      </c>
      <c r="G435" s="33" t="s">
        <v>328</v>
      </c>
      <c r="H435" s="33" t="s">
        <v>44</v>
      </c>
      <c r="I435" s="39">
        <v>15989742000</v>
      </c>
      <c r="J435" s="39">
        <v>15989742000</v>
      </c>
      <c r="K435" s="31" t="s">
        <v>46</v>
      </c>
      <c r="L435" s="31" t="s">
        <v>19</v>
      </c>
      <c r="M435" s="14" t="s">
        <v>17</v>
      </c>
      <c r="N435" s="14" t="s">
        <v>18</v>
      </c>
      <c r="O435" s="15" t="s">
        <v>50</v>
      </c>
      <c r="P435" s="16" t="s">
        <v>281</v>
      </c>
      <c r="Q435" s="17" t="s">
        <v>51</v>
      </c>
    </row>
    <row r="436" spans="1:17" ht="45" x14ac:dyDescent="0.25">
      <c r="A436" s="38">
        <v>433</v>
      </c>
      <c r="B436" s="20">
        <v>80111600</v>
      </c>
      <c r="C436" s="36" t="s">
        <v>497</v>
      </c>
      <c r="D436" s="33" t="s">
        <v>360</v>
      </c>
      <c r="E436" s="33" t="s">
        <v>360</v>
      </c>
      <c r="F436" s="21">
        <v>9</v>
      </c>
      <c r="G436" s="33" t="s">
        <v>47</v>
      </c>
      <c r="H436" s="31" t="s">
        <v>20</v>
      </c>
      <c r="I436" s="39">
        <v>120000000</v>
      </c>
      <c r="J436" s="39">
        <v>120000000</v>
      </c>
      <c r="K436" s="31" t="s">
        <v>46</v>
      </c>
      <c r="L436" s="31" t="s">
        <v>19</v>
      </c>
      <c r="M436" s="14" t="s">
        <v>17</v>
      </c>
      <c r="N436" s="14" t="s">
        <v>18</v>
      </c>
      <c r="O436" s="15" t="s">
        <v>50</v>
      </c>
      <c r="P436" s="16" t="s">
        <v>281</v>
      </c>
      <c r="Q436" s="17" t="s">
        <v>51</v>
      </c>
    </row>
    <row r="437" spans="1:17" ht="45" x14ac:dyDescent="0.25">
      <c r="A437" s="38">
        <v>434</v>
      </c>
      <c r="B437" s="20">
        <v>71151300</v>
      </c>
      <c r="C437" s="36" t="s">
        <v>487</v>
      </c>
      <c r="D437" s="33" t="s">
        <v>405</v>
      </c>
      <c r="E437" s="33" t="s">
        <v>493</v>
      </c>
      <c r="F437" s="21">
        <v>7</v>
      </c>
      <c r="G437" s="33" t="s">
        <v>328</v>
      </c>
      <c r="H437" s="33" t="s">
        <v>44</v>
      </c>
      <c r="I437" s="39">
        <v>4823007395</v>
      </c>
      <c r="J437" s="39">
        <v>4823007395</v>
      </c>
      <c r="K437" s="31" t="s">
        <v>46</v>
      </c>
      <c r="L437" s="31" t="s">
        <v>19</v>
      </c>
      <c r="M437" s="14" t="s">
        <v>17</v>
      </c>
      <c r="N437" s="14" t="s">
        <v>18</v>
      </c>
      <c r="O437" s="15" t="s">
        <v>50</v>
      </c>
      <c r="P437" s="16" t="s">
        <v>281</v>
      </c>
      <c r="Q437" s="17" t="s">
        <v>51</v>
      </c>
    </row>
    <row r="438" spans="1:17" ht="45" x14ac:dyDescent="0.25">
      <c r="A438" s="14">
        <v>435</v>
      </c>
      <c r="B438" s="20">
        <v>71151300</v>
      </c>
      <c r="C438" s="36" t="s">
        <v>488</v>
      </c>
      <c r="D438" s="33" t="s">
        <v>405</v>
      </c>
      <c r="E438" s="33" t="s">
        <v>493</v>
      </c>
      <c r="F438" s="21">
        <v>7</v>
      </c>
      <c r="G438" s="33" t="s">
        <v>328</v>
      </c>
      <c r="H438" s="33" t="s">
        <v>44</v>
      </c>
      <c r="I438" s="39">
        <v>6515431251</v>
      </c>
      <c r="J438" s="39">
        <v>6515431251</v>
      </c>
      <c r="K438" s="31" t="s">
        <v>46</v>
      </c>
      <c r="L438" s="31" t="s">
        <v>19</v>
      </c>
      <c r="M438" s="14" t="s">
        <v>17</v>
      </c>
      <c r="N438" s="14" t="s">
        <v>18</v>
      </c>
      <c r="O438" s="15" t="s">
        <v>50</v>
      </c>
      <c r="P438" s="16" t="s">
        <v>281</v>
      </c>
      <c r="Q438" s="17" t="s">
        <v>51</v>
      </c>
    </row>
    <row r="439" spans="1:17" ht="45" x14ac:dyDescent="0.25">
      <c r="A439" s="14">
        <v>436</v>
      </c>
      <c r="B439" s="20">
        <v>71151300</v>
      </c>
      <c r="C439" s="36" t="s">
        <v>489</v>
      </c>
      <c r="D439" s="33" t="s">
        <v>405</v>
      </c>
      <c r="E439" s="33" t="s">
        <v>493</v>
      </c>
      <c r="F439" s="21">
        <v>7</v>
      </c>
      <c r="G439" s="33" t="s">
        <v>328</v>
      </c>
      <c r="H439" s="33" t="s">
        <v>44</v>
      </c>
      <c r="I439" s="39">
        <v>3444070268</v>
      </c>
      <c r="J439" s="39">
        <v>3444070268</v>
      </c>
      <c r="K439" s="31" t="s">
        <v>46</v>
      </c>
      <c r="L439" s="31" t="s">
        <v>19</v>
      </c>
      <c r="M439" s="14" t="s">
        <v>17</v>
      </c>
      <c r="N439" s="14" t="s">
        <v>18</v>
      </c>
      <c r="O439" s="15" t="s">
        <v>50</v>
      </c>
      <c r="P439" s="16" t="s">
        <v>281</v>
      </c>
      <c r="Q439" s="17" t="s">
        <v>51</v>
      </c>
    </row>
    <row r="440" spans="1:17" ht="90" x14ac:dyDescent="0.25">
      <c r="A440" s="14">
        <v>437</v>
      </c>
      <c r="B440" s="20">
        <v>80111600</v>
      </c>
      <c r="C440" s="36" t="s">
        <v>490</v>
      </c>
      <c r="D440" s="33" t="s">
        <v>360</v>
      </c>
      <c r="E440" s="33" t="s">
        <v>360</v>
      </c>
      <c r="F440" s="21">
        <v>9</v>
      </c>
      <c r="G440" s="33" t="s">
        <v>47</v>
      </c>
      <c r="H440" s="31" t="s">
        <v>20</v>
      </c>
      <c r="I440" s="39">
        <v>642600000</v>
      </c>
      <c r="J440" s="39">
        <v>642600000</v>
      </c>
      <c r="K440" s="31" t="s">
        <v>46</v>
      </c>
      <c r="L440" s="31" t="s">
        <v>19</v>
      </c>
      <c r="M440" s="14" t="s">
        <v>17</v>
      </c>
      <c r="N440" s="14" t="s">
        <v>18</v>
      </c>
      <c r="O440" s="15" t="s">
        <v>50</v>
      </c>
      <c r="P440" s="16" t="s">
        <v>281</v>
      </c>
      <c r="Q440" s="17" t="s">
        <v>51</v>
      </c>
    </row>
    <row r="441" spans="1:17" ht="45" x14ac:dyDescent="0.25">
      <c r="A441" s="38">
        <v>438</v>
      </c>
      <c r="B441" s="20">
        <v>43231507</v>
      </c>
      <c r="C441" s="36" t="s">
        <v>491</v>
      </c>
      <c r="D441" s="33" t="s">
        <v>360</v>
      </c>
      <c r="E441" s="33" t="s">
        <v>360</v>
      </c>
      <c r="F441" s="21">
        <v>8</v>
      </c>
      <c r="G441" s="33" t="s">
        <v>47</v>
      </c>
      <c r="H441" s="31" t="s">
        <v>20</v>
      </c>
      <c r="I441" s="39">
        <v>67900000</v>
      </c>
      <c r="J441" s="39">
        <v>67900000</v>
      </c>
      <c r="K441" s="31" t="s">
        <v>46</v>
      </c>
      <c r="L441" s="31" t="s">
        <v>19</v>
      </c>
      <c r="M441" s="14" t="s">
        <v>17</v>
      </c>
      <c r="N441" s="14" t="s">
        <v>18</v>
      </c>
      <c r="O441" s="15" t="s">
        <v>50</v>
      </c>
      <c r="P441" s="16" t="s">
        <v>281</v>
      </c>
      <c r="Q441" s="17" t="s">
        <v>51</v>
      </c>
    </row>
    <row r="442" spans="1:17" ht="105" x14ac:dyDescent="0.25">
      <c r="A442" s="38">
        <v>439</v>
      </c>
      <c r="B442" s="20">
        <v>80111600</v>
      </c>
      <c r="C442" s="36" t="s">
        <v>498</v>
      </c>
      <c r="D442" s="33" t="s">
        <v>405</v>
      </c>
      <c r="E442" s="33" t="s">
        <v>405</v>
      </c>
      <c r="F442" s="21">
        <v>9</v>
      </c>
      <c r="G442" s="33" t="s">
        <v>47</v>
      </c>
      <c r="H442" s="31" t="s">
        <v>20</v>
      </c>
      <c r="I442" s="39">
        <v>114000000</v>
      </c>
      <c r="J442" s="39">
        <v>114000000</v>
      </c>
      <c r="K442" s="31" t="s">
        <v>46</v>
      </c>
      <c r="L442" s="31" t="s">
        <v>19</v>
      </c>
      <c r="M442" s="14" t="s">
        <v>17</v>
      </c>
      <c r="N442" s="14" t="s">
        <v>18</v>
      </c>
      <c r="O442" s="15" t="s">
        <v>50</v>
      </c>
      <c r="P442" s="16" t="s">
        <v>281</v>
      </c>
      <c r="Q442" s="17" t="s">
        <v>51</v>
      </c>
    </row>
    <row r="443" spans="1:17" ht="90" x14ac:dyDescent="0.25">
      <c r="A443" s="14">
        <v>440</v>
      </c>
      <c r="B443" s="20">
        <v>80111600</v>
      </c>
      <c r="C443" s="36" t="s">
        <v>499</v>
      </c>
      <c r="D443" s="33" t="s">
        <v>405</v>
      </c>
      <c r="E443" s="33" t="s">
        <v>405</v>
      </c>
      <c r="F443" s="21">
        <v>9</v>
      </c>
      <c r="G443" s="33" t="s">
        <v>47</v>
      </c>
      <c r="H443" s="31" t="s">
        <v>20</v>
      </c>
      <c r="I443" s="39">
        <v>120000000</v>
      </c>
      <c r="J443" s="39">
        <v>120000000</v>
      </c>
      <c r="K443" s="31" t="s">
        <v>46</v>
      </c>
      <c r="L443" s="31" t="s">
        <v>19</v>
      </c>
      <c r="M443" s="14" t="s">
        <v>17</v>
      </c>
      <c r="N443" s="14" t="s">
        <v>18</v>
      </c>
      <c r="O443" s="15" t="s">
        <v>50</v>
      </c>
      <c r="P443" s="16" t="s">
        <v>281</v>
      </c>
      <c r="Q443" s="17" t="s">
        <v>51</v>
      </c>
    </row>
    <row r="444" spans="1:17" ht="120" x14ac:dyDescent="0.25">
      <c r="A444" s="14">
        <v>441</v>
      </c>
      <c r="B444" s="20">
        <v>80111600</v>
      </c>
      <c r="C444" s="36" t="s">
        <v>500</v>
      </c>
      <c r="D444" s="33" t="s">
        <v>405</v>
      </c>
      <c r="E444" s="33" t="s">
        <v>405</v>
      </c>
      <c r="F444" s="21">
        <v>9</v>
      </c>
      <c r="G444" s="33" t="s">
        <v>47</v>
      </c>
      <c r="H444" s="31" t="s">
        <v>20</v>
      </c>
      <c r="I444" s="39">
        <v>95000000</v>
      </c>
      <c r="J444" s="39">
        <v>95000000</v>
      </c>
      <c r="K444" s="31" t="s">
        <v>46</v>
      </c>
      <c r="L444" s="31" t="s">
        <v>19</v>
      </c>
      <c r="M444" s="14" t="s">
        <v>17</v>
      </c>
      <c r="N444" s="14" t="s">
        <v>18</v>
      </c>
      <c r="O444" s="15" t="s">
        <v>50</v>
      </c>
      <c r="P444" s="16" t="s">
        <v>281</v>
      </c>
      <c r="Q444" s="17" t="s">
        <v>51</v>
      </c>
    </row>
    <row r="445" spans="1:17" ht="90" x14ac:dyDescent="0.25">
      <c r="A445" s="14">
        <v>442</v>
      </c>
      <c r="B445" s="20">
        <v>80111600</v>
      </c>
      <c r="C445" s="36" t="s">
        <v>530</v>
      </c>
      <c r="D445" s="33" t="s">
        <v>405</v>
      </c>
      <c r="E445" s="33" t="s">
        <v>405</v>
      </c>
      <c r="F445" s="21">
        <v>9</v>
      </c>
      <c r="G445" s="33" t="s">
        <v>47</v>
      </c>
      <c r="H445" s="31" t="s">
        <v>20</v>
      </c>
      <c r="I445" s="39">
        <v>68000000</v>
      </c>
      <c r="J445" s="39">
        <v>68000000</v>
      </c>
      <c r="K445" s="31" t="s">
        <v>46</v>
      </c>
      <c r="L445" s="31" t="s">
        <v>19</v>
      </c>
      <c r="M445" s="14" t="s">
        <v>17</v>
      </c>
      <c r="N445" s="14" t="s">
        <v>18</v>
      </c>
      <c r="O445" s="15" t="s">
        <v>50</v>
      </c>
      <c r="P445" s="16" t="s">
        <v>281</v>
      </c>
      <c r="Q445" s="17" t="s">
        <v>51</v>
      </c>
    </row>
    <row r="446" spans="1:17" ht="105" x14ac:dyDescent="0.25">
      <c r="A446" s="38">
        <v>443</v>
      </c>
      <c r="B446" s="20">
        <v>80111600</v>
      </c>
      <c r="C446" s="36" t="s">
        <v>501</v>
      </c>
      <c r="D446" s="33" t="s">
        <v>405</v>
      </c>
      <c r="E446" s="33" t="s">
        <v>405</v>
      </c>
      <c r="F446" s="21">
        <v>9</v>
      </c>
      <c r="G446" s="33" t="s">
        <v>47</v>
      </c>
      <c r="H446" s="31" t="s">
        <v>20</v>
      </c>
      <c r="I446" s="39">
        <v>148879060</v>
      </c>
      <c r="J446" s="39">
        <v>148879060</v>
      </c>
      <c r="K446" s="31" t="s">
        <v>46</v>
      </c>
      <c r="L446" s="31" t="s">
        <v>19</v>
      </c>
      <c r="M446" s="14" t="s">
        <v>17</v>
      </c>
      <c r="N446" s="14" t="s">
        <v>18</v>
      </c>
      <c r="O446" s="15" t="s">
        <v>50</v>
      </c>
      <c r="P446" s="16" t="s">
        <v>281</v>
      </c>
      <c r="Q446" s="17" t="s">
        <v>51</v>
      </c>
    </row>
    <row r="447" spans="1:17" ht="45" x14ac:dyDescent="0.25">
      <c r="A447" s="38">
        <v>444</v>
      </c>
      <c r="B447" s="20">
        <v>80111600</v>
      </c>
      <c r="C447" s="36" t="s">
        <v>496</v>
      </c>
      <c r="D447" s="33" t="s">
        <v>360</v>
      </c>
      <c r="E447" s="33" t="s">
        <v>360</v>
      </c>
      <c r="F447" s="21">
        <v>9.5</v>
      </c>
      <c r="G447" s="33" t="s">
        <v>47</v>
      </c>
      <c r="H447" s="33" t="s">
        <v>44</v>
      </c>
      <c r="I447" s="39">
        <v>617500000</v>
      </c>
      <c r="J447" s="39">
        <v>617500000</v>
      </c>
      <c r="K447" s="31" t="s">
        <v>46</v>
      </c>
      <c r="L447" s="31" t="s">
        <v>19</v>
      </c>
      <c r="M447" s="14" t="s">
        <v>17</v>
      </c>
      <c r="N447" s="14" t="s">
        <v>18</v>
      </c>
      <c r="O447" s="15" t="s">
        <v>50</v>
      </c>
      <c r="P447" s="16" t="s">
        <v>281</v>
      </c>
      <c r="Q447" s="17" t="s">
        <v>51</v>
      </c>
    </row>
    <row r="448" spans="1:17" ht="45" x14ac:dyDescent="0.25">
      <c r="A448" s="14">
        <v>445</v>
      </c>
      <c r="B448" s="24">
        <v>80111600</v>
      </c>
      <c r="C448" s="25" t="s">
        <v>508</v>
      </c>
      <c r="D448" s="14" t="s">
        <v>327</v>
      </c>
      <c r="E448" s="14" t="s">
        <v>327</v>
      </c>
      <c r="F448" s="22">
        <v>9</v>
      </c>
      <c r="G448" s="18" t="s">
        <v>47</v>
      </c>
      <c r="H448" s="18" t="s">
        <v>44</v>
      </c>
      <c r="I448" s="39">
        <v>45000000</v>
      </c>
      <c r="J448" s="39" t="s">
        <v>523</v>
      </c>
      <c r="K448" s="14" t="s">
        <v>46</v>
      </c>
      <c r="L448" s="19" t="s">
        <v>19</v>
      </c>
      <c r="M448" s="14" t="s">
        <v>17</v>
      </c>
      <c r="N448" s="14" t="s">
        <v>18</v>
      </c>
      <c r="O448" s="15" t="s">
        <v>50</v>
      </c>
      <c r="P448" s="16" t="s">
        <v>281</v>
      </c>
      <c r="Q448" s="17" t="s">
        <v>51</v>
      </c>
    </row>
    <row r="449" spans="1:17" ht="45" x14ac:dyDescent="0.25">
      <c r="A449" s="14">
        <v>446</v>
      </c>
      <c r="B449" s="24">
        <v>80111600</v>
      </c>
      <c r="C449" s="25" t="s">
        <v>509</v>
      </c>
      <c r="D449" s="14" t="s">
        <v>327</v>
      </c>
      <c r="E449" s="14" t="s">
        <v>327</v>
      </c>
      <c r="F449" s="22">
        <v>9</v>
      </c>
      <c r="G449" s="18" t="s">
        <v>47</v>
      </c>
      <c r="H449" s="18" t="s">
        <v>44</v>
      </c>
      <c r="I449" s="39">
        <v>116357139</v>
      </c>
      <c r="J449" s="39" t="s">
        <v>522</v>
      </c>
      <c r="K449" s="14" t="s">
        <v>46</v>
      </c>
      <c r="L449" s="19" t="s">
        <v>19</v>
      </c>
      <c r="M449" s="14" t="s">
        <v>17</v>
      </c>
      <c r="N449" s="14" t="s">
        <v>18</v>
      </c>
      <c r="O449" s="15" t="s">
        <v>50</v>
      </c>
      <c r="P449" s="16" t="s">
        <v>281</v>
      </c>
      <c r="Q449" s="17" t="s">
        <v>51</v>
      </c>
    </row>
    <row r="450" spans="1:17" ht="75" x14ac:dyDescent="0.25">
      <c r="A450" s="14">
        <v>447</v>
      </c>
      <c r="B450" s="24">
        <v>71151300</v>
      </c>
      <c r="C450" s="25" t="s">
        <v>510</v>
      </c>
      <c r="D450" s="14" t="s">
        <v>327</v>
      </c>
      <c r="E450" s="14" t="s">
        <v>327</v>
      </c>
      <c r="F450" s="22">
        <v>7</v>
      </c>
      <c r="G450" s="18" t="s">
        <v>47</v>
      </c>
      <c r="H450" s="18" t="s">
        <v>44</v>
      </c>
      <c r="I450" s="39">
        <v>1800000000</v>
      </c>
      <c r="J450" s="39" t="s">
        <v>524</v>
      </c>
      <c r="K450" s="14" t="s">
        <v>46</v>
      </c>
      <c r="L450" s="19" t="s">
        <v>19</v>
      </c>
      <c r="M450" s="14" t="s">
        <v>17</v>
      </c>
      <c r="N450" s="14" t="s">
        <v>18</v>
      </c>
      <c r="O450" s="15" t="s">
        <v>50</v>
      </c>
      <c r="P450" s="16" t="s">
        <v>281</v>
      </c>
      <c r="Q450" s="17" t="s">
        <v>51</v>
      </c>
    </row>
    <row r="451" spans="1:17" ht="60" x14ac:dyDescent="0.25">
      <c r="A451" s="38">
        <v>448</v>
      </c>
      <c r="B451" s="24">
        <v>41114100</v>
      </c>
      <c r="C451" s="25" t="s">
        <v>511</v>
      </c>
      <c r="D451" s="14" t="s">
        <v>327</v>
      </c>
      <c r="E451" s="14" t="s">
        <v>327</v>
      </c>
      <c r="F451" s="22">
        <v>17</v>
      </c>
      <c r="G451" s="18" t="s">
        <v>47</v>
      </c>
      <c r="H451" s="18" t="s">
        <v>44</v>
      </c>
      <c r="I451" s="39">
        <v>16907585484</v>
      </c>
      <c r="J451" s="39" t="s">
        <v>525</v>
      </c>
      <c r="K451" s="14" t="s">
        <v>329</v>
      </c>
      <c r="L451" s="19" t="s">
        <v>406</v>
      </c>
      <c r="M451" s="14" t="s">
        <v>17</v>
      </c>
      <c r="N451" s="14" t="s">
        <v>18</v>
      </c>
      <c r="O451" s="15" t="s">
        <v>50</v>
      </c>
      <c r="P451" s="16" t="s">
        <v>281</v>
      </c>
      <c r="Q451" s="17" t="s">
        <v>51</v>
      </c>
    </row>
    <row r="452" spans="1:17" ht="60" x14ac:dyDescent="0.25">
      <c r="A452" s="14">
        <v>449</v>
      </c>
      <c r="B452" s="24" t="s">
        <v>507</v>
      </c>
      <c r="C452" s="25" t="s">
        <v>512</v>
      </c>
      <c r="D452" s="14" t="s">
        <v>327</v>
      </c>
      <c r="E452" s="14" t="s">
        <v>327</v>
      </c>
      <c r="F452" s="22">
        <v>5</v>
      </c>
      <c r="G452" s="18" t="s">
        <v>521</v>
      </c>
      <c r="H452" s="18" t="s">
        <v>44</v>
      </c>
      <c r="I452" s="39">
        <v>2125000000</v>
      </c>
      <c r="J452" s="39" t="s">
        <v>526</v>
      </c>
      <c r="K452" s="14" t="s">
        <v>46</v>
      </c>
      <c r="L452" s="14" t="s">
        <v>19</v>
      </c>
      <c r="M452" s="14" t="s">
        <v>17</v>
      </c>
      <c r="N452" s="14" t="s">
        <v>18</v>
      </c>
      <c r="O452" s="15" t="s">
        <v>50</v>
      </c>
      <c r="P452" s="16" t="s">
        <v>281</v>
      </c>
      <c r="Q452" s="17" t="s">
        <v>51</v>
      </c>
    </row>
    <row r="453" spans="1:17" ht="60" x14ac:dyDescent="0.25">
      <c r="A453" s="14">
        <v>450</v>
      </c>
      <c r="B453" s="24" t="s">
        <v>507</v>
      </c>
      <c r="C453" s="25" t="s">
        <v>513</v>
      </c>
      <c r="D453" s="14" t="s">
        <v>492</v>
      </c>
      <c r="E453" s="14" t="s">
        <v>492</v>
      </c>
      <c r="F453" s="22">
        <v>8</v>
      </c>
      <c r="G453" s="18" t="s">
        <v>521</v>
      </c>
      <c r="H453" s="18" t="s">
        <v>44</v>
      </c>
      <c r="I453" s="39">
        <v>2890000000</v>
      </c>
      <c r="J453" s="39" t="s">
        <v>527</v>
      </c>
      <c r="K453" s="14" t="s">
        <v>329</v>
      </c>
      <c r="L453" s="19" t="s">
        <v>406</v>
      </c>
      <c r="M453" s="14" t="s">
        <v>17</v>
      </c>
      <c r="N453" s="14" t="s">
        <v>18</v>
      </c>
      <c r="O453" s="15" t="s">
        <v>50</v>
      </c>
      <c r="P453" s="16" t="s">
        <v>281</v>
      </c>
      <c r="Q453" s="17" t="s">
        <v>51</v>
      </c>
    </row>
    <row r="454" spans="1:17" ht="90" x14ac:dyDescent="0.25">
      <c r="A454" s="38">
        <v>451</v>
      </c>
      <c r="B454" s="24">
        <v>71151300</v>
      </c>
      <c r="C454" s="25" t="s">
        <v>725</v>
      </c>
      <c r="D454" s="14" t="s">
        <v>687</v>
      </c>
      <c r="E454" s="14" t="s">
        <v>687</v>
      </c>
      <c r="F454" s="22">
        <v>3.5</v>
      </c>
      <c r="G454" s="33" t="s">
        <v>521</v>
      </c>
      <c r="H454" s="18" t="s">
        <v>44</v>
      </c>
      <c r="I454" s="39">
        <v>2360615000</v>
      </c>
      <c r="J454" s="39">
        <v>2360615000</v>
      </c>
      <c r="K454" s="14" t="s">
        <v>46</v>
      </c>
      <c r="L454" s="19" t="s">
        <v>19</v>
      </c>
      <c r="M454" s="14" t="s">
        <v>17</v>
      </c>
      <c r="N454" s="14" t="s">
        <v>18</v>
      </c>
      <c r="O454" s="15" t="s">
        <v>50</v>
      </c>
      <c r="P454" s="16" t="s">
        <v>281</v>
      </c>
      <c r="Q454" s="17" t="s">
        <v>51</v>
      </c>
    </row>
    <row r="455" spans="1:17" ht="60" x14ac:dyDescent="0.25">
      <c r="A455" s="14">
        <v>453</v>
      </c>
      <c r="B455" s="24">
        <v>71112300</v>
      </c>
      <c r="C455" s="25" t="s">
        <v>514</v>
      </c>
      <c r="D455" s="14" t="s">
        <v>327</v>
      </c>
      <c r="E455" s="14" t="s">
        <v>327</v>
      </c>
      <c r="F455" s="22">
        <v>6</v>
      </c>
      <c r="G455" s="18" t="s">
        <v>328</v>
      </c>
      <c r="H455" s="18" t="s">
        <v>44</v>
      </c>
      <c r="I455" s="39">
        <v>9478188369</v>
      </c>
      <c r="J455" s="39" t="s">
        <v>528</v>
      </c>
      <c r="K455" s="14" t="s">
        <v>46</v>
      </c>
      <c r="L455" s="19" t="s">
        <v>19</v>
      </c>
      <c r="M455" s="14" t="s">
        <v>17</v>
      </c>
      <c r="N455" s="14" t="s">
        <v>18</v>
      </c>
      <c r="O455" s="15" t="s">
        <v>50</v>
      </c>
      <c r="P455" s="16" t="s">
        <v>281</v>
      </c>
      <c r="Q455" s="17" t="s">
        <v>51</v>
      </c>
    </row>
    <row r="456" spans="1:17" ht="75" x14ac:dyDescent="0.25">
      <c r="A456" s="14">
        <v>454</v>
      </c>
      <c r="B456" s="24">
        <v>80111600</v>
      </c>
      <c r="C456" s="25" t="s">
        <v>515</v>
      </c>
      <c r="D456" s="14" t="s">
        <v>327</v>
      </c>
      <c r="E456" s="14" t="s">
        <v>327</v>
      </c>
      <c r="F456" s="22">
        <v>9</v>
      </c>
      <c r="G456" s="18" t="s">
        <v>47</v>
      </c>
      <c r="H456" s="18" t="s">
        <v>20</v>
      </c>
      <c r="I456" s="39">
        <v>92530107</v>
      </c>
      <c r="J456" s="39">
        <v>92530107</v>
      </c>
      <c r="K456" s="14" t="s">
        <v>46</v>
      </c>
      <c r="L456" s="19" t="s">
        <v>19</v>
      </c>
      <c r="M456" s="14" t="s">
        <v>17</v>
      </c>
      <c r="N456" s="14" t="s">
        <v>18</v>
      </c>
      <c r="O456" s="15" t="s">
        <v>50</v>
      </c>
      <c r="P456" s="16" t="s">
        <v>281</v>
      </c>
      <c r="Q456" s="17" t="s">
        <v>51</v>
      </c>
    </row>
    <row r="457" spans="1:17" ht="90" x14ac:dyDescent="0.25">
      <c r="A457" s="38">
        <v>455</v>
      </c>
      <c r="B457" s="24">
        <v>80111600</v>
      </c>
      <c r="C457" s="25" t="s">
        <v>516</v>
      </c>
      <c r="D457" s="14" t="s">
        <v>327</v>
      </c>
      <c r="E457" s="14" t="s">
        <v>327</v>
      </c>
      <c r="F457" s="22">
        <v>9</v>
      </c>
      <c r="G457" s="18" t="s">
        <v>47</v>
      </c>
      <c r="H457" s="18" t="s">
        <v>20</v>
      </c>
      <c r="I457" s="39">
        <v>61969734</v>
      </c>
      <c r="J457" s="39">
        <v>61969734</v>
      </c>
      <c r="K457" s="14" t="s">
        <v>46</v>
      </c>
      <c r="L457" s="19" t="s">
        <v>19</v>
      </c>
      <c r="M457" s="14" t="s">
        <v>17</v>
      </c>
      <c r="N457" s="14" t="s">
        <v>18</v>
      </c>
      <c r="O457" s="15" t="s">
        <v>50</v>
      </c>
      <c r="P457" s="16" t="s">
        <v>281</v>
      </c>
      <c r="Q457" s="17" t="s">
        <v>51</v>
      </c>
    </row>
    <row r="458" spans="1:17" ht="75" x14ac:dyDescent="0.25">
      <c r="A458" s="14">
        <v>456</v>
      </c>
      <c r="B458" s="24">
        <v>80111600</v>
      </c>
      <c r="C458" s="25" t="s">
        <v>517</v>
      </c>
      <c r="D458" s="14" t="s">
        <v>327</v>
      </c>
      <c r="E458" s="14" t="s">
        <v>327</v>
      </c>
      <c r="F458" s="22">
        <v>9</v>
      </c>
      <c r="G458" s="18" t="s">
        <v>47</v>
      </c>
      <c r="H458" s="18" t="s">
        <v>20</v>
      </c>
      <c r="I458" s="39">
        <v>92529000</v>
      </c>
      <c r="J458" s="39">
        <v>92529000</v>
      </c>
      <c r="K458" s="14" t="s">
        <v>46</v>
      </c>
      <c r="L458" s="19" t="s">
        <v>19</v>
      </c>
      <c r="M458" s="14" t="s">
        <v>17</v>
      </c>
      <c r="N458" s="14" t="s">
        <v>18</v>
      </c>
      <c r="O458" s="15" t="s">
        <v>50</v>
      </c>
      <c r="P458" s="16" t="s">
        <v>281</v>
      </c>
      <c r="Q458" s="17" t="s">
        <v>51</v>
      </c>
    </row>
    <row r="459" spans="1:17" ht="90" x14ac:dyDescent="0.25">
      <c r="A459" s="14">
        <v>457</v>
      </c>
      <c r="B459" s="24">
        <v>80111600</v>
      </c>
      <c r="C459" s="25" t="s">
        <v>518</v>
      </c>
      <c r="D459" s="14" t="s">
        <v>327</v>
      </c>
      <c r="E459" s="14" t="s">
        <v>327</v>
      </c>
      <c r="F459" s="22">
        <v>9</v>
      </c>
      <c r="G459" s="18" t="s">
        <v>47</v>
      </c>
      <c r="H459" s="18" t="s">
        <v>20</v>
      </c>
      <c r="I459" s="39">
        <v>108000000</v>
      </c>
      <c r="J459" s="39" t="s">
        <v>529</v>
      </c>
      <c r="K459" s="14" t="s">
        <v>46</v>
      </c>
      <c r="L459" s="19" t="s">
        <v>19</v>
      </c>
      <c r="M459" s="14" t="s">
        <v>17</v>
      </c>
      <c r="N459" s="14" t="s">
        <v>18</v>
      </c>
      <c r="O459" s="15" t="s">
        <v>50</v>
      </c>
      <c r="P459" s="16" t="s">
        <v>281</v>
      </c>
      <c r="Q459" s="17" t="s">
        <v>51</v>
      </c>
    </row>
    <row r="460" spans="1:17" ht="90" x14ac:dyDescent="0.25">
      <c r="A460" s="38">
        <v>458</v>
      </c>
      <c r="B460" s="24">
        <v>80111600</v>
      </c>
      <c r="C460" s="25" t="s">
        <v>519</v>
      </c>
      <c r="D460" s="14" t="s">
        <v>327</v>
      </c>
      <c r="E460" s="14" t="s">
        <v>327</v>
      </c>
      <c r="F460" s="22">
        <v>9</v>
      </c>
      <c r="G460" s="18" t="s">
        <v>47</v>
      </c>
      <c r="H460" s="18" t="s">
        <v>20</v>
      </c>
      <c r="I460" s="39">
        <v>92529000</v>
      </c>
      <c r="J460" s="39">
        <v>92529000</v>
      </c>
      <c r="K460" s="14" t="s">
        <v>46</v>
      </c>
      <c r="L460" s="14" t="s">
        <v>19</v>
      </c>
      <c r="M460" s="14" t="s">
        <v>17</v>
      </c>
      <c r="N460" s="14" t="s">
        <v>18</v>
      </c>
      <c r="O460" s="15" t="s">
        <v>50</v>
      </c>
      <c r="P460" s="16" t="s">
        <v>281</v>
      </c>
      <c r="Q460" s="17" t="s">
        <v>51</v>
      </c>
    </row>
    <row r="461" spans="1:17" ht="90" x14ac:dyDescent="0.25">
      <c r="A461" s="14">
        <v>459</v>
      </c>
      <c r="B461" s="24">
        <v>80111600</v>
      </c>
      <c r="C461" s="25" t="s">
        <v>520</v>
      </c>
      <c r="D461" s="14" t="s">
        <v>327</v>
      </c>
      <c r="E461" s="14" t="s">
        <v>327</v>
      </c>
      <c r="F461" s="22">
        <v>9</v>
      </c>
      <c r="G461" s="18" t="s">
        <v>47</v>
      </c>
      <c r="H461" s="18" t="s">
        <v>20</v>
      </c>
      <c r="I461" s="39">
        <v>92529000</v>
      </c>
      <c r="J461" s="39">
        <v>92529000</v>
      </c>
      <c r="K461" s="14" t="s">
        <v>46</v>
      </c>
      <c r="L461" s="19" t="s">
        <v>19</v>
      </c>
      <c r="M461" s="14" t="s">
        <v>17</v>
      </c>
      <c r="N461" s="14" t="s">
        <v>18</v>
      </c>
      <c r="O461" s="15" t="s">
        <v>50</v>
      </c>
      <c r="P461" s="16" t="s">
        <v>281</v>
      </c>
      <c r="Q461" s="17" t="s">
        <v>51</v>
      </c>
    </row>
    <row r="462" spans="1:17" ht="45" x14ac:dyDescent="0.25">
      <c r="A462" s="14">
        <v>460</v>
      </c>
      <c r="B462" s="20">
        <v>80141607</v>
      </c>
      <c r="C462" s="36" t="s">
        <v>531</v>
      </c>
      <c r="D462" s="33" t="s">
        <v>327</v>
      </c>
      <c r="E462" s="33" t="s">
        <v>327</v>
      </c>
      <c r="F462" s="21">
        <v>1</v>
      </c>
      <c r="G462" s="33" t="s">
        <v>361</v>
      </c>
      <c r="H462" s="33" t="s">
        <v>44</v>
      </c>
      <c r="I462" s="39">
        <v>49980000</v>
      </c>
      <c r="J462" s="39">
        <v>49980000</v>
      </c>
      <c r="K462" s="14" t="s">
        <v>46</v>
      </c>
      <c r="L462" s="19" t="s">
        <v>19</v>
      </c>
      <c r="M462" s="14" t="s">
        <v>17</v>
      </c>
      <c r="N462" s="14" t="s">
        <v>18</v>
      </c>
      <c r="O462" s="15" t="s">
        <v>50</v>
      </c>
      <c r="P462" s="16" t="s">
        <v>281</v>
      </c>
      <c r="Q462" s="17" t="s">
        <v>51</v>
      </c>
    </row>
    <row r="463" spans="1:17" ht="45" x14ac:dyDescent="0.25">
      <c r="A463" s="38">
        <v>461</v>
      </c>
      <c r="B463" s="20">
        <v>80141607</v>
      </c>
      <c r="C463" s="36" t="s">
        <v>532</v>
      </c>
      <c r="D463" s="33" t="s">
        <v>327</v>
      </c>
      <c r="E463" s="33" t="s">
        <v>327</v>
      </c>
      <c r="F463" s="21">
        <v>1</v>
      </c>
      <c r="G463" s="33" t="s">
        <v>361</v>
      </c>
      <c r="H463" s="33" t="s">
        <v>44</v>
      </c>
      <c r="I463" s="39">
        <v>71400000</v>
      </c>
      <c r="J463" s="39">
        <v>71400000</v>
      </c>
      <c r="K463" s="14" t="s">
        <v>46</v>
      </c>
      <c r="L463" s="19" t="s">
        <v>19</v>
      </c>
      <c r="M463" s="14" t="s">
        <v>17</v>
      </c>
      <c r="N463" s="14" t="s">
        <v>18</v>
      </c>
      <c r="O463" s="15" t="s">
        <v>50</v>
      </c>
      <c r="P463" s="16" t="s">
        <v>281</v>
      </c>
      <c r="Q463" s="17" t="s">
        <v>51</v>
      </c>
    </row>
    <row r="464" spans="1:17" ht="45" x14ac:dyDescent="0.25">
      <c r="A464" s="14">
        <v>462</v>
      </c>
      <c r="B464" s="20">
        <v>80141607</v>
      </c>
      <c r="C464" s="36" t="s">
        <v>533</v>
      </c>
      <c r="D464" s="33" t="s">
        <v>327</v>
      </c>
      <c r="E464" s="33" t="s">
        <v>327</v>
      </c>
      <c r="F464" s="21">
        <v>1</v>
      </c>
      <c r="G464" s="33" t="s">
        <v>361</v>
      </c>
      <c r="H464" s="33" t="s">
        <v>44</v>
      </c>
      <c r="I464" s="39">
        <v>119000000</v>
      </c>
      <c r="J464" s="39">
        <v>119000000</v>
      </c>
      <c r="K464" s="14" t="s">
        <v>46</v>
      </c>
      <c r="L464" s="19" t="s">
        <v>19</v>
      </c>
      <c r="M464" s="14" t="s">
        <v>17</v>
      </c>
      <c r="N464" s="14" t="s">
        <v>18</v>
      </c>
      <c r="O464" s="15" t="s">
        <v>50</v>
      </c>
      <c r="P464" s="16" t="s">
        <v>281</v>
      </c>
      <c r="Q464" s="17" t="s">
        <v>51</v>
      </c>
    </row>
    <row r="465" spans="1:17" ht="45" x14ac:dyDescent="0.25">
      <c r="A465" s="14">
        <v>463</v>
      </c>
      <c r="B465" s="20">
        <v>80141607</v>
      </c>
      <c r="C465" s="36" t="s">
        <v>534</v>
      </c>
      <c r="D465" s="33" t="s">
        <v>327</v>
      </c>
      <c r="E465" s="33" t="s">
        <v>327</v>
      </c>
      <c r="F465" s="21">
        <v>1</v>
      </c>
      <c r="G465" s="33" t="s">
        <v>361</v>
      </c>
      <c r="H465" s="33" t="s">
        <v>44</v>
      </c>
      <c r="I465" s="39">
        <v>134708000</v>
      </c>
      <c r="J465" s="39">
        <v>134708000</v>
      </c>
      <c r="K465" s="14" t="s">
        <v>46</v>
      </c>
      <c r="L465" s="19" t="s">
        <v>19</v>
      </c>
      <c r="M465" s="14" t="s">
        <v>17</v>
      </c>
      <c r="N465" s="14" t="s">
        <v>18</v>
      </c>
      <c r="O465" s="15" t="s">
        <v>50</v>
      </c>
      <c r="P465" s="16" t="s">
        <v>281</v>
      </c>
      <c r="Q465" s="17" t="s">
        <v>51</v>
      </c>
    </row>
    <row r="466" spans="1:17" ht="45" x14ac:dyDescent="0.25">
      <c r="A466" s="38">
        <v>464</v>
      </c>
      <c r="B466" s="20">
        <v>80111600</v>
      </c>
      <c r="C466" s="36" t="s">
        <v>535</v>
      </c>
      <c r="D466" s="33" t="s">
        <v>327</v>
      </c>
      <c r="E466" s="33" t="s">
        <v>327</v>
      </c>
      <c r="F466" s="21">
        <v>7.5</v>
      </c>
      <c r="G466" s="33" t="s">
        <v>47</v>
      </c>
      <c r="H466" s="31" t="s">
        <v>20</v>
      </c>
      <c r="I466" s="39">
        <v>103083750</v>
      </c>
      <c r="J466" s="39">
        <v>103083750</v>
      </c>
      <c r="K466" s="14" t="s">
        <v>46</v>
      </c>
      <c r="L466" s="19" t="s">
        <v>19</v>
      </c>
      <c r="M466" s="14" t="s">
        <v>17</v>
      </c>
      <c r="N466" s="14" t="s">
        <v>18</v>
      </c>
      <c r="O466" s="15" t="s">
        <v>50</v>
      </c>
      <c r="P466" s="16" t="s">
        <v>281</v>
      </c>
      <c r="Q466" s="17" t="s">
        <v>51</v>
      </c>
    </row>
    <row r="467" spans="1:17" ht="45" x14ac:dyDescent="0.25">
      <c r="A467" s="14">
        <v>465</v>
      </c>
      <c r="B467" s="20">
        <v>80111600</v>
      </c>
      <c r="C467" s="36" t="s">
        <v>536</v>
      </c>
      <c r="D467" s="33" t="s">
        <v>327</v>
      </c>
      <c r="E467" s="33" t="s">
        <v>327</v>
      </c>
      <c r="F467" s="21">
        <v>7.5</v>
      </c>
      <c r="G467" s="33" t="s">
        <v>47</v>
      </c>
      <c r="H467" s="31" t="s">
        <v>20</v>
      </c>
      <c r="I467" s="39">
        <v>118606984</v>
      </c>
      <c r="J467" s="39">
        <v>118606984</v>
      </c>
      <c r="K467" s="14" t="s">
        <v>46</v>
      </c>
      <c r="L467" s="19" t="s">
        <v>19</v>
      </c>
      <c r="M467" s="14" t="s">
        <v>17</v>
      </c>
      <c r="N467" s="14" t="s">
        <v>18</v>
      </c>
      <c r="O467" s="15" t="s">
        <v>50</v>
      </c>
      <c r="P467" s="16" t="s">
        <v>281</v>
      </c>
      <c r="Q467" s="17" t="s">
        <v>51</v>
      </c>
    </row>
    <row r="468" spans="1:17" ht="45" x14ac:dyDescent="0.25">
      <c r="A468" s="14">
        <v>466</v>
      </c>
      <c r="B468" s="20">
        <v>80111600</v>
      </c>
      <c r="C468" s="36" t="s">
        <v>537</v>
      </c>
      <c r="D468" s="33" t="s">
        <v>327</v>
      </c>
      <c r="E468" s="33" t="s">
        <v>327</v>
      </c>
      <c r="F468" s="21">
        <v>7.5</v>
      </c>
      <c r="G468" s="33" t="s">
        <v>47</v>
      </c>
      <c r="H468" s="31" t="s">
        <v>20</v>
      </c>
      <c r="I468" s="39">
        <v>111659295</v>
      </c>
      <c r="J468" s="39">
        <v>111659295</v>
      </c>
      <c r="K468" s="14" t="s">
        <v>46</v>
      </c>
      <c r="L468" s="19" t="s">
        <v>19</v>
      </c>
      <c r="M468" s="14" t="s">
        <v>17</v>
      </c>
      <c r="N468" s="14" t="s">
        <v>18</v>
      </c>
      <c r="O468" s="15" t="s">
        <v>50</v>
      </c>
      <c r="P468" s="16" t="s">
        <v>281</v>
      </c>
      <c r="Q468" s="17" t="s">
        <v>51</v>
      </c>
    </row>
    <row r="469" spans="1:17" ht="45" x14ac:dyDescent="0.25">
      <c r="A469" s="38">
        <v>467</v>
      </c>
      <c r="B469" s="20">
        <v>80111600</v>
      </c>
      <c r="C469" s="36" t="s">
        <v>538</v>
      </c>
      <c r="D469" s="33" t="s">
        <v>327</v>
      </c>
      <c r="E469" s="33" t="s">
        <v>327</v>
      </c>
      <c r="F469" s="21">
        <v>7.5</v>
      </c>
      <c r="G469" s="33" t="s">
        <v>47</v>
      </c>
      <c r="H469" s="31" t="s">
        <v>20</v>
      </c>
      <c r="I469" s="39">
        <v>107250000</v>
      </c>
      <c r="J469" s="39">
        <v>107250000</v>
      </c>
      <c r="K469" s="14" t="s">
        <v>46</v>
      </c>
      <c r="L469" s="19" t="s">
        <v>19</v>
      </c>
      <c r="M469" s="14" t="s">
        <v>17</v>
      </c>
      <c r="N469" s="14" t="s">
        <v>18</v>
      </c>
      <c r="O469" s="15" t="s">
        <v>50</v>
      </c>
      <c r="P469" s="16" t="s">
        <v>281</v>
      </c>
      <c r="Q469" s="17" t="s">
        <v>51</v>
      </c>
    </row>
    <row r="470" spans="1:17" ht="45" x14ac:dyDescent="0.25">
      <c r="A470" s="14">
        <v>468</v>
      </c>
      <c r="B470" s="20">
        <v>80111600</v>
      </c>
      <c r="C470" s="36" t="s">
        <v>539</v>
      </c>
      <c r="D470" s="33" t="s">
        <v>327</v>
      </c>
      <c r="E470" s="33" t="s">
        <v>327</v>
      </c>
      <c r="F470" s="21">
        <v>7.5</v>
      </c>
      <c r="G470" s="33" t="s">
        <v>47</v>
      </c>
      <c r="H470" s="31" t="s">
        <v>20</v>
      </c>
      <c r="I470" s="39">
        <v>39038858</v>
      </c>
      <c r="J470" s="39">
        <v>39038858</v>
      </c>
      <c r="K470" s="14" t="s">
        <v>46</v>
      </c>
      <c r="L470" s="19" t="s">
        <v>19</v>
      </c>
      <c r="M470" s="14" t="s">
        <v>17</v>
      </c>
      <c r="N470" s="14" t="s">
        <v>18</v>
      </c>
      <c r="O470" s="15" t="s">
        <v>50</v>
      </c>
      <c r="P470" s="16" t="s">
        <v>281</v>
      </c>
      <c r="Q470" s="17" t="s">
        <v>51</v>
      </c>
    </row>
    <row r="471" spans="1:17" ht="45" x14ac:dyDescent="0.25">
      <c r="A471" s="14">
        <v>469</v>
      </c>
      <c r="B471" s="20">
        <v>80111600</v>
      </c>
      <c r="C471" s="36" t="s">
        <v>540</v>
      </c>
      <c r="D471" s="33" t="s">
        <v>327</v>
      </c>
      <c r="E471" s="33" t="s">
        <v>327</v>
      </c>
      <c r="F471" s="21">
        <v>7.5</v>
      </c>
      <c r="G471" s="33" t="s">
        <v>47</v>
      </c>
      <c r="H471" s="31" t="s">
        <v>20</v>
      </c>
      <c r="I471" s="39">
        <v>39038858</v>
      </c>
      <c r="J471" s="39">
        <v>39038858</v>
      </c>
      <c r="K471" s="14" t="s">
        <v>46</v>
      </c>
      <c r="L471" s="19" t="s">
        <v>19</v>
      </c>
      <c r="M471" s="14" t="s">
        <v>17</v>
      </c>
      <c r="N471" s="14" t="s">
        <v>18</v>
      </c>
      <c r="O471" s="15" t="s">
        <v>50</v>
      </c>
      <c r="P471" s="16" t="s">
        <v>281</v>
      </c>
      <c r="Q471" s="17" t="s">
        <v>51</v>
      </c>
    </row>
    <row r="472" spans="1:17" ht="45" x14ac:dyDescent="0.25">
      <c r="A472" s="38">
        <v>470</v>
      </c>
      <c r="B472" s="20">
        <v>80111600</v>
      </c>
      <c r="C472" s="36" t="s">
        <v>541</v>
      </c>
      <c r="D472" s="33" t="s">
        <v>327</v>
      </c>
      <c r="E472" s="33" t="s">
        <v>327</v>
      </c>
      <c r="F472" s="21">
        <v>7.5</v>
      </c>
      <c r="G472" s="33" t="s">
        <v>47</v>
      </c>
      <c r="H472" s="31" t="s">
        <v>20</v>
      </c>
      <c r="I472" s="39">
        <v>78997943</v>
      </c>
      <c r="J472" s="39">
        <v>78997943</v>
      </c>
      <c r="K472" s="14" t="s">
        <v>46</v>
      </c>
      <c r="L472" s="19" t="s">
        <v>19</v>
      </c>
      <c r="M472" s="14" t="s">
        <v>17</v>
      </c>
      <c r="N472" s="14" t="s">
        <v>18</v>
      </c>
      <c r="O472" s="15" t="s">
        <v>50</v>
      </c>
      <c r="P472" s="16" t="s">
        <v>281</v>
      </c>
      <c r="Q472" s="17" t="s">
        <v>51</v>
      </c>
    </row>
    <row r="473" spans="1:17" ht="45" x14ac:dyDescent="0.25">
      <c r="A473" s="14">
        <v>471</v>
      </c>
      <c r="B473" s="20">
        <v>80111600</v>
      </c>
      <c r="C473" s="36" t="s">
        <v>542</v>
      </c>
      <c r="D473" s="33" t="s">
        <v>327</v>
      </c>
      <c r="E473" s="33" t="s">
        <v>327</v>
      </c>
      <c r="F473" s="21">
        <v>7.5</v>
      </c>
      <c r="G473" s="33" t="s">
        <v>47</v>
      </c>
      <c r="H473" s="31" t="s">
        <v>20</v>
      </c>
      <c r="I473" s="39">
        <v>45000000</v>
      </c>
      <c r="J473" s="39">
        <v>45000000</v>
      </c>
      <c r="K473" s="14" t="s">
        <v>46</v>
      </c>
      <c r="L473" s="19" t="s">
        <v>19</v>
      </c>
      <c r="M473" s="14" t="s">
        <v>17</v>
      </c>
      <c r="N473" s="14" t="s">
        <v>18</v>
      </c>
      <c r="O473" s="15" t="s">
        <v>50</v>
      </c>
      <c r="P473" s="16" t="s">
        <v>281</v>
      </c>
      <c r="Q473" s="17" t="s">
        <v>51</v>
      </c>
    </row>
    <row r="474" spans="1:17" ht="45" x14ac:dyDescent="0.25">
      <c r="A474" s="38">
        <v>473</v>
      </c>
      <c r="B474" s="14">
        <v>80111600</v>
      </c>
      <c r="C474" s="25" t="s">
        <v>544</v>
      </c>
      <c r="D474" s="14" t="s">
        <v>327</v>
      </c>
      <c r="E474" s="14" t="s">
        <v>493</v>
      </c>
      <c r="F474" s="22">
        <v>8</v>
      </c>
      <c r="G474" s="18" t="s">
        <v>47</v>
      </c>
      <c r="H474" s="18" t="s">
        <v>44</v>
      </c>
      <c r="I474" s="39">
        <v>123760000</v>
      </c>
      <c r="J474" s="39">
        <v>123760000</v>
      </c>
      <c r="K474" s="14" t="s">
        <v>46</v>
      </c>
      <c r="L474" s="19" t="s">
        <v>19</v>
      </c>
      <c r="M474" s="14" t="s">
        <v>17</v>
      </c>
      <c r="N474" s="14" t="s">
        <v>18</v>
      </c>
      <c r="O474" s="15" t="s">
        <v>50</v>
      </c>
      <c r="P474" s="16" t="s">
        <v>281</v>
      </c>
      <c r="Q474" s="17" t="s">
        <v>51</v>
      </c>
    </row>
    <row r="475" spans="1:17" ht="45" x14ac:dyDescent="0.25">
      <c r="A475" s="14">
        <v>474</v>
      </c>
      <c r="B475" s="14">
        <v>80111600</v>
      </c>
      <c r="C475" s="25" t="s">
        <v>545</v>
      </c>
      <c r="D475" s="14" t="s">
        <v>327</v>
      </c>
      <c r="E475" s="14" t="s">
        <v>493</v>
      </c>
      <c r="F475" s="22">
        <v>8</v>
      </c>
      <c r="G475" s="18" t="s">
        <v>47</v>
      </c>
      <c r="H475" s="18" t="s">
        <v>44</v>
      </c>
      <c r="I475" s="39">
        <v>104720000</v>
      </c>
      <c r="J475" s="39">
        <v>104720000</v>
      </c>
      <c r="K475" s="14" t="s">
        <v>46</v>
      </c>
      <c r="L475" s="19" t="s">
        <v>19</v>
      </c>
      <c r="M475" s="14" t="s">
        <v>17</v>
      </c>
      <c r="N475" s="14" t="s">
        <v>18</v>
      </c>
      <c r="O475" s="15" t="s">
        <v>50</v>
      </c>
      <c r="P475" s="16" t="s">
        <v>281</v>
      </c>
      <c r="Q475" s="17" t="s">
        <v>51</v>
      </c>
    </row>
    <row r="476" spans="1:17" ht="45" x14ac:dyDescent="0.25">
      <c r="A476" s="14">
        <v>475</v>
      </c>
      <c r="B476" s="14">
        <v>80111600</v>
      </c>
      <c r="C476" s="25" t="s">
        <v>546</v>
      </c>
      <c r="D476" s="14" t="s">
        <v>327</v>
      </c>
      <c r="E476" s="14" t="s">
        <v>493</v>
      </c>
      <c r="F476" s="22">
        <v>8</v>
      </c>
      <c r="G476" s="18" t="s">
        <v>47</v>
      </c>
      <c r="H476" s="18" t="s">
        <v>44</v>
      </c>
      <c r="I476" s="39">
        <v>64000000</v>
      </c>
      <c r="J476" s="39">
        <v>64000000</v>
      </c>
      <c r="K476" s="14" t="s">
        <v>46</v>
      </c>
      <c r="L476" s="19" t="s">
        <v>19</v>
      </c>
      <c r="M476" s="14" t="s">
        <v>17</v>
      </c>
      <c r="N476" s="14" t="s">
        <v>18</v>
      </c>
      <c r="O476" s="15" t="s">
        <v>50</v>
      </c>
      <c r="P476" s="16" t="s">
        <v>281</v>
      </c>
      <c r="Q476" s="17" t="s">
        <v>51</v>
      </c>
    </row>
    <row r="477" spans="1:17" ht="45" x14ac:dyDescent="0.25">
      <c r="A477" s="38">
        <v>476</v>
      </c>
      <c r="B477" s="14">
        <v>80111600</v>
      </c>
      <c r="C477" s="25" t="s">
        <v>547</v>
      </c>
      <c r="D477" s="14" t="s">
        <v>327</v>
      </c>
      <c r="E477" s="14" t="s">
        <v>493</v>
      </c>
      <c r="F477" s="22">
        <v>8</v>
      </c>
      <c r="G477" s="18" t="s">
        <v>47</v>
      </c>
      <c r="H477" s="18" t="s">
        <v>44</v>
      </c>
      <c r="I477" s="39">
        <v>72000000</v>
      </c>
      <c r="J477" s="39">
        <v>72000000</v>
      </c>
      <c r="K477" s="14" t="s">
        <v>46</v>
      </c>
      <c r="L477" s="19" t="s">
        <v>19</v>
      </c>
      <c r="M477" s="14" t="s">
        <v>17</v>
      </c>
      <c r="N477" s="14" t="s">
        <v>18</v>
      </c>
      <c r="O477" s="15" t="s">
        <v>50</v>
      </c>
      <c r="P477" s="16" t="s">
        <v>281</v>
      </c>
      <c r="Q477" s="17" t="s">
        <v>51</v>
      </c>
    </row>
    <row r="478" spans="1:17" ht="45" x14ac:dyDescent="0.25">
      <c r="A478" s="14">
        <v>477</v>
      </c>
      <c r="B478" s="14">
        <v>80111600</v>
      </c>
      <c r="C478" s="25" t="s">
        <v>548</v>
      </c>
      <c r="D478" s="14" t="s">
        <v>327</v>
      </c>
      <c r="E478" s="14" t="s">
        <v>493</v>
      </c>
      <c r="F478" s="22">
        <v>8</v>
      </c>
      <c r="G478" s="18" t="s">
        <v>47</v>
      </c>
      <c r="H478" s="18" t="s">
        <v>44</v>
      </c>
      <c r="I478" s="39">
        <v>88000000</v>
      </c>
      <c r="J478" s="39">
        <v>88000000</v>
      </c>
      <c r="K478" s="14" t="s">
        <v>46</v>
      </c>
      <c r="L478" s="19" t="s">
        <v>19</v>
      </c>
      <c r="M478" s="14" t="s">
        <v>17</v>
      </c>
      <c r="N478" s="14" t="s">
        <v>18</v>
      </c>
      <c r="O478" s="15" t="s">
        <v>50</v>
      </c>
      <c r="P478" s="16" t="s">
        <v>281</v>
      </c>
      <c r="Q478" s="17" t="s">
        <v>51</v>
      </c>
    </row>
    <row r="479" spans="1:17" ht="45" x14ac:dyDescent="0.25">
      <c r="A479" s="14">
        <v>478</v>
      </c>
      <c r="B479" s="14">
        <v>80111600</v>
      </c>
      <c r="C479" s="25" t="s">
        <v>549</v>
      </c>
      <c r="D479" s="14" t="s">
        <v>327</v>
      </c>
      <c r="E479" s="14" t="s">
        <v>493</v>
      </c>
      <c r="F479" s="22">
        <v>8</v>
      </c>
      <c r="G479" s="18" t="s">
        <v>47</v>
      </c>
      <c r="H479" s="18" t="s">
        <v>44</v>
      </c>
      <c r="I479" s="39">
        <v>92000000</v>
      </c>
      <c r="J479" s="39">
        <v>92000000</v>
      </c>
      <c r="K479" s="14" t="s">
        <v>46</v>
      </c>
      <c r="L479" s="19" t="s">
        <v>19</v>
      </c>
      <c r="M479" s="14" t="s">
        <v>17</v>
      </c>
      <c r="N479" s="14" t="s">
        <v>18</v>
      </c>
      <c r="O479" s="15" t="s">
        <v>50</v>
      </c>
      <c r="P479" s="16" t="s">
        <v>281</v>
      </c>
      <c r="Q479" s="17" t="s">
        <v>51</v>
      </c>
    </row>
    <row r="480" spans="1:17" ht="45" x14ac:dyDescent="0.25">
      <c r="A480" s="38">
        <v>479</v>
      </c>
      <c r="B480" s="14">
        <v>80111600</v>
      </c>
      <c r="C480" s="25" t="s">
        <v>550</v>
      </c>
      <c r="D480" s="14" t="s">
        <v>327</v>
      </c>
      <c r="E480" s="14" t="s">
        <v>493</v>
      </c>
      <c r="F480" s="22">
        <v>8</v>
      </c>
      <c r="G480" s="18" t="s">
        <v>47</v>
      </c>
      <c r="H480" s="18" t="s">
        <v>44</v>
      </c>
      <c r="I480" s="39">
        <v>56800000</v>
      </c>
      <c r="J480" s="39">
        <v>56800000</v>
      </c>
      <c r="K480" s="14" t="s">
        <v>46</v>
      </c>
      <c r="L480" s="19" t="s">
        <v>19</v>
      </c>
      <c r="M480" s="14" t="s">
        <v>17</v>
      </c>
      <c r="N480" s="14" t="s">
        <v>18</v>
      </c>
      <c r="O480" s="15" t="s">
        <v>50</v>
      </c>
      <c r="P480" s="16" t="s">
        <v>281</v>
      </c>
      <c r="Q480" s="17" t="s">
        <v>51</v>
      </c>
    </row>
    <row r="481" spans="1:17" ht="45" x14ac:dyDescent="0.25">
      <c r="A481" s="14">
        <v>480</v>
      </c>
      <c r="B481" s="14">
        <v>80111600</v>
      </c>
      <c r="C481" s="25" t="s">
        <v>551</v>
      </c>
      <c r="D481" s="14" t="s">
        <v>327</v>
      </c>
      <c r="E481" s="14" t="s">
        <v>493</v>
      </c>
      <c r="F481" s="22">
        <v>8</v>
      </c>
      <c r="G481" s="18" t="s">
        <v>47</v>
      </c>
      <c r="H481" s="18" t="s">
        <v>44</v>
      </c>
      <c r="I481" s="39">
        <v>104720000</v>
      </c>
      <c r="J481" s="39">
        <v>104720000</v>
      </c>
      <c r="K481" s="14" t="s">
        <v>46</v>
      </c>
      <c r="L481" s="19" t="s">
        <v>19</v>
      </c>
      <c r="M481" s="14" t="s">
        <v>17</v>
      </c>
      <c r="N481" s="14" t="s">
        <v>18</v>
      </c>
      <c r="O481" s="15" t="s">
        <v>50</v>
      </c>
      <c r="P481" s="16" t="s">
        <v>281</v>
      </c>
      <c r="Q481" s="17" t="s">
        <v>51</v>
      </c>
    </row>
    <row r="482" spans="1:17" ht="45" x14ac:dyDescent="0.25">
      <c r="A482" s="14">
        <v>481</v>
      </c>
      <c r="B482" s="14">
        <v>80111600</v>
      </c>
      <c r="C482" s="25" t="s">
        <v>552</v>
      </c>
      <c r="D482" s="14" t="s">
        <v>327</v>
      </c>
      <c r="E482" s="14" t="s">
        <v>493</v>
      </c>
      <c r="F482" s="22">
        <v>8</v>
      </c>
      <c r="G482" s="18" t="s">
        <v>47</v>
      </c>
      <c r="H482" s="18" t="s">
        <v>44</v>
      </c>
      <c r="I482" s="39">
        <v>99200000</v>
      </c>
      <c r="J482" s="39">
        <v>99200000</v>
      </c>
      <c r="K482" s="14" t="s">
        <v>46</v>
      </c>
      <c r="L482" s="19" t="s">
        <v>19</v>
      </c>
      <c r="M482" s="14" t="s">
        <v>17</v>
      </c>
      <c r="N482" s="14" t="s">
        <v>18</v>
      </c>
      <c r="O482" s="15" t="s">
        <v>50</v>
      </c>
      <c r="P482" s="16" t="s">
        <v>281</v>
      </c>
      <c r="Q482" s="17" t="s">
        <v>51</v>
      </c>
    </row>
    <row r="483" spans="1:17" ht="45" x14ac:dyDescent="0.25">
      <c r="A483" s="38">
        <v>482</v>
      </c>
      <c r="B483" s="14">
        <v>80111600</v>
      </c>
      <c r="C483" s="25" t="s">
        <v>553</v>
      </c>
      <c r="D483" s="14" t="s">
        <v>327</v>
      </c>
      <c r="E483" s="14" t="s">
        <v>493</v>
      </c>
      <c r="F483" s="22">
        <v>8</v>
      </c>
      <c r="G483" s="18" t="s">
        <v>47</v>
      </c>
      <c r="H483" s="18" t="s">
        <v>44</v>
      </c>
      <c r="I483" s="39">
        <v>74400000</v>
      </c>
      <c r="J483" s="39">
        <v>74400000</v>
      </c>
      <c r="K483" s="14" t="s">
        <v>46</v>
      </c>
      <c r="L483" s="19" t="s">
        <v>19</v>
      </c>
      <c r="M483" s="14" t="s">
        <v>17</v>
      </c>
      <c r="N483" s="14" t="s">
        <v>18</v>
      </c>
      <c r="O483" s="15" t="s">
        <v>50</v>
      </c>
      <c r="P483" s="16" t="s">
        <v>281</v>
      </c>
      <c r="Q483" s="17" t="s">
        <v>51</v>
      </c>
    </row>
    <row r="484" spans="1:17" ht="45" x14ac:dyDescent="0.25">
      <c r="A484" s="14">
        <v>483</v>
      </c>
      <c r="B484" s="14">
        <v>80111600</v>
      </c>
      <c r="C484" s="25" t="s">
        <v>554</v>
      </c>
      <c r="D484" s="14" t="s">
        <v>327</v>
      </c>
      <c r="E484" s="14" t="s">
        <v>493</v>
      </c>
      <c r="F484" s="22">
        <v>8</v>
      </c>
      <c r="G484" s="18" t="s">
        <v>47</v>
      </c>
      <c r="H484" s="18" t="s">
        <v>44</v>
      </c>
      <c r="I484" s="39">
        <v>76000000</v>
      </c>
      <c r="J484" s="39">
        <v>76000000</v>
      </c>
      <c r="K484" s="14" t="s">
        <v>46</v>
      </c>
      <c r="L484" s="19" t="s">
        <v>19</v>
      </c>
      <c r="M484" s="14" t="s">
        <v>17</v>
      </c>
      <c r="N484" s="14" t="s">
        <v>18</v>
      </c>
      <c r="O484" s="15" t="s">
        <v>50</v>
      </c>
      <c r="P484" s="16" t="s">
        <v>281</v>
      </c>
      <c r="Q484" s="17" t="s">
        <v>51</v>
      </c>
    </row>
    <row r="485" spans="1:17" ht="45" x14ac:dyDescent="0.25">
      <c r="A485" s="14">
        <v>484</v>
      </c>
      <c r="B485" s="14">
        <v>80111600</v>
      </c>
      <c r="C485" s="25" t="s">
        <v>555</v>
      </c>
      <c r="D485" s="14" t="s">
        <v>327</v>
      </c>
      <c r="E485" s="14" t="s">
        <v>493</v>
      </c>
      <c r="F485" s="22">
        <v>8</v>
      </c>
      <c r="G485" s="18" t="s">
        <v>47</v>
      </c>
      <c r="H485" s="18" t="s">
        <v>20</v>
      </c>
      <c r="I485" s="39">
        <v>40000000</v>
      </c>
      <c r="J485" s="39">
        <v>40000000</v>
      </c>
      <c r="K485" s="14" t="s">
        <v>46</v>
      </c>
      <c r="L485" s="19" t="s">
        <v>19</v>
      </c>
      <c r="M485" s="14" t="s">
        <v>17</v>
      </c>
      <c r="N485" s="14" t="s">
        <v>18</v>
      </c>
      <c r="O485" s="15" t="s">
        <v>50</v>
      </c>
      <c r="P485" s="16" t="s">
        <v>281</v>
      </c>
      <c r="Q485" s="17" t="s">
        <v>51</v>
      </c>
    </row>
    <row r="486" spans="1:17" ht="45" x14ac:dyDescent="0.25">
      <c r="A486" s="38">
        <v>485</v>
      </c>
      <c r="B486" s="14">
        <v>80111600</v>
      </c>
      <c r="C486" s="25" t="s">
        <v>556</v>
      </c>
      <c r="D486" s="14" t="s">
        <v>327</v>
      </c>
      <c r="E486" s="14" t="s">
        <v>493</v>
      </c>
      <c r="F486" s="22">
        <v>8</v>
      </c>
      <c r="G486" s="18" t="s">
        <v>47</v>
      </c>
      <c r="H486" s="18" t="s">
        <v>20</v>
      </c>
      <c r="I486" s="39">
        <v>40000000</v>
      </c>
      <c r="J486" s="39">
        <v>40000000</v>
      </c>
      <c r="K486" s="14" t="s">
        <v>46</v>
      </c>
      <c r="L486" s="19" t="s">
        <v>19</v>
      </c>
      <c r="M486" s="14" t="s">
        <v>17</v>
      </c>
      <c r="N486" s="14" t="s">
        <v>18</v>
      </c>
      <c r="O486" s="15" t="s">
        <v>50</v>
      </c>
      <c r="P486" s="16" t="s">
        <v>281</v>
      </c>
      <c r="Q486" s="17" t="s">
        <v>51</v>
      </c>
    </row>
    <row r="487" spans="1:17" ht="45" x14ac:dyDescent="0.25">
      <c r="A487" s="14">
        <v>486</v>
      </c>
      <c r="B487" s="14" t="s">
        <v>543</v>
      </c>
      <c r="C487" s="25" t="s">
        <v>557</v>
      </c>
      <c r="D487" s="14" t="s">
        <v>493</v>
      </c>
      <c r="E487" s="14" t="s">
        <v>493</v>
      </c>
      <c r="F487" s="22">
        <v>8</v>
      </c>
      <c r="G487" s="18" t="s">
        <v>363</v>
      </c>
      <c r="H487" s="18" t="s">
        <v>20</v>
      </c>
      <c r="I487" s="39">
        <v>5000000</v>
      </c>
      <c r="J487" s="39">
        <v>5000000</v>
      </c>
      <c r="K487" s="14" t="s">
        <v>46</v>
      </c>
      <c r="L487" s="19" t="s">
        <v>19</v>
      </c>
      <c r="M487" s="14" t="s">
        <v>17</v>
      </c>
      <c r="N487" s="14" t="s">
        <v>18</v>
      </c>
      <c r="O487" s="15" t="s">
        <v>50</v>
      </c>
      <c r="P487" s="16" t="s">
        <v>281</v>
      </c>
      <c r="Q487" s="17" t="s">
        <v>51</v>
      </c>
    </row>
    <row r="488" spans="1:17" ht="45" x14ac:dyDescent="0.25">
      <c r="A488" s="14">
        <v>487</v>
      </c>
      <c r="B488" s="14">
        <v>80111600</v>
      </c>
      <c r="C488" s="25" t="s">
        <v>558</v>
      </c>
      <c r="D488" s="14" t="s">
        <v>493</v>
      </c>
      <c r="E488" s="14" t="s">
        <v>493</v>
      </c>
      <c r="F488" s="22">
        <v>8</v>
      </c>
      <c r="G488" s="18" t="s">
        <v>47</v>
      </c>
      <c r="H488" s="18" t="s">
        <v>20</v>
      </c>
      <c r="I488" s="39">
        <v>95200000</v>
      </c>
      <c r="J488" s="39">
        <v>95200000</v>
      </c>
      <c r="K488" s="14" t="s">
        <v>46</v>
      </c>
      <c r="L488" s="19" t="s">
        <v>19</v>
      </c>
      <c r="M488" s="14" t="s">
        <v>17</v>
      </c>
      <c r="N488" s="14" t="s">
        <v>18</v>
      </c>
      <c r="O488" s="15" t="s">
        <v>50</v>
      </c>
      <c r="P488" s="16" t="s">
        <v>281</v>
      </c>
      <c r="Q488" s="17" t="s">
        <v>51</v>
      </c>
    </row>
    <row r="489" spans="1:17" ht="45" x14ac:dyDescent="0.25">
      <c r="A489" s="38">
        <v>488</v>
      </c>
      <c r="B489" s="14">
        <v>80111600</v>
      </c>
      <c r="C489" s="25" t="s">
        <v>559</v>
      </c>
      <c r="D489" s="14" t="s">
        <v>493</v>
      </c>
      <c r="E489" s="14" t="s">
        <v>493</v>
      </c>
      <c r="F489" s="22">
        <v>8</v>
      </c>
      <c r="G489" s="18" t="s">
        <v>47</v>
      </c>
      <c r="H489" s="18" t="s">
        <v>20</v>
      </c>
      <c r="I489" s="39">
        <v>103428568</v>
      </c>
      <c r="J489" s="39">
        <v>103428568</v>
      </c>
      <c r="K489" s="14" t="s">
        <v>46</v>
      </c>
      <c r="L489" s="19" t="s">
        <v>19</v>
      </c>
      <c r="M489" s="14" t="s">
        <v>17</v>
      </c>
      <c r="N489" s="14" t="s">
        <v>18</v>
      </c>
      <c r="O489" s="15" t="s">
        <v>50</v>
      </c>
      <c r="P489" s="16" t="s">
        <v>281</v>
      </c>
      <c r="Q489" s="17" t="s">
        <v>51</v>
      </c>
    </row>
    <row r="490" spans="1:17" ht="45" x14ac:dyDescent="0.25">
      <c r="A490" s="14">
        <v>489</v>
      </c>
      <c r="B490" s="14">
        <v>80101500</v>
      </c>
      <c r="C490" s="25" t="s">
        <v>560</v>
      </c>
      <c r="D490" s="14" t="s">
        <v>493</v>
      </c>
      <c r="E490" s="14" t="s">
        <v>493</v>
      </c>
      <c r="F490" s="22">
        <v>8</v>
      </c>
      <c r="G490" s="18" t="s">
        <v>47</v>
      </c>
      <c r="H490" s="18" t="s">
        <v>20</v>
      </c>
      <c r="I490" s="39">
        <v>280000000</v>
      </c>
      <c r="J490" s="39">
        <v>280000000</v>
      </c>
      <c r="K490" s="14" t="s">
        <v>46</v>
      </c>
      <c r="L490" s="19" t="s">
        <v>19</v>
      </c>
      <c r="M490" s="14" t="s">
        <v>17</v>
      </c>
      <c r="N490" s="14" t="s">
        <v>18</v>
      </c>
      <c r="O490" s="15" t="s">
        <v>50</v>
      </c>
      <c r="P490" s="16" t="s">
        <v>281</v>
      </c>
      <c r="Q490" s="17" t="s">
        <v>51</v>
      </c>
    </row>
    <row r="491" spans="1:17" ht="75" x14ac:dyDescent="0.25">
      <c r="A491" s="14">
        <v>490</v>
      </c>
      <c r="B491" s="14">
        <v>80111600</v>
      </c>
      <c r="C491" s="25" t="s">
        <v>561</v>
      </c>
      <c r="D491" s="14" t="s">
        <v>493</v>
      </c>
      <c r="E491" s="14" t="s">
        <v>493</v>
      </c>
      <c r="F491" s="22">
        <v>8</v>
      </c>
      <c r="G491" s="18" t="s">
        <v>47</v>
      </c>
      <c r="H491" s="18" t="s">
        <v>20</v>
      </c>
      <c r="I491" s="39">
        <v>69062888</v>
      </c>
      <c r="J491" s="39">
        <v>69062888</v>
      </c>
      <c r="K491" s="14" t="s">
        <v>46</v>
      </c>
      <c r="L491" s="19" t="s">
        <v>19</v>
      </c>
      <c r="M491" s="14" t="s">
        <v>17</v>
      </c>
      <c r="N491" s="14" t="s">
        <v>18</v>
      </c>
      <c r="O491" s="15" t="s">
        <v>50</v>
      </c>
      <c r="P491" s="16" t="s">
        <v>281</v>
      </c>
      <c r="Q491" s="17" t="s">
        <v>51</v>
      </c>
    </row>
    <row r="492" spans="1:17" ht="60" x14ac:dyDescent="0.25">
      <c r="A492" s="38">
        <v>491</v>
      </c>
      <c r="B492" s="14">
        <v>80111600</v>
      </c>
      <c r="C492" s="25" t="s">
        <v>562</v>
      </c>
      <c r="D492" s="14" t="s">
        <v>493</v>
      </c>
      <c r="E492" s="14" t="s">
        <v>493</v>
      </c>
      <c r="F492" s="22">
        <v>8</v>
      </c>
      <c r="G492" s="18" t="s">
        <v>47</v>
      </c>
      <c r="H492" s="18" t="s">
        <v>20</v>
      </c>
      <c r="I492" s="39">
        <v>103428568</v>
      </c>
      <c r="J492" s="39">
        <v>103428568</v>
      </c>
      <c r="K492" s="14" t="s">
        <v>46</v>
      </c>
      <c r="L492" s="19" t="s">
        <v>19</v>
      </c>
      <c r="M492" s="14" t="s">
        <v>17</v>
      </c>
      <c r="N492" s="14" t="s">
        <v>18</v>
      </c>
      <c r="O492" s="15" t="s">
        <v>50</v>
      </c>
      <c r="P492" s="16" t="s">
        <v>281</v>
      </c>
      <c r="Q492" s="17" t="s">
        <v>51</v>
      </c>
    </row>
    <row r="493" spans="1:17" ht="45" x14ac:dyDescent="0.25">
      <c r="A493" s="14">
        <v>492</v>
      </c>
      <c r="B493" s="14">
        <v>80111600</v>
      </c>
      <c r="C493" s="25" t="s">
        <v>563</v>
      </c>
      <c r="D493" s="14" t="s">
        <v>493</v>
      </c>
      <c r="E493" s="14" t="s">
        <v>493</v>
      </c>
      <c r="F493" s="22">
        <v>8</v>
      </c>
      <c r="G493" s="18" t="s">
        <v>47</v>
      </c>
      <c r="H493" s="18" t="s">
        <v>20</v>
      </c>
      <c r="I493" s="39">
        <v>55084208</v>
      </c>
      <c r="J493" s="39">
        <v>55084208</v>
      </c>
      <c r="K493" s="14" t="s">
        <v>46</v>
      </c>
      <c r="L493" s="19" t="s">
        <v>19</v>
      </c>
      <c r="M493" s="14" t="s">
        <v>17</v>
      </c>
      <c r="N493" s="14" t="s">
        <v>18</v>
      </c>
      <c r="O493" s="15" t="s">
        <v>50</v>
      </c>
      <c r="P493" s="16" t="s">
        <v>281</v>
      </c>
      <c r="Q493" s="17" t="s">
        <v>51</v>
      </c>
    </row>
    <row r="494" spans="1:17" ht="45" x14ac:dyDescent="0.25">
      <c r="A494" s="14">
        <v>493</v>
      </c>
      <c r="B494" s="14">
        <v>80111600</v>
      </c>
      <c r="C494" s="25" t="s">
        <v>564</v>
      </c>
      <c r="D494" s="14" t="s">
        <v>493</v>
      </c>
      <c r="E494" s="14" t="s">
        <v>493</v>
      </c>
      <c r="F494" s="22">
        <v>8</v>
      </c>
      <c r="G494" s="18" t="s">
        <v>47</v>
      </c>
      <c r="H494" s="18" t="s">
        <v>20</v>
      </c>
      <c r="I494" s="39">
        <v>41544000</v>
      </c>
      <c r="J494" s="39">
        <v>41544000</v>
      </c>
      <c r="K494" s="14" t="s">
        <v>46</v>
      </c>
      <c r="L494" s="19" t="s">
        <v>19</v>
      </c>
      <c r="M494" s="14" t="s">
        <v>17</v>
      </c>
      <c r="N494" s="14" t="s">
        <v>18</v>
      </c>
      <c r="O494" s="15" t="s">
        <v>50</v>
      </c>
      <c r="P494" s="16" t="s">
        <v>281</v>
      </c>
      <c r="Q494" s="17" t="s">
        <v>51</v>
      </c>
    </row>
    <row r="495" spans="1:17" ht="45" x14ac:dyDescent="0.25">
      <c r="A495" s="38">
        <v>494</v>
      </c>
      <c r="B495" s="14">
        <v>80111600</v>
      </c>
      <c r="C495" s="25" t="s">
        <v>565</v>
      </c>
      <c r="D495" s="14" t="s">
        <v>493</v>
      </c>
      <c r="E495" s="14" t="s">
        <v>493</v>
      </c>
      <c r="F495" s="22">
        <v>8</v>
      </c>
      <c r="G495" s="18" t="s">
        <v>47</v>
      </c>
      <c r="H495" s="18" t="s">
        <v>20</v>
      </c>
      <c r="I495" s="39">
        <v>103428568</v>
      </c>
      <c r="J495" s="39">
        <v>103428568</v>
      </c>
      <c r="K495" s="14" t="s">
        <v>46</v>
      </c>
      <c r="L495" s="19" t="s">
        <v>19</v>
      </c>
      <c r="M495" s="14" t="s">
        <v>17</v>
      </c>
      <c r="N495" s="14" t="s">
        <v>18</v>
      </c>
      <c r="O495" s="15" t="s">
        <v>50</v>
      </c>
      <c r="P495" s="16" t="s">
        <v>281</v>
      </c>
      <c r="Q495" s="17" t="s">
        <v>51</v>
      </c>
    </row>
    <row r="496" spans="1:17" ht="75" x14ac:dyDescent="0.25">
      <c r="A496" s="14">
        <v>495</v>
      </c>
      <c r="B496" s="14">
        <v>93142104</v>
      </c>
      <c r="C496" s="25" t="s">
        <v>566</v>
      </c>
      <c r="D496" s="14" t="s">
        <v>327</v>
      </c>
      <c r="E496" s="14" t="s">
        <v>327</v>
      </c>
      <c r="F496" s="22">
        <v>32</v>
      </c>
      <c r="G496" s="18" t="s">
        <v>47</v>
      </c>
      <c r="H496" s="18" t="s">
        <v>20</v>
      </c>
      <c r="I496" s="39">
        <v>0</v>
      </c>
      <c r="J496" s="39">
        <v>0</v>
      </c>
      <c r="K496" s="14" t="s">
        <v>46</v>
      </c>
      <c r="L496" s="19" t="s">
        <v>19</v>
      </c>
      <c r="M496" s="14" t="s">
        <v>17</v>
      </c>
      <c r="N496" s="14" t="s">
        <v>18</v>
      </c>
      <c r="O496" s="15" t="s">
        <v>50</v>
      </c>
      <c r="P496" s="16" t="s">
        <v>281</v>
      </c>
      <c r="Q496" s="17" t="s">
        <v>51</v>
      </c>
    </row>
    <row r="497" spans="1:17" ht="45" x14ac:dyDescent="0.25">
      <c r="A497" s="14">
        <v>496</v>
      </c>
      <c r="B497" s="14">
        <v>80111600</v>
      </c>
      <c r="C497" s="25" t="s">
        <v>567</v>
      </c>
      <c r="D497" s="14" t="s">
        <v>327</v>
      </c>
      <c r="E497" s="14" t="s">
        <v>327</v>
      </c>
      <c r="F497" s="22">
        <v>8</v>
      </c>
      <c r="G497" s="18" t="s">
        <v>47</v>
      </c>
      <c r="H497" s="18" t="s">
        <v>43</v>
      </c>
      <c r="I497" s="39">
        <v>97876288</v>
      </c>
      <c r="J497" s="39">
        <v>97876288</v>
      </c>
      <c r="K497" s="14" t="s">
        <v>46</v>
      </c>
      <c r="L497" s="19" t="s">
        <v>19</v>
      </c>
      <c r="M497" s="14" t="s">
        <v>17</v>
      </c>
      <c r="N497" s="14" t="s">
        <v>18</v>
      </c>
      <c r="O497" s="15" t="s">
        <v>50</v>
      </c>
      <c r="P497" s="16" t="s">
        <v>281</v>
      </c>
      <c r="Q497" s="17" t="s">
        <v>51</v>
      </c>
    </row>
    <row r="498" spans="1:17" ht="45" x14ac:dyDescent="0.25">
      <c r="A498" s="38">
        <v>497</v>
      </c>
      <c r="B498" s="14">
        <v>80111600</v>
      </c>
      <c r="C498" s="25" t="s">
        <v>568</v>
      </c>
      <c r="D498" s="14" t="s">
        <v>327</v>
      </c>
      <c r="E498" s="14" t="s">
        <v>327</v>
      </c>
      <c r="F498" s="22">
        <v>8</v>
      </c>
      <c r="G498" s="18" t="s">
        <v>47</v>
      </c>
      <c r="H498" s="18" t="s">
        <v>43</v>
      </c>
      <c r="I498" s="39">
        <v>104720000</v>
      </c>
      <c r="J498" s="39">
        <v>104720000</v>
      </c>
      <c r="K498" s="14" t="s">
        <v>46</v>
      </c>
      <c r="L498" s="19" t="s">
        <v>19</v>
      </c>
      <c r="M498" s="14" t="s">
        <v>17</v>
      </c>
      <c r="N498" s="14" t="s">
        <v>18</v>
      </c>
      <c r="O498" s="15" t="s">
        <v>50</v>
      </c>
      <c r="P498" s="16" t="s">
        <v>281</v>
      </c>
      <c r="Q498" s="17" t="s">
        <v>51</v>
      </c>
    </row>
    <row r="499" spans="1:17" ht="45" x14ac:dyDescent="0.25">
      <c r="A499" s="14">
        <v>498</v>
      </c>
      <c r="B499" s="14">
        <v>80111600</v>
      </c>
      <c r="C499" s="25" t="s">
        <v>569</v>
      </c>
      <c r="D499" s="14" t="s">
        <v>327</v>
      </c>
      <c r="E499" s="14" t="s">
        <v>327</v>
      </c>
      <c r="F499" s="22">
        <v>8</v>
      </c>
      <c r="G499" s="18" t="s">
        <v>47</v>
      </c>
      <c r="H499" s="18" t="s">
        <v>43</v>
      </c>
      <c r="I499" s="39">
        <v>76000000</v>
      </c>
      <c r="J499" s="39">
        <v>76000000</v>
      </c>
      <c r="K499" s="14" t="s">
        <v>46</v>
      </c>
      <c r="L499" s="19" t="s">
        <v>19</v>
      </c>
      <c r="M499" s="14" t="s">
        <v>17</v>
      </c>
      <c r="N499" s="14" t="s">
        <v>18</v>
      </c>
      <c r="O499" s="15" t="s">
        <v>50</v>
      </c>
      <c r="P499" s="16" t="s">
        <v>281</v>
      </c>
      <c r="Q499" s="17" t="s">
        <v>51</v>
      </c>
    </row>
    <row r="500" spans="1:17" ht="45" x14ac:dyDescent="0.25">
      <c r="A500" s="14">
        <v>499</v>
      </c>
      <c r="B500" s="14">
        <v>80111600</v>
      </c>
      <c r="C500" s="25" t="s">
        <v>570</v>
      </c>
      <c r="D500" s="14" t="s">
        <v>327</v>
      </c>
      <c r="E500" s="14" t="s">
        <v>327</v>
      </c>
      <c r="F500" s="22">
        <v>8</v>
      </c>
      <c r="G500" s="18" t="s">
        <v>47</v>
      </c>
      <c r="H500" s="18" t="s">
        <v>43</v>
      </c>
      <c r="I500" s="39">
        <v>33708176</v>
      </c>
      <c r="J500" s="39">
        <v>33708176</v>
      </c>
      <c r="K500" s="14" t="s">
        <v>46</v>
      </c>
      <c r="L500" s="19" t="s">
        <v>19</v>
      </c>
      <c r="M500" s="14" t="s">
        <v>17</v>
      </c>
      <c r="N500" s="14" t="s">
        <v>18</v>
      </c>
      <c r="O500" s="15" t="s">
        <v>50</v>
      </c>
      <c r="P500" s="16" t="s">
        <v>281</v>
      </c>
      <c r="Q500" s="17" t="s">
        <v>51</v>
      </c>
    </row>
    <row r="501" spans="1:17" ht="45" x14ac:dyDescent="0.25">
      <c r="A501" s="38">
        <v>500</v>
      </c>
      <c r="B501" s="14">
        <v>80111600</v>
      </c>
      <c r="C501" s="25" t="s">
        <v>571</v>
      </c>
      <c r="D501" s="14" t="s">
        <v>327</v>
      </c>
      <c r="E501" s="14" t="s">
        <v>327</v>
      </c>
      <c r="F501" s="22">
        <v>8</v>
      </c>
      <c r="G501" s="18" t="s">
        <v>47</v>
      </c>
      <c r="H501" s="18" t="s">
        <v>43</v>
      </c>
      <c r="I501" s="39">
        <v>123079992</v>
      </c>
      <c r="J501" s="39">
        <v>123079992</v>
      </c>
      <c r="K501" s="14" t="s">
        <v>46</v>
      </c>
      <c r="L501" s="19" t="s">
        <v>19</v>
      </c>
      <c r="M501" s="14" t="s">
        <v>17</v>
      </c>
      <c r="N501" s="14" t="s">
        <v>18</v>
      </c>
      <c r="O501" s="15" t="s">
        <v>50</v>
      </c>
      <c r="P501" s="16" t="s">
        <v>281</v>
      </c>
      <c r="Q501" s="17" t="s">
        <v>51</v>
      </c>
    </row>
    <row r="502" spans="1:17" ht="45" x14ac:dyDescent="0.25">
      <c r="A502" s="14">
        <v>501</v>
      </c>
      <c r="B502" s="14">
        <v>80111600</v>
      </c>
      <c r="C502" s="25" t="s">
        <v>572</v>
      </c>
      <c r="D502" s="14" t="s">
        <v>327</v>
      </c>
      <c r="E502" s="14" t="s">
        <v>327</v>
      </c>
      <c r="F502" s="22">
        <v>8</v>
      </c>
      <c r="G502" s="18" t="s">
        <v>47</v>
      </c>
      <c r="H502" s="18" t="s">
        <v>43</v>
      </c>
      <c r="I502" s="39">
        <v>69062888</v>
      </c>
      <c r="J502" s="39">
        <v>69062888</v>
      </c>
      <c r="K502" s="14" t="s">
        <v>46</v>
      </c>
      <c r="L502" s="19" t="s">
        <v>19</v>
      </c>
      <c r="M502" s="14" t="s">
        <v>17</v>
      </c>
      <c r="N502" s="14" t="s">
        <v>18</v>
      </c>
      <c r="O502" s="15" t="s">
        <v>50</v>
      </c>
      <c r="P502" s="16" t="s">
        <v>281</v>
      </c>
      <c r="Q502" s="17" t="s">
        <v>51</v>
      </c>
    </row>
    <row r="503" spans="1:17" ht="45" x14ac:dyDescent="0.25">
      <c r="A503" s="14">
        <v>502</v>
      </c>
      <c r="B503" s="14">
        <v>80111600</v>
      </c>
      <c r="C503" s="25" t="s">
        <v>573</v>
      </c>
      <c r="D503" s="14" t="s">
        <v>327</v>
      </c>
      <c r="E503" s="14" t="s">
        <v>327</v>
      </c>
      <c r="F503" s="22">
        <v>8</v>
      </c>
      <c r="G503" s="18" t="s">
        <v>47</v>
      </c>
      <c r="H503" s="18" t="s">
        <v>43</v>
      </c>
      <c r="I503" s="39">
        <v>119103248</v>
      </c>
      <c r="J503" s="39">
        <v>119103248</v>
      </c>
      <c r="K503" s="14" t="s">
        <v>46</v>
      </c>
      <c r="L503" s="19" t="s">
        <v>19</v>
      </c>
      <c r="M503" s="14" t="s">
        <v>17</v>
      </c>
      <c r="N503" s="14" t="s">
        <v>18</v>
      </c>
      <c r="O503" s="15" t="s">
        <v>50</v>
      </c>
      <c r="P503" s="16" t="s">
        <v>281</v>
      </c>
      <c r="Q503" s="17" t="s">
        <v>51</v>
      </c>
    </row>
    <row r="504" spans="1:17" ht="45" x14ac:dyDescent="0.25">
      <c r="A504" s="38">
        <v>503</v>
      </c>
      <c r="B504" s="14">
        <v>80111600</v>
      </c>
      <c r="C504" s="25" t="s">
        <v>574</v>
      </c>
      <c r="D504" s="14" t="s">
        <v>327</v>
      </c>
      <c r="E504" s="14" t="s">
        <v>327</v>
      </c>
      <c r="F504" s="22">
        <v>8</v>
      </c>
      <c r="G504" s="18" t="s">
        <v>47</v>
      </c>
      <c r="H504" s="18" t="s">
        <v>43</v>
      </c>
      <c r="I504" s="39">
        <v>55084208</v>
      </c>
      <c r="J504" s="39">
        <v>55084208</v>
      </c>
      <c r="K504" s="14" t="s">
        <v>46</v>
      </c>
      <c r="L504" s="19" t="s">
        <v>19</v>
      </c>
      <c r="M504" s="14" t="s">
        <v>17</v>
      </c>
      <c r="N504" s="14" t="s">
        <v>18</v>
      </c>
      <c r="O504" s="15" t="s">
        <v>50</v>
      </c>
      <c r="P504" s="16" t="s">
        <v>281</v>
      </c>
      <c r="Q504" s="17" t="s">
        <v>51</v>
      </c>
    </row>
    <row r="505" spans="1:17" ht="45" x14ac:dyDescent="0.25">
      <c r="A505" s="14">
        <v>504</v>
      </c>
      <c r="B505" s="14">
        <v>80111600</v>
      </c>
      <c r="C505" s="25" t="s">
        <v>575</v>
      </c>
      <c r="D505" s="14" t="s">
        <v>327</v>
      </c>
      <c r="E505" s="14" t="s">
        <v>327</v>
      </c>
      <c r="F505" s="22">
        <v>8</v>
      </c>
      <c r="G505" s="18" t="s">
        <v>47</v>
      </c>
      <c r="H505" s="18" t="s">
        <v>43</v>
      </c>
      <c r="I505" s="39">
        <v>108000000</v>
      </c>
      <c r="J505" s="39">
        <v>108000000</v>
      </c>
      <c r="K505" s="14" t="s">
        <v>46</v>
      </c>
      <c r="L505" s="19" t="s">
        <v>19</v>
      </c>
      <c r="M505" s="14" t="s">
        <v>17</v>
      </c>
      <c r="N505" s="14" t="s">
        <v>18</v>
      </c>
      <c r="O505" s="15" t="s">
        <v>50</v>
      </c>
      <c r="P505" s="16" t="s">
        <v>281</v>
      </c>
      <c r="Q505" s="17" t="s">
        <v>51</v>
      </c>
    </row>
    <row r="506" spans="1:17" ht="45" x14ac:dyDescent="0.25">
      <c r="A506" s="14">
        <v>505</v>
      </c>
      <c r="B506" s="14">
        <v>80111600</v>
      </c>
      <c r="C506" s="25" t="s">
        <v>576</v>
      </c>
      <c r="D506" s="14" t="s">
        <v>327</v>
      </c>
      <c r="E506" s="14" t="s">
        <v>327</v>
      </c>
      <c r="F506" s="22">
        <v>8</v>
      </c>
      <c r="G506" s="18" t="s">
        <v>47</v>
      </c>
      <c r="H506" s="18" t="s">
        <v>43</v>
      </c>
      <c r="I506" s="39">
        <v>82248984</v>
      </c>
      <c r="J506" s="39">
        <v>82248984</v>
      </c>
      <c r="K506" s="14" t="s">
        <v>46</v>
      </c>
      <c r="L506" s="19" t="s">
        <v>19</v>
      </c>
      <c r="M506" s="14" t="s">
        <v>17</v>
      </c>
      <c r="N506" s="14" t="s">
        <v>18</v>
      </c>
      <c r="O506" s="15" t="s">
        <v>50</v>
      </c>
      <c r="P506" s="16" t="s">
        <v>281</v>
      </c>
      <c r="Q506" s="17" t="s">
        <v>51</v>
      </c>
    </row>
    <row r="507" spans="1:17" ht="45" x14ac:dyDescent="0.25">
      <c r="A507" s="38">
        <v>506</v>
      </c>
      <c r="B507" s="14">
        <v>80111600</v>
      </c>
      <c r="C507" s="25" t="s">
        <v>577</v>
      </c>
      <c r="D507" s="14" t="s">
        <v>327</v>
      </c>
      <c r="E507" s="14" t="s">
        <v>327</v>
      </c>
      <c r="F507" s="22">
        <v>8</v>
      </c>
      <c r="G507" s="18" t="s">
        <v>47</v>
      </c>
      <c r="H507" s="18" t="s">
        <v>43</v>
      </c>
      <c r="I507" s="39">
        <v>55084208</v>
      </c>
      <c r="J507" s="39">
        <v>55084208</v>
      </c>
      <c r="K507" s="14" t="s">
        <v>46</v>
      </c>
      <c r="L507" s="19" t="s">
        <v>19</v>
      </c>
      <c r="M507" s="14" t="s">
        <v>17</v>
      </c>
      <c r="N507" s="14" t="s">
        <v>18</v>
      </c>
      <c r="O507" s="15" t="s">
        <v>50</v>
      </c>
      <c r="P507" s="16" t="s">
        <v>281</v>
      </c>
      <c r="Q507" s="17" t="s">
        <v>51</v>
      </c>
    </row>
    <row r="508" spans="1:17" ht="45" x14ac:dyDescent="0.25">
      <c r="A508" s="14">
        <v>507</v>
      </c>
      <c r="B508" s="14">
        <v>80111600</v>
      </c>
      <c r="C508" s="25" t="s">
        <v>578</v>
      </c>
      <c r="D508" s="14" t="s">
        <v>327</v>
      </c>
      <c r="E508" s="14" t="s">
        <v>327</v>
      </c>
      <c r="F508" s="22">
        <v>8</v>
      </c>
      <c r="G508" s="18" t="s">
        <v>47</v>
      </c>
      <c r="H508" s="18" t="s">
        <v>43</v>
      </c>
      <c r="I508" s="39">
        <v>40000000</v>
      </c>
      <c r="J508" s="39">
        <v>40000000</v>
      </c>
      <c r="K508" s="14" t="s">
        <v>46</v>
      </c>
      <c r="L508" s="19" t="s">
        <v>19</v>
      </c>
      <c r="M508" s="14" t="s">
        <v>17</v>
      </c>
      <c r="N508" s="14" t="s">
        <v>18</v>
      </c>
      <c r="O508" s="15" t="s">
        <v>50</v>
      </c>
      <c r="P508" s="16" t="s">
        <v>281</v>
      </c>
      <c r="Q508" s="17" t="s">
        <v>51</v>
      </c>
    </row>
    <row r="509" spans="1:17" ht="45" x14ac:dyDescent="0.25">
      <c r="A509" s="14">
        <v>508</v>
      </c>
      <c r="B509" s="14">
        <v>80111600</v>
      </c>
      <c r="C509" s="25" t="s">
        <v>579</v>
      </c>
      <c r="D509" s="14" t="s">
        <v>327</v>
      </c>
      <c r="E509" s="14" t="s">
        <v>327</v>
      </c>
      <c r="F509" s="22">
        <v>8</v>
      </c>
      <c r="G509" s="18" t="s">
        <v>47</v>
      </c>
      <c r="H509" s="18" t="s">
        <v>43</v>
      </c>
      <c r="I509" s="39">
        <v>40000000</v>
      </c>
      <c r="J509" s="39">
        <v>40000000</v>
      </c>
      <c r="K509" s="14" t="s">
        <v>46</v>
      </c>
      <c r="L509" s="19" t="s">
        <v>19</v>
      </c>
      <c r="M509" s="14" t="s">
        <v>17</v>
      </c>
      <c r="N509" s="14" t="s">
        <v>18</v>
      </c>
      <c r="O509" s="15" t="s">
        <v>50</v>
      </c>
      <c r="P509" s="16" t="s">
        <v>281</v>
      </c>
      <c r="Q509" s="17" t="s">
        <v>51</v>
      </c>
    </row>
    <row r="510" spans="1:17" ht="45" x14ac:dyDescent="0.25">
      <c r="A510" s="38">
        <v>509</v>
      </c>
      <c r="B510" s="14">
        <v>80111600</v>
      </c>
      <c r="C510" s="25" t="s">
        <v>580</v>
      </c>
      <c r="D510" s="14" t="s">
        <v>327</v>
      </c>
      <c r="E510" s="14" t="s">
        <v>327</v>
      </c>
      <c r="F510" s="22">
        <v>8</v>
      </c>
      <c r="G510" s="18" t="s">
        <v>47</v>
      </c>
      <c r="H510" s="18" t="s">
        <v>43</v>
      </c>
      <c r="I510" s="39">
        <v>103428568</v>
      </c>
      <c r="J510" s="39">
        <v>103428568</v>
      </c>
      <c r="K510" s="14" t="s">
        <v>46</v>
      </c>
      <c r="L510" s="19" t="s">
        <v>19</v>
      </c>
      <c r="M510" s="14" t="s">
        <v>17</v>
      </c>
      <c r="N510" s="14" t="s">
        <v>18</v>
      </c>
      <c r="O510" s="15" t="s">
        <v>50</v>
      </c>
      <c r="P510" s="16" t="s">
        <v>281</v>
      </c>
      <c r="Q510" s="17" t="s">
        <v>51</v>
      </c>
    </row>
    <row r="511" spans="1:17" ht="45" x14ac:dyDescent="0.25">
      <c r="A511" s="14">
        <v>510</v>
      </c>
      <c r="B511" s="14">
        <v>80111600</v>
      </c>
      <c r="C511" s="25" t="s">
        <v>581</v>
      </c>
      <c r="D511" s="14" t="s">
        <v>327</v>
      </c>
      <c r="E511" s="14" t="s">
        <v>327</v>
      </c>
      <c r="F511" s="22">
        <v>8</v>
      </c>
      <c r="G511" s="18" t="s">
        <v>47</v>
      </c>
      <c r="H511" s="18" t="s">
        <v>43</v>
      </c>
      <c r="I511" s="39">
        <v>42400000</v>
      </c>
      <c r="J511" s="39">
        <v>42400000</v>
      </c>
      <c r="K511" s="14" t="s">
        <v>46</v>
      </c>
      <c r="L511" s="19" t="s">
        <v>19</v>
      </c>
      <c r="M511" s="14" t="s">
        <v>17</v>
      </c>
      <c r="N511" s="14" t="s">
        <v>18</v>
      </c>
      <c r="O511" s="15" t="s">
        <v>50</v>
      </c>
      <c r="P511" s="16" t="s">
        <v>281</v>
      </c>
      <c r="Q511" s="17" t="s">
        <v>51</v>
      </c>
    </row>
    <row r="512" spans="1:17" ht="45" x14ac:dyDescent="0.25">
      <c r="A512" s="14">
        <v>511</v>
      </c>
      <c r="B512" s="14">
        <v>80111600</v>
      </c>
      <c r="C512" s="25" t="s">
        <v>582</v>
      </c>
      <c r="D512" s="14" t="s">
        <v>327</v>
      </c>
      <c r="E512" s="14" t="s">
        <v>327</v>
      </c>
      <c r="F512" s="22">
        <v>8</v>
      </c>
      <c r="G512" s="18" t="s">
        <v>47</v>
      </c>
      <c r="H512" s="18" t="s">
        <v>43</v>
      </c>
      <c r="I512" s="39">
        <v>41641448</v>
      </c>
      <c r="J512" s="39">
        <v>41641448</v>
      </c>
      <c r="K512" s="14" t="s">
        <v>46</v>
      </c>
      <c r="L512" s="19" t="s">
        <v>19</v>
      </c>
      <c r="M512" s="14" t="s">
        <v>17</v>
      </c>
      <c r="N512" s="14" t="s">
        <v>18</v>
      </c>
      <c r="O512" s="15" t="s">
        <v>50</v>
      </c>
      <c r="P512" s="16" t="s">
        <v>281</v>
      </c>
      <c r="Q512" s="17" t="s">
        <v>51</v>
      </c>
    </row>
    <row r="513" spans="1:17" ht="45" x14ac:dyDescent="0.25">
      <c r="A513" s="38">
        <v>512</v>
      </c>
      <c r="B513" s="14">
        <v>80111600</v>
      </c>
      <c r="C513" s="25" t="s">
        <v>583</v>
      </c>
      <c r="D513" s="14" t="s">
        <v>327</v>
      </c>
      <c r="E513" s="14" t="s">
        <v>327</v>
      </c>
      <c r="F513" s="22">
        <v>8</v>
      </c>
      <c r="G513" s="18" t="s">
        <v>47</v>
      </c>
      <c r="H513" s="18" t="s">
        <v>43</v>
      </c>
      <c r="I513" s="39">
        <v>41641448</v>
      </c>
      <c r="J513" s="39">
        <v>41641448</v>
      </c>
      <c r="K513" s="14" t="s">
        <v>46</v>
      </c>
      <c r="L513" s="19" t="s">
        <v>19</v>
      </c>
      <c r="M513" s="14" t="s">
        <v>17</v>
      </c>
      <c r="N513" s="14" t="s">
        <v>18</v>
      </c>
      <c r="O513" s="15" t="s">
        <v>50</v>
      </c>
      <c r="P513" s="16" t="s">
        <v>281</v>
      </c>
      <c r="Q513" s="17" t="s">
        <v>51</v>
      </c>
    </row>
    <row r="514" spans="1:17" ht="45" x14ac:dyDescent="0.25">
      <c r="A514" s="14">
        <v>513</v>
      </c>
      <c r="B514" s="14">
        <v>80111600</v>
      </c>
      <c r="C514" s="25" t="s">
        <v>584</v>
      </c>
      <c r="D514" s="14" t="s">
        <v>327</v>
      </c>
      <c r="E514" s="14" t="s">
        <v>327</v>
      </c>
      <c r="F514" s="22">
        <v>8</v>
      </c>
      <c r="G514" s="18" t="s">
        <v>47</v>
      </c>
      <c r="H514" s="18" t="s">
        <v>43</v>
      </c>
      <c r="I514" s="39">
        <v>97876288</v>
      </c>
      <c r="J514" s="39">
        <v>97876288</v>
      </c>
      <c r="K514" s="14" t="s">
        <v>46</v>
      </c>
      <c r="L514" s="19" t="s">
        <v>19</v>
      </c>
      <c r="M514" s="14" t="s">
        <v>17</v>
      </c>
      <c r="N514" s="14" t="s">
        <v>18</v>
      </c>
      <c r="O514" s="15" t="s">
        <v>50</v>
      </c>
      <c r="P514" s="16" t="s">
        <v>281</v>
      </c>
      <c r="Q514" s="17" t="s">
        <v>51</v>
      </c>
    </row>
    <row r="515" spans="1:17" ht="45" x14ac:dyDescent="0.25">
      <c r="A515" s="14">
        <v>514</v>
      </c>
      <c r="B515" s="14">
        <v>80111600</v>
      </c>
      <c r="C515" s="25" t="s">
        <v>585</v>
      </c>
      <c r="D515" s="14" t="s">
        <v>327</v>
      </c>
      <c r="E515" s="14" t="s">
        <v>327</v>
      </c>
      <c r="F515" s="22">
        <v>8</v>
      </c>
      <c r="G515" s="18" t="s">
        <v>47</v>
      </c>
      <c r="H515" s="18" t="s">
        <v>43</v>
      </c>
      <c r="I515" s="39">
        <v>97876288</v>
      </c>
      <c r="J515" s="39">
        <v>97876288</v>
      </c>
      <c r="K515" s="14" t="s">
        <v>46</v>
      </c>
      <c r="L515" s="19" t="s">
        <v>19</v>
      </c>
      <c r="M515" s="14" t="s">
        <v>17</v>
      </c>
      <c r="N515" s="14" t="s">
        <v>18</v>
      </c>
      <c r="O515" s="15" t="s">
        <v>50</v>
      </c>
      <c r="P515" s="16" t="s">
        <v>281</v>
      </c>
      <c r="Q515" s="17" t="s">
        <v>51</v>
      </c>
    </row>
    <row r="516" spans="1:17" ht="45" x14ac:dyDescent="0.25">
      <c r="A516" s="38">
        <v>515</v>
      </c>
      <c r="B516" s="14">
        <v>80111600</v>
      </c>
      <c r="C516" s="25" t="s">
        <v>586</v>
      </c>
      <c r="D516" s="14" t="s">
        <v>327</v>
      </c>
      <c r="E516" s="14" t="s">
        <v>327</v>
      </c>
      <c r="F516" s="22">
        <v>8</v>
      </c>
      <c r="G516" s="18" t="s">
        <v>47</v>
      </c>
      <c r="H516" s="18" t="s">
        <v>43</v>
      </c>
      <c r="I516" s="39">
        <v>97876288</v>
      </c>
      <c r="J516" s="39">
        <v>97876288</v>
      </c>
      <c r="K516" s="14" t="s">
        <v>46</v>
      </c>
      <c r="L516" s="19" t="s">
        <v>19</v>
      </c>
      <c r="M516" s="14" t="s">
        <v>17</v>
      </c>
      <c r="N516" s="14" t="s">
        <v>18</v>
      </c>
      <c r="O516" s="15" t="s">
        <v>50</v>
      </c>
      <c r="P516" s="16" t="s">
        <v>281</v>
      </c>
      <c r="Q516" s="17" t="s">
        <v>51</v>
      </c>
    </row>
    <row r="517" spans="1:17" ht="45" x14ac:dyDescent="0.25">
      <c r="A517" s="14">
        <v>516</v>
      </c>
      <c r="B517" s="14">
        <v>80111600</v>
      </c>
      <c r="C517" s="25" t="s">
        <v>587</v>
      </c>
      <c r="D517" s="14" t="s">
        <v>327</v>
      </c>
      <c r="E517" s="14" t="s">
        <v>327</v>
      </c>
      <c r="F517" s="22">
        <v>8</v>
      </c>
      <c r="G517" s="18" t="s">
        <v>47</v>
      </c>
      <c r="H517" s="18" t="s">
        <v>43</v>
      </c>
      <c r="I517" s="39">
        <v>97876288</v>
      </c>
      <c r="J517" s="39">
        <v>97876288</v>
      </c>
      <c r="K517" s="14" t="s">
        <v>46</v>
      </c>
      <c r="L517" s="19" t="s">
        <v>19</v>
      </c>
      <c r="M517" s="14" t="s">
        <v>17</v>
      </c>
      <c r="N517" s="14" t="s">
        <v>18</v>
      </c>
      <c r="O517" s="15" t="s">
        <v>50</v>
      </c>
      <c r="P517" s="16" t="s">
        <v>281</v>
      </c>
      <c r="Q517" s="17" t="s">
        <v>51</v>
      </c>
    </row>
    <row r="518" spans="1:17" ht="45" x14ac:dyDescent="0.25">
      <c r="A518" s="14">
        <v>517</v>
      </c>
      <c r="B518" s="14">
        <v>80111600</v>
      </c>
      <c r="C518" s="25" t="s">
        <v>588</v>
      </c>
      <c r="D518" s="14" t="s">
        <v>327</v>
      </c>
      <c r="E518" s="14" t="s">
        <v>327</v>
      </c>
      <c r="F518" s="22">
        <v>8</v>
      </c>
      <c r="G518" s="18" t="s">
        <v>47</v>
      </c>
      <c r="H518" s="18" t="s">
        <v>43</v>
      </c>
      <c r="I518" s="39">
        <v>97876288</v>
      </c>
      <c r="J518" s="39">
        <v>97876288</v>
      </c>
      <c r="K518" s="14" t="s">
        <v>46</v>
      </c>
      <c r="L518" s="19" t="s">
        <v>19</v>
      </c>
      <c r="M518" s="14" t="s">
        <v>17</v>
      </c>
      <c r="N518" s="14" t="s">
        <v>18</v>
      </c>
      <c r="O518" s="15" t="s">
        <v>50</v>
      </c>
      <c r="P518" s="16" t="s">
        <v>281</v>
      </c>
      <c r="Q518" s="17" t="s">
        <v>51</v>
      </c>
    </row>
    <row r="519" spans="1:17" ht="45" x14ac:dyDescent="0.25">
      <c r="A519" s="38">
        <v>518</v>
      </c>
      <c r="B519" s="14">
        <v>80111600</v>
      </c>
      <c r="C519" s="25" t="s">
        <v>589</v>
      </c>
      <c r="D519" s="14" t="s">
        <v>327</v>
      </c>
      <c r="E519" s="14" t="s">
        <v>327</v>
      </c>
      <c r="F519" s="22">
        <v>8</v>
      </c>
      <c r="G519" s="18" t="s">
        <v>47</v>
      </c>
      <c r="H519" s="18" t="s">
        <v>43</v>
      </c>
      <c r="I519" s="39">
        <v>103428568</v>
      </c>
      <c r="J519" s="39">
        <v>103428568</v>
      </c>
      <c r="K519" s="14" t="s">
        <v>46</v>
      </c>
      <c r="L519" s="19" t="s">
        <v>19</v>
      </c>
      <c r="M519" s="14" t="s">
        <v>17</v>
      </c>
      <c r="N519" s="14" t="s">
        <v>18</v>
      </c>
      <c r="O519" s="15" t="s">
        <v>50</v>
      </c>
      <c r="P519" s="16" t="s">
        <v>281</v>
      </c>
      <c r="Q519" s="17" t="s">
        <v>51</v>
      </c>
    </row>
    <row r="520" spans="1:17" ht="45" x14ac:dyDescent="0.25">
      <c r="A520" s="14">
        <v>519</v>
      </c>
      <c r="B520" s="14">
        <v>80111600</v>
      </c>
      <c r="C520" s="25" t="s">
        <v>590</v>
      </c>
      <c r="D520" s="14" t="s">
        <v>327</v>
      </c>
      <c r="E520" s="14" t="s">
        <v>327</v>
      </c>
      <c r="F520" s="22">
        <v>8</v>
      </c>
      <c r="G520" s="18" t="s">
        <v>47</v>
      </c>
      <c r="H520" s="18" t="s">
        <v>43</v>
      </c>
      <c r="I520" s="39">
        <v>40000000</v>
      </c>
      <c r="J520" s="39">
        <v>40000000</v>
      </c>
      <c r="K520" s="14" t="s">
        <v>46</v>
      </c>
      <c r="L520" s="19" t="s">
        <v>19</v>
      </c>
      <c r="M520" s="14" t="s">
        <v>17</v>
      </c>
      <c r="N520" s="14" t="s">
        <v>18</v>
      </c>
      <c r="O520" s="15" t="s">
        <v>50</v>
      </c>
      <c r="P520" s="16" t="s">
        <v>281</v>
      </c>
      <c r="Q520" s="17" t="s">
        <v>51</v>
      </c>
    </row>
    <row r="521" spans="1:17" ht="45" x14ac:dyDescent="0.25">
      <c r="A521" s="14">
        <v>520</v>
      </c>
      <c r="B521" s="14">
        <v>80111600</v>
      </c>
      <c r="C521" s="25" t="s">
        <v>591</v>
      </c>
      <c r="D521" s="14" t="s">
        <v>327</v>
      </c>
      <c r="E521" s="14" t="s">
        <v>327</v>
      </c>
      <c r="F521" s="22">
        <v>8</v>
      </c>
      <c r="G521" s="18" t="s">
        <v>47</v>
      </c>
      <c r="H521" s="18" t="s">
        <v>43</v>
      </c>
      <c r="I521" s="39">
        <v>97876288</v>
      </c>
      <c r="J521" s="39">
        <v>97876288</v>
      </c>
      <c r="K521" s="14" t="s">
        <v>46</v>
      </c>
      <c r="L521" s="19" t="s">
        <v>19</v>
      </c>
      <c r="M521" s="14" t="s">
        <v>17</v>
      </c>
      <c r="N521" s="14" t="s">
        <v>18</v>
      </c>
      <c r="O521" s="15" t="s">
        <v>50</v>
      </c>
      <c r="P521" s="16" t="s">
        <v>281</v>
      </c>
      <c r="Q521" s="17" t="s">
        <v>51</v>
      </c>
    </row>
    <row r="522" spans="1:17" ht="60" x14ac:dyDescent="0.25">
      <c r="A522" s="38">
        <v>521</v>
      </c>
      <c r="B522" s="14">
        <v>80111600</v>
      </c>
      <c r="C522" s="25" t="s">
        <v>592</v>
      </c>
      <c r="D522" s="14" t="s">
        <v>327</v>
      </c>
      <c r="E522" s="14" t="s">
        <v>327</v>
      </c>
      <c r="F522" s="22">
        <v>8</v>
      </c>
      <c r="G522" s="18" t="s">
        <v>47</v>
      </c>
      <c r="H522" s="18" t="s">
        <v>20</v>
      </c>
      <c r="I522" s="39">
        <v>141732864</v>
      </c>
      <c r="J522" s="39">
        <v>141732864</v>
      </c>
      <c r="K522" s="14" t="s">
        <v>46</v>
      </c>
      <c r="L522" s="19" t="s">
        <v>19</v>
      </c>
      <c r="M522" s="14" t="s">
        <v>17</v>
      </c>
      <c r="N522" s="14" t="s">
        <v>18</v>
      </c>
      <c r="O522" s="15" t="s">
        <v>50</v>
      </c>
      <c r="P522" s="16" t="s">
        <v>281</v>
      </c>
      <c r="Q522" s="17" t="s">
        <v>51</v>
      </c>
    </row>
    <row r="523" spans="1:17" ht="60" x14ac:dyDescent="0.25">
      <c r="A523" s="14">
        <v>522</v>
      </c>
      <c r="B523" s="14">
        <v>80111600</v>
      </c>
      <c r="C523" s="25" t="s">
        <v>593</v>
      </c>
      <c r="D523" s="14" t="s">
        <v>327</v>
      </c>
      <c r="E523" s="14" t="s">
        <v>327</v>
      </c>
      <c r="F523" s="22">
        <v>8</v>
      </c>
      <c r="G523" s="18" t="s">
        <v>47</v>
      </c>
      <c r="H523" s="18" t="s">
        <v>20</v>
      </c>
      <c r="I523" s="39">
        <v>141732864</v>
      </c>
      <c r="J523" s="39">
        <v>141732864</v>
      </c>
      <c r="K523" s="14" t="s">
        <v>46</v>
      </c>
      <c r="L523" s="19" t="s">
        <v>19</v>
      </c>
      <c r="M523" s="14" t="s">
        <v>17</v>
      </c>
      <c r="N523" s="14" t="s">
        <v>18</v>
      </c>
      <c r="O523" s="15" t="s">
        <v>50</v>
      </c>
      <c r="P523" s="16" t="s">
        <v>281</v>
      </c>
      <c r="Q523" s="17" t="s">
        <v>51</v>
      </c>
    </row>
    <row r="524" spans="1:17" ht="60" x14ac:dyDescent="0.25">
      <c r="A524" s="14">
        <v>523</v>
      </c>
      <c r="B524" s="14">
        <v>80111600</v>
      </c>
      <c r="C524" s="25" t="s">
        <v>594</v>
      </c>
      <c r="D524" s="14" t="s">
        <v>327</v>
      </c>
      <c r="E524" s="14" t="s">
        <v>327</v>
      </c>
      <c r="F524" s="22">
        <v>8</v>
      </c>
      <c r="G524" s="18" t="s">
        <v>47</v>
      </c>
      <c r="H524" s="18" t="s">
        <v>20</v>
      </c>
      <c r="I524" s="39">
        <v>82248984</v>
      </c>
      <c r="J524" s="39">
        <v>82248984</v>
      </c>
      <c r="K524" s="14" t="s">
        <v>46</v>
      </c>
      <c r="L524" s="19" t="s">
        <v>19</v>
      </c>
      <c r="M524" s="14" t="s">
        <v>17</v>
      </c>
      <c r="N524" s="14" t="s">
        <v>18</v>
      </c>
      <c r="O524" s="15" t="s">
        <v>50</v>
      </c>
      <c r="P524" s="16" t="s">
        <v>281</v>
      </c>
      <c r="Q524" s="17" t="s">
        <v>51</v>
      </c>
    </row>
    <row r="525" spans="1:17" ht="45" x14ac:dyDescent="0.25">
      <c r="A525" s="38">
        <v>524</v>
      </c>
      <c r="B525" s="14">
        <v>80111600</v>
      </c>
      <c r="C525" s="25" t="s">
        <v>595</v>
      </c>
      <c r="D525" s="14" t="s">
        <v>327</v>
      </c>
      <c r="E525" s="14" t="s">
        <v>327</v>
      </c>
      <c r="F525" s="22">
        <v>8</v>
      </c>
      <c r="G525" s="18" t="s">
        <v>47</v>
      </c>
      <c r="H525" s="18" t="s">
        <v>20</v>
      </c>
      <c r="I525" s="39">
        <v>82248984</v>
      </c>
      <c r="J525" s="39">
        <v>82248984</v>
      </c>
      <c r="K525" s="14" t="s">
        <v>46</v>
      </c>
      <c r="L525" s="19" t="s">
        <v>19</v>
      </c>
      <c r="M525" s="14" t="s">
        <v>17</v>
      </c>
      <c r="N525" s="14" t="s">
        <v>18</v>
      </c>
      <c r="O525" s="15" t="s">
        <v>50</v>
      </c>
      <c r="P525" s="16" t="s">
        <v>281</v>
      </c>
      <c r="Q525" s="17" t="s">
        <v>51</v>
      </c>
    </row>
    <row r="526" spans="1:17" ht="60" x14ac:dyDescent="0.25">
      <c r="A526" s="14">
        <v>525</v>
      </c>
      <c r="B526" s="14">
        <v>80111600</v>
      </c>
      <c r="C526" s="25" t="s">
        <v>596</v>
      </c>
      <c r="D526" s="14" t="s">
        <v>327</v>
      </c>
      <c r="E526" s="14" t="s">
        <v>327</v>
      </c>
      <c r="F526" s="22">
        <v>8</v>
      </c>
      <c r="G526" s="18" t="s">
        <v>47</v>
      </c>
      <c r="H526" s="18" t="s">
        <v>20</v>
      </c>
      <c r="I526" s="39">
        <v>69062888</v>
      </c>
      <c r="J526" s="39">
        <v>69062888</v>
      </c>
      <c r="K526" s="14" t="s">
        <v>46</v>
      </c>
      <c r="L526" s="19" t="s">
        <v>19</v>
      </c>
      <c r="M526" s="14" t="s">
        <v>17</v>
      </c>
      <c r="N526" s="14" t="s">
        <v>18</v>
      </c>
      <c r="O526" s="15" t="s">
        <v>50</v>
      </c>
      <c r="P526" s="16" t="s">
        <v>281</v>
      </c>
      <c r="Q526" s="17" t="s">
        <v>51</v>
      </c>
    </row>
    <row r="527" spans="1:17" ht="60" x14ac:dyDescent="0.25">
      <c r="A527" s="14">
        <v>526</v>
      </c>
      <c r="B527" s="14">
        <v>80111600</v>
      </c>
      <c r="C527" s="25" t="s">
        <v>597</v>
      </c>
      <c r="D527" s="14" t="s">
        <v>327</v>
      </c>
      <c r="E527" s="14" t="s">
        <v>327</v>
      </c>
      <c r="F527" s="22">
        <v>8</v>
      </c>
      <c r="G527" s="18" t="s">
        <v>47</v>
      </c>
      <c r="H527" s="18" t="s">
        <v>20</v>
      </c>
      <c r="I527" s="39">
        <v>69062888</v>
      </c>
      <c r="J527" s="39">
        <v>69062888</v>
      </c>
      <c r="K527" s="14" t="s">
        <v>46</v>
      </c>
      <c r="L527" s="19" t="s">
        <v>19</v>
      </c>
      <c r="M527" s="14" t="s">
        <v>17</v>
      </c>
      <c r="N527" s="14" t="s">
        <v>18</v>
      </c>
      <c r="O527" s="15" t="s">
        <v>50</v>
      </c>
      <c r="P527" s="16" t="s">
        <v>281</v>
      </c>
      <c r="Q527" s="17" t="s">
        <v>51</v>
      </c>
    </row>
    <row r="528" spans="1:17" ht="45" x14ac:dyDescent="0.25">
      <c r="A528" s="38">
        <v>527</v>
      </c>
      <c r="B528" s="14">
        <v>80111600</v>
      </c>
      <c r="C528" s="25" t="s">
        <v>598</v>
      </c>
      <c r="D528" s="14" t="s">
        <v>327</v>
      </c>
      <c r="E528" s="14" t="s">
        <v>327</v>
      </c>
      <c r="F528" s="22">
        <v>8</v>
      </c>
      <c r="G528" s="18" t="s">
        <v>47</v>
      </c>
      <c r="H528" s="18" t="s">
        <v>20</v>
      </c>
      <c r="I528" s="39">
        <v>82248984</v>
      </c>
      <c r="J528" s="39">
        <v>82248984</v>
      </c>
      <c r="K528" s="14" t="s">
        <v>46</v>
      </c>
      <c r="L528" s="19" t="s">
        <v>19</v>
      </c>
      <c r="M528" s="14" t="s">
        <v>17</v>
      </c>
      <c r="N528" s="14" t="s">
        <v>18</v>
      </c>
      <c r="O528" s="15" t="s">
        <v>50</v>
      </c>
      <c r="P528" s="16" t="s">
        <v>281</v>
      </c>
      <c r="Q528" s="17" t="s">
        <v>51</v>
      </c>
    </row>
    <row r="529" spans="1:17" ht="45" x14ac:dyDescent="0.25">
      <c r="A529" s="14">
        <v>528</v>
      </c>
      <c r="B529" s="14">
        <v>80111600</v>
      </c>
      <c r="C529" s="25" t="s">
        <v>599</v>
      </c>
      <c r="D529" s="14" t="s">
        <v>327</v>
      </c>
      <c r="E529" s="14" t="s">
        <v>327</v>
      </c>
      <c r="F529" s="22">
        <v>8</v>
      </c>
      <c r="G529" s="18" t="s">
        <v>47</v>
      </c>
      <c r="H529" s="18" t="s">
        <v>20</v>
      </c>
      <c r="I529" s="39">
        <v>41641448</v>
      </c>
      <c r="J529" s="39">
        <v>41641448</v>
      </c>
      <c r="K529" s="14" t="s">
        <v>46</v>
      </c>
      <c r="L529" s="19" t="s">
        <v>19</v>
      </c>
      <c r="M529" s="14" t="s">
        <v>17</v>
      </c>
      <c r="N529" s="14" t="s">
        <v>18</v>
      </c>
      <c r="O529" s="15" t="s">
        <v>50</v>
      </c>
      <c r="P529" s="16" t="s">
        <v>281</v>
      </c>
      <c r="Q529" s="17" t="s">
        <v>51</v>
      </c>
    </row>
    <row r="530" spans="1:17" ht="75" x14ac:dyDescent="0.25">
      <c r="A530" s="14">
        <v>529</v>
      </c>
      <c r="B530" s="14">
        <v>80111600</v>
      </c>
      <c r="C530" s="25" t="s">
        <v>600</v>
      </c>
      <c r="D530" s="14" t="s">
        <v>327</v>
      </c>
      <c r="E530" s="14" t="s">
        <v>327</v>
      </c>
      <c r="F530" s="22">
        <v>8</v>
      </c>
      <c r="G530" s="18" t="s">
        <v>47</v>
      </c>
      <c r="H530" s="18" t="s">
        <v>20</v>
      </c>
      <c r="I530" s="39">
        <v>69062888</v>
      </c>
      <c r="J530" s="39">
        <v>69062888</v>
      </c>
      <c r="K530" s="14" t="s">
        <v>46</v>
      </c>
      <c r="L530" s="19" t="s">
        <v>19</v>
      </c>
      <c r="M530" s="14" t="s">
        <v>17</v>
      </c>
      <c r="N530" s="14" t="s">
        <v>18</v>
      </c>
      <c r="O530" s="15" t="s">
        <v>50</v>
      </c>
      <c r="P530" s="16" t="s">
        <v>281</v>
      </c>
      <c r="Q530" s="17" t="s">
        <v>51</v>
      </c>
    </row>
    <row r="531" spans="1:17" ht="45" x14ac:dyDescent="0.25">
      <c r="A531" s="38">
        <v>530</v>
      </c>
      <c r="B531" s="14">
        <v>80111600</v>
      </c>
      <c r="C531" s="25" t="s">
        <v>601</v>
      </c>
      <c r="D531" s="14" t="s">
        <v>327</v>
      </c>
      <c r="E531" s="14" t="s">
        <v>327</v>
      </c>
      <c r="F531" s="22">
        <v>8</v>
      </c>
      <c r="G531" s="18" t="s">
        <v>47</v>
      </c>
      <c r="H531" s="18" t="s">
        <v>20</v>
      </c>
      <c r="I531" s="39">
        <v>82248984</v>
      </c>
      <c r="J531" s="39">
        <v>82248984</v>
      </c>
      <c r="K531" s="14" t="s">
        <v>46</v>
      </c>
      <c r="L531" s="19" t="s">
        <v>19</v>
      </c>
      <c r="M531" s="14" t="s">
        <v>17</v>
      </c>
      <c r="N531" s="14" t="s">
        <v>18</v>
      </c>
      <c r="O531" s="15" t="s">
        <v>50</v>
      </c>
      <c r="P531" s="16" t="s">
        <v>281</v>
      </c>
      <c r="Q531" s="17" t="s">
        <v>51</v>
      </c>
    </row>
    <row r="532" spans="1:17" ht="60" x14ac:dyDescent="0.25">
      <c r="A532" s="14">
        <v>531</v>
      </c>
      <c r="B532" s="14">
        <v>80111600</v>
      </c>
      <c r="C532" s="25" t="s">
        <v>602</v>
      </c>
      <c r="D532" s="14" t="s">
        <v>327</v>
      </c>
      <c r="E532" s="14" t="s">
        <v>327</v>
      </c>
      <c r="F532" s="22">
        <v>8</v>
      </c>
      <c r="G532" s="18" t="s">
        <v>47</v>
      </c>
      <c r="H532" s="18" t="s">
        <v>20</v>
      </c>
      <c r="I532" s="39">
        <v>82248984</v>
      </c>
      <c r="J532" s="39">
        <v>82248984</v>
      </c>
      <c r="K532" s="14" t="s">
        <v>46</v>
      </c>
      <c r="L532" s="19" t="s">
        <v>19</v>
      </c>
      <c r="M532" s="14" t="s">
        <v>17</v>
      </c>
      <c r="N532" s="14" t="s">
        <v>18</v>
      </c>
      <c r="O532" s="15" t="s">
        <v>50</v>
      </c>
      <c r="P532" s="16" t="s">
        <v>281</v>
      </c>
      <c r="Q532" s="17" t="s">
        <v>51</v>
      </c>
    </row>
    <row r="533" spans="1:17" ht="60" x14ac:dyDescent="0.25">
      <c r="A533" s="14">
        <v>532</v>
      </c>
      <c r="B533" s="14">
        <v>80111600</v>
      </c>
      <c r="C533" s="25" t="s">
        <v>603</v>
      </c>
      <c r="D533" s="14" t="s">
        <v>327</v>
      </c>
      <c r="E533" s="14" t="s">
        <v>327</v>
      </c>
      <c r="F533" s="22">
        <v>8</v>
      </c>
      <c r="G533" s="18" t="s">
        <v>47</v>
      </c>
      <c r="H533" s="18" t="s">
        <v>20</v>
      </c>
      <c r="I533" s="39">
        <v>82248984</v>
      </c>
      <c r="J533" s="39">
        <v>82248984</v>
      </c>
      <c r="K533" s="14" t="s">
        <v>46</v>
      </c>
      <c r="L533" s="19" t="s">
        <v>19</v>
      </c>
      <c r="M533" s="14" t="s">
        <v>17</v>
      </c>
      <c r="N533" s="14" t="s">
        <v>18</v>
      </c>
      <c r="O533" s="15" t="s">
        <v>50</v>
      </c>
      <c r="P533" s="16" t="s">
        <v>281</v>
      </c>
      <c r="Q533" s="17" t="s">
        <v>51</v>
      </c>
    </row>
    <row r="534" spans="1:17" ht="45" x14ac:dyDescent="0.25">
      <c r="A534" s="38">
        <v>533</v>
      </c>
      <c r="B534" s="14">
        <v>80111600</v>
      </c>
      <c r="C534" s="25" t="s">
        <v>604</v>
      </c>
      <c r="D534" s="14" t="s">
        <v>327</v>
      </c>
      <c r="E534" s="14" t="s">
        <v>327</v>
      </c>
      <c r="F534" s="22">
        <v>9</v>
      </c>
      <c r="G534" s="18" t="s">
        <v>47</v>
      </c>
      <c r="H534" s="18" t="s">
        <v>43</v>
      </c>
      <c r="I534" s="39">
        <v>99000000</v>
      </c>
      <c r="J534" s="39">
        <v>99000000</v>
      </c>
      <c r="K534" s="14" t="s">
        <v>46</v>
      </c>
      <c r="L534" s="19" t="s">
        <v>19</v>
      </c>
      <c r="M534" s="14" t="s">
        <v>17</v>
      </c>
      <c r="N534" s="14" t="s">
        <v>18</v>
      </c>
      <c r="O534" s="15" t="s">
        <v>50</v>
      </c>
      <c r="P534" s="16" t="s">
        <v>281</v>
      </c>
      <c r="Q534" s="17" t="s">
        <v>51</v>
      </c>
    </row>
    <row r="535" spans="1:17" ht="45" x14ac:dyDescent="0.25">
      <c r="A535" s="14">
        <v>534</v>
      </c>
      <c r="B535" s="14">
        <v>80111600</v>
      </c>
      <c r="C535" s="25" t="s">
        <v>605</v>
      </c>
      <c r="D535" s="14" t="s">
        <v>493</v>
      </c>
      <c r="E535" s="14" t="s">
        <v>493</v>
      </c>
      <c r="F535" s="22">
        <v>8</v>
      </c>
      <c r="G535" s="18" t="s">
        <v>47</v>
      </c>
      <c r="H535" s="18" t="s">
        <v>43</v>
      </c>
      <c r="I535" s="39">
        <v>123080000</v>
      </c>
      <c r="J535" s="39">
        <v>123080000</v>
      </c>
      <c r="K535" s="14" t="s">
        <v>46</v>
      </c>
      <c r="L535" s="19" t="s">
        <v>19</v>
      </c>
      <c r="M535" s="14" t="s">
        <v>17</v>
      </c>
      <c r="N535" s="14" t="s">
        <v>18</v>
      </c>
      <c r="O535" s="15" t="s">
        <v>50</v>
      </c>
      <c r="P535" s="16" t="s">
        <v>281</v>
      </c>
      <c r="Q535" s="17" t="s">
        <v>51</v>
      </c>
    </row>
    <row r="536" spans="1:17" ht="90" x14ac:dyDescent="0.25">
      <c r="A536" s="14">
        <v>535</v>
      </c>
      <c r="B536" s="14">
        <v>80111600</v>
      </c>
      <c r="C536" s="25" t="s">
        <v>606</v>
      </c>
      <c r="D536" s="14" t="s">
        <v>327</v>
      </c>
      <c r="E536" s="14" t="s">
        <v>327</v>
      </c>
      <c r="F536" s="22">
        <v>8</v>
      </c>
      <c r="G536" s="18" t="s">
        <v>47</v>
      </c>
      <c r="H536" s="18" t="s">
        <v>20</v>
      </c>
      <c r="I536" s="39">
        <v>87708400</v>
      </c>
      <c r="J536" s="39">
        <v>87708400</v>
      </c>
      <c r="K536" s="14" t="s">
        <v>46</v>
      </c>
      <c r="L536" s="19" t="s">
        <v>19</v>
      </c>
      <c r="M536" s="14" t="s">
        <v>17</v>
      </c>
      <c r="N536" s="14" t="s">
        <v>18</v>
      </c>
      <c r="O536" s="15" t="s">
        <v>50</v>
      </c>
      <c r="P536" s="16" t="s">
        <v>281</v>
      </c>
      <c r="Q536" s="17" t="s">
        <v>51</v>
      </c>
    </row>
    <row r="537" spans="1:17" ht="75" x14ac:dyDescent="0.25">
      <c r="A537" s="38">
        <v>536</v>
      </c>
      <c r="B537" s="14">
        <v>80111600</v>
      </c>
      <c r="C537" s="25" t="s">
        <v>607</v>
      </c>
      <c r="D537" s="14" t="s">
        <v>327</v>
      </c>
      <c r="E537" s="14" t="s">
        <v>327</v>
      </c>
      <c r="F537" s="22">
        <v>8</v>
      </c>
      <c r="G537" s="18" t="s">
        <v>47</v>
      </c>
      <c r="H537" s="18" t="s">
        <v>20</v>
      </c>
      <c r="I537" s="39">
        <v>73704480</v>
      </c>
      <c r="J537" s="39">
        <v>73704480</v>
      </c>
      <c r="K537" s="14" t="s">
        <v>46</v>
      </c>
      <c r="L537" s="19" t="s">
        <v>19</v>
      </c>
      <c r="M537" s="14" t="s">
        <v>17</v>
      </c>
      <c r="N537" s="14" t="s">
        <v>18</v>
      </c>
      <c r="O537" s="15" t="s">
        <v>50</v>
      </c>
      <c r="P537" s="16" t="s">
        <v>281</v>
      </c>
      <c r="Q537" s="17" t="s">
        <v>51</v>
      </c>
    </row>
    <row r="538" spans="1:17" ht="75" x14ac:dyDescent="0.25">
      <c r="A538" s="14">
        <v>537</v>
      </c>
      <c r="B538" s="14">
        <v>80111600</v>
      </c>
      <c r="C538" s="25" t="s">
        <v>608</v>
      </c>
      <c r="D538" s="14" t="s">
        <v>327</v>
      </c>
      <c r="E538" s="14" t="s">
        <v>327</v>
      </c>
      <c r="F538" s="22">
        <v>8</v>
      </c>
      <c r="G538" s="18" t="s">
        <v>47</v>
      </c>
      <c r="H538" s="18" t="s">
        <v>20</v>
      </c>
      <c r="I538" s="39">
        <v>119474760</v>
      </c>
      <c r="J538" s="39">
        <v>119474760</v>
      </c>
      <c r="K538" s="14" t="s">
        <v>46</v>
      </c>
      <c r="L538" s="19" t="s">
        <v>19</v>
      </c>
      <c r="M538" s="14" t="s">
        <v>17</v>
      </c>
      <c r="N538" s="14" t="s">
        <v>18</v>
      </c>
      <c r="O538" s="15" t="s">
        <v>50</v>
      </c>
      <c r="P538" s="16" t="s">
        <v>281</v>
      </c>
      <c r="Q538" s="17" t="s">
        <v>51</v>
      </c>
    </row>
    <row r="539" spans="1:17" ht="75" x14ac:dyDescent="0.25">
      <c r="A539" s="14">
        <v>538</v>
      </c>
      <c r="B539" s="14">
        <v>80111600</v>
      </c>
      <c r="C539" s="36" t="s">
        <v>609</v>
      </c>
      <c r="D539" s="14" t="s">
        <v>493</v>
      </c>
      <c r="E539" s="14" t="s">
        <v>493</v>
      </c>
      <c r="F539" s="22">
        <v>7</v>
      </c>
      <c r="G539" s="18" t="s">
        <v>47</v>
      </c>
      <c r="H539" s="18" t="s">
        <v>20</v>
      </c>
      <c r="I539" s="39" t="s">
        <v>690</v>
      </c>
      <c r="J539" s="39" t="s">
        <v>690</v>
      </c>
      <c r="K539" s="14" t="s">
        <v>46</v>
      </c>
      <c r="L539" s="19" t="s">
        <v>19</v>
      </c>
      <c r="M539" s="14" t="s">
        <v>17</v>
      </c>
      <c r="N539" s="14" t="s">
        <v>18</v>
      </c>
      <c r="O539" s="15" t="s">
        <v>50</v>
      </c>
      <c r="P539" s="16" t="s">
        <v>281</v>
      </c>
      <c r="Q539" s="17" t="s">
        <v>51</v>
      </c>
    </row>
    <row r="540" spans="1:17" ht="120" x14ac:dyDescent="0.25">
      <c r="A540" s="38">
        <v>539</v>
      </c>
      <c r="B540" s="14">
        <v>80111600</v>
      </c>
      <c r="C540" s="25" t="s">
        <v>610</v>
      </c>
      <c r="D540" s="14" t="s">
        <v>327</v>
      </c>
      <c r="E540" s="14" t="s">
        <v>327</v>
      </c>
      <c r="F540" s="22">
        <v>8</v>
      </c>
      <c r="G540" s="18" t="s">
        <v>47</v>
      </c>
      <c r="H540" s="18" t="s">
        <v>20</v>
      </c>
      <c r="I540" s="39">
        <v>95040000</v>
      </c>
      <c r="J540" s="39">
        <v>95040000</v>
      </c>
      <c r="K540" s="14" t="s">
        <v>46</v>
      </c>
      <c r="L540" s="19" t="s">
        <v>19</v>
      </c>
      <c r="M540" s="14" t="s">
        <v>17</v>
      </c>
      <c r="N540" s="14" t="s">
        <v>18</v>
      </c>
      <c r="O540" s="15" t="s">
        <v>50</v>
      </c>
      <c r="P540" s="16" t="s">
        <v>281</v>
      </c>
      <c r="Q540" s="17" t="s">
        <v>51</v>
      </c>
    </row>
    <row r="541" spans="1:17" ht="90" x14ac:dyDescent="0.25">
      <c r="A541" s="14">
        <v>540</v>
      </c>
      <c r="B541" s="14">
        <v>80111600</v>
      </c>
      <c r="C541" s="25" t="s">
        <v>611</v>
      </c>
      <c r="D541" s="14" t="s">
        <v>327</v>
      </c>
      <c r="E541" s="14" t="s">
        <v>327</v>
      </c>
      <c r="F541" s="22">
        <v>8</v>
      </c>
      <c r="G541" s="18" t="s">
        <v>47</v>
      </c>
      <c r="H541" s="18" t="s">
        <v>20</v>
      </c>
      <c r="I541" s="39">
        <v>123379200</v>
      </c>
      <c r="J541" s="39">
        <v>123379200</v>
      </c>
      <c r="K541" s="14" t="s">
        <v>46</v>
      </c>
      <c r="L541" s="19" t="s">
        <v>19</v>
      </c>
      <c r="M541" s="14" t="s">
        <v>17</v>
      </c>
      <c r="N541" s="14" t="s">
        <v>18</v>
      </c>
      <c r="O541" s="15" t="s">
        <v>50</v>
      </c>
      <c r="P541" s="16" t="s">
        <v>281</v>
      </c>
      <c r="Q541" s="17" t="s">
        <v>51</v>
      </c>
    </row>
    <row r="542" spans="1:17" ht="90" x14ac:dyDescent="0.25">
      <c r="A542" s="14">
        <v>541</v>
      </c>
      <c r="B542" s="14">
        <v>80111600</v>
      </c>
      <c r="C542" s="25" t="s">
        <v>612</v>
      </c>
      <c r="D542" s="14" t="s">
        <v>327</v>
      </c>
      <c r="E542" s="14" t="s">
        <v>327</v>
      </c>
      <c r="F542" s="22">
        <v>8</v>
      </c>
      <c r="G542" s="18" t="s">
        <v>47</v>
      </c>
      <c r="H542" s="18" t="s">
        <v>20</v>
      </c>
      <c r="I542" s="39">
        <v>123379200</v>
      </c>
      <c r="J542" s="39">
        <v>123379200</v>
      </c>
      <c r="K542" s="14" t="s">
        <v>46</v>
      </c>
      <c r="L542" s="19" t="s">
        <v>19</v>
      </c>
      <c r="M542" s="14" t="s">
        <v>17</v>
      </c>
      <c r="N542" s="14" t="s">
        <v>18</v>
      </c>
      <c r="O542" s="15" t="s">
        <v>50</v>
      </c>
      <c r="P542" s="16" t="s">
        <v>281</v>
      </c>
      <c r="Q542" s="17" t="s">
        <v>51</v>
      </c>
    </row>
    <row r="543" spans="1:17" ht="90" x14ac:dyDescent="0.25">
      <c r="A543" s="38">
        <v>542</v>
      </c>
      <c r="B543" s="14">
        <v>80111600</v>
      </c>
      <c r="C543" s="25" t="s">
        <v>613</v>
      </c>
      <c r="D543" s="14" t="s">
        <v>327</v>
      </c>
      <c r="E543" s="14" t="s">
        <v>327</v>
      </c>
      <c r="F543" s="22">
        <v>8</v>
      </c>
      <c r="G543" s="18" t="s">
        <v>47</v>
      </c>
      <c r="H543" s="18" t="s">
        <v>20</v>
      </c>
      <c r="I543" s="39">
        <v>119474760</v>
      </c>
      <c r="J543" s="39">
        <v>119474760</v>
      </c>
      <c r="K543" s="14" t="s">
        <v>46</v>
      </c>
      <c r="L543" s="19" t="s">
        <v>19</v>
      </c>
      <c r="M543" s="14" t="s">
        <v>17</v>
      </c>
      <c r="N543" s="14" t="s">
        <v>18</v>
      </c>
      <c r="O543" s="15" t="s">
        <v>50</v>
      </c>
      <c r="P543" s="16" t="s">
        <v>281</v>
      </c>
      <c r="Q543" s="17" t="s">
        <v>51</v>
      </c>
    </row>
    <row r="544" spans="1:17" ht="75" x14ac:dyDescent="0.25">
      <c r="A544" s="14">
        <v>543</v>
      </c>
      <c r="B544" s="14">
        <v>80111600</v>
      </c>
      <c r="C544" s="25" t="s">
        <v>614</v>
      </c>
      <c r="D544" s="14" t="s">
        <v>327</v>
      </c>
      <c r="E544" s="14" t="s">
        <v>327</v>
      </c>
      <c r="F544" s="22">
        <v>8</v>
      </c>
      <c r="G544" s="18" t="s">
        <v>47</v>
      </c>
      <c r="H544" s="18" t="s">
        <v>44</v>
      </c>
      <c r="I544" s="39">
        <v>123080000</v>
      </c>
      <c r="J544" s="39">
        <v>123080000</v>
      </c>
      <c r="K544" s="14" t="s">
        <v>46</v>
      </c>
      <c r="L544" s="19" t="s">
        <v>19</v>
      </c>
      <c r="M544" s="14" t="s">
        <v>17</v>
      </c>
      <c r="N544" s="14" t="s">
        <v>18</v>
      </c>
      <c r="O544" s="15" t="s">
        <v>50</v>
      </c>
      <c r="P544" s="16" t="s">
        <v>281</v>
      </c>
      <c r="Q544" s="17" t="s">
        <v>51</v>
      </c>
    </row>
    <row r="545" spans="1:17" ht="75" x14ac:dyDescent="0.25">
      <c r="A545" s="14">
        <v>544</v>
      </c>
      <c r="B545" s="14">
        <v>80111600</v>
      </c>
      <c r="C545" s="25" t="s">
        <v>615</v>
      </c>
      <c r="D545" s="14" t="s">
        <v>327</v>
      </c>
      <c r="E545" s="14" t="s">
        <v>327</v>
      </c>
      <c r="F545" s="22">
        <v>8</v>
      </c>
      <c r="G545" s="18" t="s">
        <v>47</v>
      </c>
      <c r="H545" s="18" t="s">
        <v>44</v>
      </c>
      <c r="I545" s="39">
        <v>114240000</v>
      </c>
      <c r="J545" s="39">
        <v>114240000</v>
      </c>
      <c r="K545" s="14" t="s">
        <v>46</v>
      </c>
      <c r="L545" s="19" t="s">
        <v>19</v>
      </c>
      <c r="M545" s="14" t="s">
        <v>17</v>
      </c>
      <c r="N545" s="14" t="s">
        <v>18</v>
      </c>
      <c r="O545" s="15" t="s">
        <v>50</v>
      </c>
      <c r="P545" s="16" t="s">
        <v>281</v>
      </c>
      <c r="Q545" s="17" t="s">
        <v>51</v>
      </c>
    </row>
    <row r="546" spans="1:17" ht="90" x14ac:dyDescent="0.25">
      <c r="A546" s="38">
        <v>545</v>
      </c>
      <c r="B546" s="14">
        <v>80111600</v>
      </c>
      <c r="C546" s="25" t="s">
        <v>616</v>
      </c>
      <c r="D546" s="14" t="s">
        <v>327</v>
      </c>
      <c r="E546" s="14" t="s">
        <v>327</v>
      </c>
      <c r="F546" s="22">
        <v>8</v>
      </c>
      <c r="G546" s="18" t="s">
        <v>47</v>
      </c>
      <c r="H546" s="18" t="s">
        <v>44</v>
      </c>
      <c r="I546" s="39">
        <v>123080000</v>
      </c>
      <c r="J546" s="39">
        <v>123080000</v>
      </c>
      <c r="K546" s="14" t="s">
        <v>46</v>
      </c>
      <c r="L546" s="19" t="s">
        <v>19</v>
      </c>
      <c r="M546" s="14" t="s">
        <v>17</v>
      </c>
      <c r="N546" s="14" t="s">
        <v>18</v>
      </c>
      <c r="O546" s="15" t="s">
        <v>50</v>
      </c>
      <c r="P546" s="16" t="s">
        <v>281</v>
      </c>
      <c r="Q546" s="17" t="s">
        <v>51</v>
      </c>
    </row>
    <row r="547" spans="1:17" ht="75" x14ac:dyDescent="0.25">
      <c r="A547" s="14">
        <v>546</v>
      </c>
      <c r="B547" s="14">
        <v>80111600</v>
      </c>
      <c r="C547" s="25" t="s">
        <v>617</v>
      </c>
      <c r="D547" s="14" t="s">
        <v>327</v>
      </c>
      <c r="E547" s="14" t="s">
        <v>327</v>
      </c>
      <c r="F547" s="22">
        <v>8</v>
      </c>
      <c r="G547" s="18" t="s">
        <v>47</v>
      </c>
      <c r="H547" s="18" t="s">
        <v>44</v>
      </c>
      <c r="I547" s="39">
        <v>87708336</v>
      </c>
      <c r="J547" s="39">
        <v>87708336</v>
      </c>
      <c r="K547" s="14" t="s">
        <v>46</v>
      </c>
      <c r="L547" s="19" t="s">
        <v>19</v>
      </c>
      <c r="M547" s="14" t="s">
        <v>17</v>
      </c>
      <c r="N547" s="14" t="s">
        <v>18</v>
      </c>
      <c r="O547" s="15" t="s">
        <v>50</v>
      </c>
      <c r="P547" s="16" t="s">
        <v>281</v>
      </c>
      <c r="Q547" s="17" t="s">
        <v>51</v>
      </c>
    </row>
    <row r="548" spans="1:17" ht="90" x14ac:dyDescent="0.25">
      <c r="A548" s="14">
        <v>547</v>
      </c>
      <c r="B548" s="14">
        <v>80111600</v>
      </c>
      <c r="C548" s="25" t="s">
        <v>618</v>
      </c>
      <c r="D548" s="14" t="s">
        <v>327</v>
      </c>
      <c r="E548" s="14" t="s">
        <v>327</v>
      </c>
      <c r="F548" s="22">
        <v>8</v>
      </c>
      <c r="G548" s="18" t="s">
        <v>47</v>
      </c>
      <c r="H548" s="18" t="s">
        <v>44</v>
      </c>
      <c r="I548" s="39">
        <v>73704480</v>
      </c>
      <c r="J548" s="39">
        <v>73704480</v>
      </c>
      <c r="K548" s="14" t="s">
        <v>46</v>
      </c>
      <c r="L548" s="19" t="s">
        <v>19</v>
      </c>
      <c r="M548" s="14" t="s">
        <v>17</v>
      </c>
      <c r="N548" s="14" t="s">
        <v>18</v>
      </c>
      <c r="O548" s="15" t="s">
        <v>50</v>
      </c>
      <c r="P548" s="16" t="s">
        <v>281</v>
      </c>
      <c r="Q548" s="17" t="s">
        <v>51</v>
      </c>
    </row>
    <row r="549" spans="1:17" ht="90" x14ac:dyDescent="0.25">
      <c r="A549" s="38">
        <v>548</v>
      </c>
      <c r="B549" s="14">
        <v>80111600</v>
      </c>
      <c r="C549" s="25" t="s">
        <v>619</v>
      </c>
      <c r="D549" s="14" t="s">
        <v>327</v>
      </c>
      <c r="E549" s="14" t="s">
        <v>327</v>
      </c>
      <c r="F549" s="22">
        <v>8</v>
      </c>
      <c r="G549" s="18" t="s">
        <v>47</v>
      </c>
      <c r="H549" s="18" t="s">
        <v>44</v>
      </c>
      <c r="I549" s="39">
        <v>73704480</v>
      </c>
      <c r="J549" s="39">
        <v>73704480</v>
      </c>
      <c r="K549" s="14" t="s">
        <v>46</v>
      </c>
      <c r="L549" s="19" t="s">
        <v>19</v>
      </c>
      <c r="M549" s="14" t="s">
        <v>17</v>
      </c>
      <c r="N549" s="14" t="s">
        <v>18</v>
      </c>
      <c r="O549" s="15" t="s">
        <v>50</v>
      </c>
      <c r="P549" s="16" t="s">
        <v>281</v>
      </c>
      <c r="Q549" s="17" t="s">
        <v>51</v>
      </c>
    </row>
    <row r="550" spans="1:17" ht="75" x14ac:dyDescent="0.25">
      <c r="A550" s="14">
        <v>549</v>
      </c>
      <c r="B550" s="14">
        <v>80111600</v>
      </c>
      <c r="C550" s="25" t="s">
        <v>620</v>
      </c>
      <c r="D550" s="14" t="s">
        <v>327</v>
      </c>
      <c r="E550" s="14" t="s">
        <v>327</v>
      </c>
      <c r="F550" s="22">
        <v>8</v>
      </c>
      <c r="G550" s="18" t="s">
        <v>47</v>
      </c>
      <c r="H550" s="18" t="s">
        <v>44</v>
      </c>
      <c r="I550" s="39">
        <v>123379200</v>
      </c>
      <c r="J550" s="39">
        <v>123379200</v>
      </c>
      <c r="K550" s="14" t="s">
        <v>46</v>
      </c>
      <c r="L550" s="19" t="s">
        <v>19</v>
      </c>
      <c r="M550" s="14" t="s">
        <v>17</v>
      </c>
      <c r="N550" s="14" t="s">
        <v>18</v>
      </c>
      <c r="O550" s="15" t="s">
        <v>50</v>
      </c>
      <c r="P550" s="16" t="s">
        <v>281</v>
      </c>
      <c r="Q550" s="17" t="s">
        <v>51</v>
      </c>
    </row>
    <row r="551" spans="1:17" ht="60" x14ac:dyDescent="0.25">
      <c r="A551" s="14">
        <v>550</v>
      </c>
      <c r="B551" s="14">
        <v>80111600</v>
      </c>
      <c r="C551" s="25" t="s">
        <v>621</v>
      </c>
      <c r="D551" s="14" t="s">
        <v>327</v>
      </c>
      <c r="E551" s="14" t="s">
        <v>327</v>
      </c>
      <c r="F551" s="22">
        <v>2</v>
      </c>
      <c r="G551" s="18" t="s">
        <v>47</v>
      </c>
      <c r="H551" s="18" t="s">
        <v>20</v>
      </c>
      <c r="I551" s="39">
        <v>20562246</v>
      </c>
      <c r="J551" s="39">
        <v>20562246</v>
      </c>
      <c r="K551" s="14" t="s">
        <v>46</v>
      </c>
      <c r="L551" s="19" t="s">
        <v>19</v>
      </c>
      <c r="M551" s="14" t="s">
        <v>17</v>
      </c>
      <c r="N551" s="14" t="s">
        <v>18</v>
      </c>
      <c r="O551" s="15" t="s">
        <v>50</v>
      </c>
      <c r="P551" s="16" t="s">
        <v>281</v>
      </c>
      <c r="Q551" s="17" t="s">
        <v>51</v>
      </c>
    </row>
    <row r="552" spans="1:17" ht="60" x14ac:dyDescent="0.25">
      <c r="A552" s="38">
        <v>551</v>
      </c>
      <c r="B552" s="14">
        <v>80111600</v>
      </c>
      <c r="C552" s="25" t="s">
        <v>622</v>
      </c>
      <c r="D552" s="14" t="s">
        <v>327</v>
      </c>
      <c r="E552" s="14" t="s">
        <v>327</v>
      </c>
      <c r="F552" s="22">
        <v>8</v>
      </c>
      <c r="G552" s="18" t="s">
        <v>47</v>
      </c>
      <c r="H552" s="18" t="s">
        <v>20</v>
      </c>
      <c r="I552" s="39">
        <v>82248984</v>
      </c>
      <c r="J552" s="39">
        <v>82248984</v>
      </c>
      <c r="K552" s="14" t="s">
        <v>46</v>
      </c>
      <c r="L552" s="19" t="s">
        <v>19</v>
      </c>
      <c r="M552" s="14" t="s">
        <v>17</v>
      </c>
      <c r="N552" s="14" t="s">
        <v>18</v>
      </c>
      <c r="O552" s="15" t="s">
        <v>50</v>
      </c>
      <c r="P552" s="16" t="s">
        <v>281</v>
      </c>
      <c r="Q552" s="17" t="s">
        <v>51</v>
      </c>
    </row>
    <row r="553" spans="1:17" ht="60" x14ac:dyDescent="0.25">
      <c r="A553" s="14">
        <v>552</v>
      </c>
      <c r="B553" s="14">
        <v>80111600</v>
      </c>
      <c r="C553" s="25" t="s">
        <v>623</v>
      </c>
      <c r="D553" s="14" t="s">
        <v>327</v>
      </c>
      <c r="E553" s="14" t="s">
        <v>327</v>
      </c>
      <c r="F553" s="22">
        <v>8</v>
      </c>
      <c r="G553" s="18" t="s">
        <v>47</v>
      </c>
      <c r="H553" s="18" t="s">
        <v>20</v>
      </c>
      <c r="I553" s="39">
        <v>82248984</v>
      </c>
      <c r="J553" s="39">
        <v>82248984</v>
      </c>
      <c r="K553" s="14" t="s">
        <v>46</v>
      </c>
      <c r="L553" s="19" t="s">
        <v>19</v>
      </c>
      <c r="M553" s="14" t="s">
        <v>17</v>
      </c>
      <c r="N553" s="14" t="s">
        <v>18</v>
      </c>
      <c r="O553" s="15" t="s">
        <v>50</v>
      </c>
      <c r="P553" s="16" t="s">
        <v>281</v>
      </c>
      <c r="Q553" s="17" t="s">
        <v>51</v>
      </c>
    </row>
    <row r="554" spans="1:17" ht="60" x14ac:dyDescent="0.25">
      <c r="A554" s="14">
        <v>553</v>
      </c>
      <c r="B554" s="14">
        <v>80111600</v>
      </c>
      <c r="C554" s="25" t="s">
        <v>624</v>
      </c>
      <c r="D554" s="14" t="s">
        <v>327</v>
      </c>
      <c r="E554" s="14" t="s">
        <v>327</v>
      </c>
      <c r="F554" s="22">
        <v>8</v>
      </c>
      <c r="G554" s="18" t="s">
        <v>47</v>
      </c>
      <c r="H554" s="18" t="s">
        <v>20</v>
      </c>
      <c r="I554" s="39">
        <v>82248984</v>
      </c>
      <c r="J554" s="39">
        <v>82248984</v>
      </c>
      <c r="K554" s="14" t="s">
        <v>46</v>
      </c>
      <c r="L554" s="19" t="s">
        <v>19</v>
      </c>
      <c r="M554" s="14" t="s">
        <v>17</v>
      </c>
      <c r="N554" s="14" t="s">
        <v>18</v>
      </c>
      <c r="O554" s="15" t="s">
        <v>50</v>
      </c>
      <c r="P554" s="16" t="s">
        <v>281</v>
      </c>
      <c r="Q554" s="17" t="s">
        <v>51</v>
      </c>
    </row>
    <row r="555" spans="1:17" ht="60" x14ac:dyDescent="0.25">
      <c r="A555" s="38">
        <v>554</v>
      </c>
      <c r="B555" s="14">
        <v>80111600</v>
      </c>
      <c r="C555" s="25" t="s">
        <v>625</v>
      </c>
      <c r="D555" s="14" t="s">
        <v>327</v>
      </c>
      <c r="E555" s="14" t="s">
        <v>327</v>
      </c>
      <c r="F555" s="22">
        <v>8</v>
      </c>
      <c r="G555" s="18" t="s">
        <v>47</v>
      </c>
      <c r="H555" s="18" t="s">
        <v>20</v>
      </c>
      <c r="I555" s="39">
        <v>123079992</v>
      </c>
      <c r="J555" s="39">
        <v>123079992</v>
      </c>
      <c r="K555" s="14" t="s">
        <v>46</v>
      </c>
      <c r="L555" s="19" t="s">
        <v>19</v>
      </c>
      <c r="M555" s="14" t="s">
        <v>17</v>
      </c>
      <c r="N555" s="14" t="s">
        <v>18</v>
      </c>
      <c r="O555" s="15" t="s">
        <v>50</v>
      </c>
      <c r="P555" s="16" t="s">
        <v>281</v>
      </c>
      <c r="Q555" s="17" t="s">
        <v>51</v>
      </c>
    </row>
    <row r="556" spans="1:17" ht="60" x14ac:dyDescent="0.25">
      <c r="A556" s="14">
        <v>555</v>
      </c>
      <c r="B556" s="14">
        <v>80111600</v>
      </c>
      <c r="C556" s="25" t="s">
        <v>626</v>
      </c>
      <c r="D556" s="14" t="s">
        <v>327</v>
      </c>
      <c r="E556" s="14" t="s">
        <v>327</v>
      </c>
      <c r="F556" s="22">
        <v>8</v>
      </c>
      <c r="G556" s="18" t="s">
        <v>47</v>
      </c>
      <c r="H556" s="18" t="s">
        <v>20</v>
      </c>
      <c r="I556" s="39">
        <v>82248984</v>
      </c>
      <c r="J556" s="39">
        <v>82248984</v>
      </c>
      <c r="K556" s="14" t="s">
        <v>46</v>
      </c>
      <c r="L556" s="19" t="s">
        <v>19</v>
      </c>
      <c r="M556" s="14" t="s">
        <v>17</v>
      </c>
      <c r="N556" s="14" t="s">
        <v>18</v>
      </c>
      <c r="O556" s="15" t="s">
        <v>50</v>
      </c>
      <c r="P556" s="16" t="s">
        <v>281</v>
      </c>
      <c r="Q556" s="17" t="s">
        <v>51</v>
      </c>
    </row>
    <row r="557" spans="1:17" ht="60" x14ac:dyDescent="0.25">
      <c r="A557" s="14">
        <v>556</v>
      </c>
      <c r="B557" s="14">
        <v>80111600</v>
      </c>
      <c r="C557" s="25" t="s">
        <v>627</v>
      </c>
      <c r="D557" s="14" t="s">
        <v>327</v>
      </c>
      <c r="E557" s="14" t="s">
        <v>327</v>
      </c>
      <c r="F557" s="22">
        <v>8</v>
      </c>
      <c r="G557" s="18" t="s">
        <v>47</v>
      </c>
      <c r="H557" s="18" t="s">
        <v>20</v>
      </c>
      <c r="I557" s="39">
        <v>82248984</v>
      </c>
      <c r="J557" s="39">
        <v>82248984</v>
      </c>
      <c r="K557" s="14" t="s">
        <v>46</v>
      </c>
      <c r="L557" s="19" t="s">
        <v>19</v>
      </c>
      <c r="M557" s="14" t="s">
        <v>17</v>
      </c>
      <c r="N557" s="14" t="s">
        <v>18</v>
      </c>
      <c r="O557" s="15" t="s">
        <v>50</v>
      </c>
      <c r="P557" s="16" t="s">
        <v>281</v>
      </c>
      <c r="Q557" s="17" t="s">
        <v>51</v>
      </c>
    </row>
    <row r="558" spans="1:17" ht="60" x14ac:dyDescent="0.25">
      <c r="A558" s="38">
        <v>557</v>
      </c>
      <c r="B558" s="14">
        <v>80111600</v>
      </c>
      <c r="C558" s="25" t="s">
        <v>628</v>
      </c>
      <c r="D558" s="14" t="s">
        <v>327</v>
      </c>
      <c r="E558" s="14" t="s">
        <v>327</v>
      </c>
      <c r="F558" s="22">
        <v>8</v>
      </c>
      <c r="G558" s="18" t="s">
        <v>47</v>
      </c>
      <c r="H558" s="18" t="s">
        <v>20</v>
      </c>
      <c r="I558" s="39">
        <v>82248984</v>
      </c>
      <c r="J558" s="39">
        <v>82248984</v>
      </c>
      <c r="K558" s="14" t="s">
        <v>46</v>
      </c>
      <c r="L558" s="19" t="s">
        <v>19</v>
      </c>
      <c r="M558" s="14" t="s">
        <v>17</v>
      </c>
      <c r="N558" s="14" t="s">
        <v>18</v>
      </c>
      <c r="O558" s="15" t="s">
        <v>50</v>
      </c>
      <c r="P558" s="16" t="s">
        <v>281</v>
      </c>
      <c r="Q558" s="17" t="s">
        <v>51</v>
      </c>
    </row>
    <row r="559" spans="1:17" ht="45" x14ac:dyDescent="0.25">
      <c r="A559" s="14">
        <v>558</v>
      </c>
      <c r="B559" s="14">
        <v>80111600</v>
      </c>
      <c r="C559" s="25" t="s">
        <v>629</v>
      </c>
      <c r="D559" s="14" t="s">
        <v>327</v>
      </c>
      <c r="E559" s="14" t="s">
        <v>327</v>
      </c>
      <c r="F559" s="22">
        <v>8</v>
      </c>
      <c r="G559" s="18" t="s">
        <v>47</v>
      </c>
      <c r="H559" s="18" t="s">
        <v>20</v>
      </c>
      <c r="I559" s="39">
        <v>82248984</v>
      </c>
      <c r="J559" s="39">
        <v>82248984</v>
      </c>
      <c r="K559" s="14" t="s">
        <v>46</v>
      </c>
      <c r="L559" s="19" t="s">
        <v>19</v>
      </c>
      <c r="M559" s="14" t="s">
        <v>17</v>
      </c>
      <c r="N559" s="14" t="s">
        <v>18</v>
      </c>
      <c r="O559" s="15" t="s">
        <v>50</v>
      </c>
      <c r="P559" s="16" t="s">
        <v>281</v>
      </c>
      <c r="Q559" s="17" t="s">
        <v>51</v>
      </c>
    </row>
    <row r="560" spans="1:17" ht="45" x14ac:dyDescent="0.25">
      <c r="A560" s="14">
        <v>559</v>
      </c>
      <c r="B560" s="14">
        <v>80111600</v>
      </c>
      <c r="C560" s="25" t="s">
        <v>630</v>
      </c>
      <c r="D560" s="14" t="s">
        <v>327</v>
      </c>
      <c r="E560" s="14" t="s">
        <v>327</v>
      </c>
      <c r="F560" s="22">
        <v>8</v>
      </c>
      <c r="G560" s="18" t="s">
        <v>47</v>
      </c>
      <c r="H560" s="18" t="s">
        <v>20</v>
      </c>
      <c r="I560" s="39">
        <v>82248984</v>
      </c>
      <c r="J560" s="39">
        <v>82248984</v>
      </c>
      <c r="K560" s="14" t="s">
        <v>46</v>
      </c>
      <c r="L560" s="19" t="s">
        <v>19</v>
      </c>
      <c r="M560" s="14" t="s">
        <v>17</v>
      </c>
      <c r="N560" s="14" t="s">
        <v>18</v>
      </c>
      <c r="O560" s="15" t="s">
        <v>50</v>
      </c>
      <c r="P560" s="16" t="s">
        <v>281</v>
      </c>
      <c r="Q560" s="17" t="s">
        <v>51</v>
      </c>
    </row>
    <row r="561" spans="1:17" ht="45" x14ac:dyDescent="0.25">
      <c r="A561" s="38">
        <v>560</v>
      </c>
      <c r="B561" s="14">
        <v>80111600</v>
      </c>
      <c r="C561" s="25" t="s">
        <v>631</v>
      </c>
      <c r="D561" s="14" t="s">
        <v>327</v>
      </c>
      <c r="E561" s="14" t="s">
        <v>327</v>
      </c>
      <c r="F561" s="22">
        <v>8</v>
      </c>
      <c r="G561" s="18" t="s">
        <v>47</v>
      </c>
      <c r="H561" s="18" t="s">
        <v>20</v>
      </c>
      <c r="I561" s="39">
        <v>82248984</v>
      </c>
      <c r="J561" s="39">
        <v>82248984</v>
      </c>
      <c r="K561" s="14" t="s">
        <v>46</v>
      </c>
      <c r="L561" s="19" t="s">
        <v>19</v>
      </c>
      <c r="M561" s="14" t="s">
        <v>17</v>
      </c>
      <c r="N561" s="14" t="s">
        <v>18</v>
      </c>
      <c r="O561" s="15" t="s">
        <v>50</v>
      </c>
      <c r="P561" s="16" t="s">
        <v>281</v>
      </c>
      <c r="Q561" s="17" t="s">
        <v>51</v>
      </c>
    </row>
    <row r="562" spans="1:17" ht="45" x14ac:dyDescent="0.25">
      <c r="A562" s="14">
        <v>561</v>
      </c>
      <c r="B562" s="14">
        <v>80111600</v>
      </c>
      <c r="C562" s="25" t="s">
        <v>632</v>
      </c>
      <c r="D562" s="14" t="s">
        <v>327</v>
      </c>
      <c r="E562" s="14" t="s">
        <v>327</v>
      </c>
      <c r="F562" s="22">
        <v>8</v>
      </c>
      <c r="G562" s="18" t="s">
        <v>47</v>
      </c>
      <c r="H562" s="18" t="s">
        <v>20</v>
      </c>
      <c r="I562" s="39">
        <v>97876288</v>
      </c>
      <c r="J562" s="39">
        <v>97876288</v>
      </c>
      <c r="K562" s="14" t="s">
        <v>46</v>
      </c>
      <c r="L562" s="19" t="s">
        <v>19</v>
      </c>
      <c r="M562" s="14" t="s">
        <v>17</v>
      </c>
      <c r="N562" s="14" t="s">
        <v>18</v>
      </c>
      <c r="O562" s="15" t="s">
        <v>50</v>
      </c>
      <c r="P562" s="16" t="s">
        <v>281</v>
      </c>
      <c r="Q562" s="17" t="s">
        <v>51</v>
      </c>
    </row>
    <row r="563" spans="1:17" ht="45" x14ac:dyDescent="0.25">
      <c r="A563" s="14">
        <v>562</v>
      </c>
      <c r="B563" s="14">
        <v>80111600</v>
      </c>
      <c r="C563" s="25" t="s">
        <v>633</v>
      </c>
      <c r="D563" s="14" t="s">
        <v>327</v>
      </c>
      <c r="E563" s="14" t="s">
        <v>327</v>
      </c>
      <c r="F563" s="22">
        <v>8</v>
      </c>
      <c r="G563" s="18" t="s">
        <v>47</v>
      </c>
      <c r="H563" s="18" t="s">
        <v>20</v>
      </c>
      <c r="I563" s="39">
        <v>40000000</v>
      </c>
      <c r="J563" s="39">
        <v>40000000</v>
      </c>
      <c r="K563" s="14" t="s">
        <v>46</v>
      </c>
      <c r="L563" s="19" t="s">
        <v>19</v>
      </c>
      <c r="M563" s="14" t="s">
        <v>17</v>
      </c>
      <c r="N563" s="14" t="s">
        <v>18</v>
      </c>
      <c r="O563" s="15" t="s">
        <v>50</v>
      </c>
      <c r="P563" s="16" t="s">
        <v>281</v>
      </c>
      <c r="Q563" s="17" t="s">
        <v>51</v>
      </c>
    </row>
    <row r="564" spans="1:17" ht="45" x14ac:dyDescent="0.25">
      <c r="A564" s="38">
        <v>563</v>
      </c>
      <c r="B564" s="14">
        <v>80111600</v>
      </c>
      <c r="C564" s="25" t="s">
        <v>634</v>
      </c>
      <c r="D564" s="14" t="s">
        <v>327</v>
      </c>
      <c r="E564" s="14" t="s">
        <v>327</v>
      </c>
      <c r="F564" s="22">
        <v>8</v>
      </c>
      <c r="G564" s="18" t="s">
        <v>47</v>
      </c>
      <c r="H564" s="18" t="s">
        <v>20</v>
      </c>
      <c r="I564" s="39">
        <v>119103248</v>
      </c>
      <c r="J564" s="39">
        <v>119103248</v>
      </c>
      <c r="K564" s="14" t="s">
        <v>46</v>
      </c>
      <c r="L564" s="19" t="s">
        <v>19</v>
      </c>
      <c r="M564" s="14" t="s">
        <v>17</v>
      </c>
      <c r="N564" s="14" t="s">
        <v>18</v>
      </c>
      <c r="O564" s="15" t="s">
        <v>50</v>
      </c>
      <c r="P564" s="16" t="s">
        <v>281</v>
      </c>
      <c r="Q564" s="17" t="s">
        <v>51</v>
      </c>
    </row>
    <row r="565" spans="1:17" ht="60" x14ac:dyDescent="0.25">
      <c r="A565" s="14">
        <v>564</v>
      </c>
      <c r="B565" s="14">
        <v>80111600</v>
      </c>
      <c r="C565" s="25" t="s">
        <v>635</v>
      </c>
      <c r="D565" s="14" t="s">
        <v>327</v>
      </c>
      <c r="E565" s="14" t="s">
        <v>327</v>
      </c>
      <c r="F565" s="22">
        <v>8</v>
      </c>
      <c r="G565" s="18" t="s">
        <v>47</v>
      </c>
      <c r="H565" s="18" t="s">
        <v>20</v>
      </c>
      <c r="I565" s="39">
        <v>103428568</v>
      </c>
      <c r="J565" s="39">
        <v>103428568</v>
      </c>
      <c r="K565" s="14" t="s">
        <v>46</v>
      </c>
      <c r="L565" s="19" t="s">
        <v>19</v>
      </c>
      <c r="M565" s="14" t="s">
        <v>17</v>
      </c>
      <c r="N565" s="14" t="s">
        <v>18</v>
      </c>
      <c r="O565" s="15" t="s">
        <v>50</v>
      </c>
      <c r="P565" s="16" t="s">
        <v>281</v>
      </c>
      <c r="Q565" s="17" t="s">
        <v>51</v>
      </c>
    </row>
    <row r="566" spans="1:17" ht="75" x14ac:dyDescent="0.25">
      <c r="A566" s="14">
        <v>565</v>
      </c>
      <c r="B566" s="14">
        <v>80111600</v>
      </c>
      <c r="C566" s="25" t="s">
        <v>636</v>
      </c>
      <c r="D566" s="14" t="s">
        <v>327</v>
      </c>
      <c r="E566" s="14" t="s">
        <v>327</v>
      </c>
      <c r="F566" s="22">
        <v>8</v>
      </c>
      <c r="G566" s="18" t="s">
        <v>47</v>
      </c>
      <c r="H566" s="18" t="s">
        <v>20</v>
      </c>
      <c r="I566" s="39">
        <v>97876288</v>
      </c>
      <c r="J566" s="39">
        <v>97876288</v>
      </c>
      <c r="K566" s="14" t="s">
        <v>46</v>
      </c>
      <c r="L566" s="19" t="s">
        <v>19</v>
      </c>
      <c r="M566" s="14" t="s">
        <v>17</v>
      </c>
      <c r="N566" s="14" t="s">
        <v>18</v>
      </c>
      <c r="O566" s="15" t="s">
        <v>50</v>
      </c>
      <c r="P566" s="16" t="s">
        <v>281</v>
      </c>
      <c r="Q566" s="17" t="s">
        <v>51</v>
      </c>
    </row>
    <row r="567" spans="1:17" ht="75" x14ac:dyDescent="0.25">
      <c r="A567" s="38">
        <v>566</v>
      </c>
      <c r="B567" s="14">
        <v>80111600</v>
      </c>
      <c r="C567" s="25" t="s">
        <v>637</v>
      </c>
      <c r="D567" s="14" t="s">
        <v>327</v>
      </c>
      <c r="E567" s="14" t="s">
        <v>327</v>
      </c>
      <c r="F567" s="22">
        <v>8</v>
      </c>
      <c r="G567" s="18" t="s">
        <v>47</v>
      </c>
      <c r="H567" s="18" t="s">
        <v>20</v>
      </c>
      <c r="I567" s="39">
        <v>97876288</v>
      </c>
      <c r="J567" s="39">
        <v>97876288</v>
      </c>
      <c r="K567" s="14" t="s">
        <v>46</v>
      </c>
      <c r="L567" s="19" t="s">
        <v>19</v>
      </c>
      <c r="M567" s="14" t="s">
        <v>17</v>
      </c>
      <c r="N567" s="14" t="s">
        <v>18</v>
      </c>
      <c r="O567" s="15" t="s">
        <v>50</v>
      </c>
      <c r="P567" s="16" t="s">
        <v>281</v>
      </c>
      <c r="Q567" s="17" t="s">
        <v>51</v>
      </c>
    </row>
    <row r="568" spans="1:17" ht="75" x14ac:dyDescent="0.25">
      <c r="A568" s="14">
        <v>567</v>
      </c>
      <c r="B568" s="14">
        <v>80111600</v>
      </c>
      <c r="C568" s="25" t="s">
        <v>638</v>
      </c>
      <c r="D568" s="14" t="s">
        <v>327</v>
      </c>
      <c r="E568" s="14" t="s">
        <v>327</v>
      </c>
      <c r="F568" s="22">
        <v>8</v>
      </c>
      <c r="G568" s="18" t="s">
        <v>47</v>
      </c>
      <c r="H568" s="18" t="s">
        <v>20</v>
      </c>
      <c r="I568" s="39">
        <v>82248984</v>
      </c>
      <c r="J568" s="39">
        <v>82248984</v>
      </c>
      <c r="K568" s="14" t="s">
        <v>46</v>
      </c>
      <c r="L568" s="19" t="s">
        <v>19</v>
      </c>
      <c r="M568" s="14" t="s">
        <v>17</v>
      </c>
      <c r="N568" s="14" t="s">
        <v>18</v>
      </c>
      <c r="O568" s="15" t="s">
        <v>50</v>
      </c>
      <c r="P568" s="16" t="s">
        <v>281</v>
      </c>
      <c r="Q568" s="17" t="s">
        <v>51</v>
      </c>
    </row>
    <row r="569" spans="1:17" ht="75" x14ac:dyDescent="0.25">
      <c r="A569" s="14">
        <v>568</v>
      </c>
      <c r="B569" s="14">
        <v>80111600</v>
      </c>
      <c r="C569" s="25" t="s">
        <v>639</v>
      </c>
      <c r="D569" s="14" t="s">
        <v>327</v>
      </c>
      <c r="E569" s="14" t="s">
        <v>327</v>
      </c>
      <c r="F569" s="22">
        <v>8</v>
      </c>
      <c r="G569" s="18" t="s">
        <v>47</v>
      </c>
      <c r="H569" s="18" t="s">
        <v>20</v>
      </c>
      <c r="I569" s="39">
        <v>82248984</v>
      </c>
      <c r="J569" s="39">
        <v>82248984</v>
      </c>
      <c r="K569" s="14" t="s">
        <v>46</v>
      </c>
      <c r="L569" s="19" t="s">
        <v>19</v>
      </c>
      <c r="M569" s="14" t="s">
        <v>17</v>
      </c>
      <c r="N569" s="14" t="s">
        <v>18</v>
      </c>
      <c r="O569" s="15" t="s">
        <v>50</v>
      </c>
      <c r="P569" s="16" t="s">
        <v>281</v>
      </c>
      <c r="Q569" s="17" t="s">
        <v>51</v>
      </c>
    </row>
    <row r="570" spans="1:17" ht="60" x14ac:dyDescent="0.25">
      <c r="A570" s="38">
        <v>569</v>
      </c>
      <c r="B570" s="14">
        <v>80111600</v>
      </c>
      <c r="C570" s="25" t="s">
        <v>640</v>
      </c>
      <c r="D570" s="14" t="s">
        <v>327</v>
      </c>
      <c r="E570" s="14" t="s">
        <v>327</v>
      </c>
      <c r="F570" s="22">
        <v>8</v>
      </c>
      <c r="G570" s="18" t="s">
        <v>47</v>
      </c>
      <c r="H570" s="18" t="s">
        <v>20</v>
      </c>
      <c r="I570" s="39">
        <v>82248984</v>
      </c>
      <c r="J570" s="39">
        <v>82248984</v>
      </c>
      <c r="K570" s="14" t="s">
        <v>46</v>
      </c>
      <c r="L570" s="19" t="s">
        <v>19</v>
      </c>
      <c r="M570" s="14" t="s">
        <v>17</v>
      </c>
      <c r="N570" s="14" t="s">
        <v>18</v>
      </c>
      <c r="O570" s="15" t="s">
        <v>50</v>
      </c>
      <c r="P570" s="16" t="s">
        <v>281</v>
      </c>
      <c r="Q570" s="17" t="s">
        <v>51</v>
      </c>
    </row>
    <row r="571" spans="1:17" ht="60" x14ac:dyDescent="0.25">
      <c r="A571" s="14">
        <v>570</v>
      </c>
      <c r="B571" s="14">
        <v>80111600</v>
      </c>
      <c r="C571" s="25" t="s">
        <v>641</v>
      </c>
      <c r="D571" s="14" t="s">
        <v>327</v>
      </c>
      <c r="E571" s="14" t="s">
        <v>327</v>
      </c>
      <c r="F571" s="22">
        <v>8</v>
      </c>
      <c r="G571" s="18" t="s">
        <v>47</v>
      </c>
      <c r="H571" s="18" t="s">
        <v>20</v>
      </c>
      <c r="I571" s="39">
        <v>82248984</v>
      </c>
      <c r="J571" s="39">
        <v>82248984</v>
      </c>
      <c r="K571" s="14" t="s">
        <v>46</v>
      </c>
      <c r="L571" s="19" t="s">
        <v>19</v>
      </c>
      <c r="M571" s="14" t="s">
        <v>17</v>
      </c>
      <c r="N571" s="14" t="s">
        <v>18</v>
      </c>
      <c r="O571" s="15" t="s">
        <v>50</v>
      </c>
      <c r="P571" s="16" t="s">
        <v>281</v>
      </c>
      <c r="Q571" s="17" t="s">
        <v>51</v>
      </c>
    </row>
    <row r="572" spans="1:17" ht="45" x14ac:dyDescent="0.25">
      <c r="A572" s="14">
        <v>571</v>
      </c>
      <c r="B572" s="14">
        <v>80111600</v>
      </c>
      <c r="C572" s="25" t="s">
        <v>642</v>
      </c>
      <c r="D572" s="14" t="s">
        <v>327</v>
      </c>
      <c r="E572" s="14" t="s">
        <v>327</v>
      </c>
      <c r="F572" s="22">
        <v>8</v>
      </c>
      <c r="G572" s="18" t="s">
        <v>47</v>
      </c>
      <c r="H572" s="18" t="s">
        <v>20</v>
      </c>
      <c r="I572" s="39">
        <v>82248984</v>
      </c>
      <c r="J572" s="39">
        <v>82248984</v>
      </c>
      <c r="K572" s="14" t="s">
        <v>46</v>
      </c>
      <c r="L572" s="19" t="s">
        <v>19</v>
      </c>
      <c r="M572" s="14" t="s">
        <v>17</v>
      </c>
      <c r="N572" s="14" t="s">
        <v>18</v>
      </c>
      <c r="O572" s="15" t="s">
        <v>50</v>
      </c>
      <c r="P572" s="16" t="s">
        <v>281</v>
      </c>
      <c r="Q572" s="17" t="s">
        <v>51</v>
      </c>
    </row>
    <row r="573" spans="1:17" ht="45" x14ac:dyDescent="0.25">
      <c r="A573" s="38">
        <v>572</v>
      </c>
      <c r="B573" s="14">
        <v>80111600</v>
      </c>
      <c r="C573" s="25" t="s">
        <v>643</v>
      </c>
      <c r="D573" s="14" t="s">
        <v>327</v>
      </c>
      <c r="E573" s="14" t="s">
        <v>327</v>
      </c>
      <c r="F573" s="22">
        <v>8</v>
      </c>
      <c r="G573" s="18" t="s">
        <v>47</v>
      </c>
      <c r="H573" s="18" t="s">
        <v>20</v>
      </c>
      <c r="I573" s="39">
        <v>82248984</v>
      </c>
      <c r="J573" s="39">
        <v>82248984</v>
      </c>
      <c r="K573" s="14" t="s">
        <v>46</v>
      </c>
      <c r="L573" s="19" t="s">
        <v>19</v>
      </c>
      <c r="M573" s="14" t="s">
        <v>17</v>
      </c>
      <c r="N573" s="14" t="s">
        <v>18</v>
      </c>
      <c r="O573" s="15" t="s">
        <v>50</v>
      </c>
      <c r="P573" s="16" t="s">
        <v>281</v>
      </c>
      <c r="Q573" s="17" t="s">
        <v>51</v>
      </c>
    </row>
    <row r="574" spans="1:17" ht="45" x14ac:dyDescent="0.25">
      <c r="A574" s="14">
        <v>573</v>
      </c>
      <c r="B574" s="14">
        <v>80111600</v>
      </c>
      <c r="C574" s="25" t="s">
        <v>644</v>
      </c>
      <c r="D574" s="14" t="s">
        <v>327</v>
      </c>
      <c r="E574" s="14" t="s">
        <v>327</v>
      </c>
      <c r="F574" s="22">
        <v>8</v>
      </c>
      <c r="G574" s="18" t="s">
        <v>47</v>
      </c>
      <c r="H574" s="18" t="s">
        <v>20</v>
      </c>
      <c r="I574" s="39">
        <v>82248984</v>
      </c>
      <c r="J574" s="39">
        <v>82248984</v>
      </c>
      <c r="K574" s="14" t="s">
        <v>46</v>
      </c>
      <c r="L574" s="19" t="s">
        <v>19</v>
      </c>
      <c r="M574" s="14" t="s">
        <v>17</v>
      </c>
      <c r="N574" s="14" t="s">
        <v>18</v>
      </c>
      <c r="O574" s="15" t="s">
        <v>50</v>
      </c>
      <c r="P574" s="16" t="s">
        <v>281</v>
      </c>
      <c r="Q574" s="17" t="s">
        <v>51</v>
      </c>
    </row>
    <row r="575" spans="1:17" ht="45" x14ac:dyDescent="0.25">
      <c r="A575" s="14">
        <v>574</v>
      </c>
      <c r="B575" s="14">
        <v>80111600</v>
      </c>
      <c r="C575" s="25" t="s">
        <v>645</v>
      </c>
      <c r="D575" s="14" t="s">
        <v>327</v>
      </c>
      <c r="E575" s="14" t="s">
        <v>327</v>
      </c>
      <c r="F575" s="22">
        <v>8</v>
      </c>
      <c r="G575" s="18" t="s">
        <v>47</v>
      </c>
      <c r="H575" s="18" t="s">
        <v>20</v>
      </c>
      <c r="I575" s="39">
        <v>82248984</v>
      </c>
      <c r="J575" s="39">
        <v>82248984</v>
      </c>
      <c r="K575" s="14" t="s">
        <v>46</v>
      </c>
      <c r="L575" s="19" t="s">
        <v>19</v>
      </c>
      <c r="M575" s="14" t="s">
        <v>17</v>
      </c>
      <c r="N575" s="14" t="s">
        <v>18</v>
      </c>
      <c r="O575" s="15" t="s">
        <v>50</v>
      </c>
      <c r="P575" s="16" t="s">
        <v>281</v>
      </c>
      <c r="Q575" s="17" t="s">
        <v>51</v>
      </c>
    </row>
    <row r="576" spans="1:17" ht="45" x14ac:dyDescent="0.25">
      <c r="A576" s="38">
        <v>575</v>
      </c>
      <c r="B576" s="14">
        <v>80111600</v>
      </c>
      <c r="C576" s="25" t="s">
        <v>646</v>
      </c>
      <c r="D576" s="14" t="s">
        <v>327</v>
      </c>
      <c r="E576" s="14" t="s">
        <v>327</v>
      </c>
      <c r="F576" s="22">
        <v>8</v>
      </c>
      <c r="G576" s="18" t="s">
        <v>47</v>
      </c>
      <c r="H576" s="18" t="s">
        <v>20</v>
      </c>
      <c r="I576" s="39">
        <v>82248984</v>
      </c>
      <c r="J576" s="39">
        <v>82248984</v>
      </c>
      <c r="K576" s="14" t="s">
        <v>46</v>
      </c>
      <c r="L576" s="19" t="s">
        <v>19</v>
      </c>
      <c r="M576" s="14" t="s">
        <v>17</v>
      </c>
      <c r="N576" s="14" t="s">
        <v>18</v>
      </c>
      <c r="O576" s="15" t="s">
        <v>50</v>
      </c>
      <c r="P576" s="16" t="s">
        <v>281</v>
      </c>
      <c r="Q576" s="17" t="s">
        <v>51</v>
      </c>
    </row>
    <row r="577" spans="1:17" ht="45" x14ac:dyDescent="0.25">
      <c r="A577" s="14">
        <v>576</v>
      </c>
      <c r="B577" s="14">
        <v>80111600</v>
      </c>
      <c r="C577" s="25" t="s">
        <v>647</v>
      </c>
      <c r="D577" s="14" t="s">
        <v>327</v>
      </c>
      <c r="E577" s="14" t="s">
        <v>327</v>
      </c>
      <c r="F577" s="22">
        <v>8</v>
      </c>
      <c r="G577" s="18" t="s">
        <v>47</v>
      </c>
      <c r="H577" s="18" t="s">
        <v>20</v>
      </c>
      <c r="I577" s="39">
        <v>103428568</v>
      </c>
      <c r="J577" s="39">
        <v>103428568</v>
      </c>
      <c r="K577" s="14" t="s">
        <v>46</v>
      </c>
      <c r="L577" s="19" t="s">
        <v>19</v>
      </c>
      <c r="M577" s="14" t="s">
        <v>17</v>
      </c>
      <c r="N577" s="14" t="s">
        <v>18</v>
      </c>
      <c r="O577" s="15" t="s">
        <v>50</v>
      </c>
      <c r="P577" s="16" t="s">
        <v>281</v>
      </c>
      <c r="Q577" s="17" t="s">
        <v>51</v>
      </c>
    </row>
    <row r="578" spans="1:17" ht="45" x14ac:dyDescent="0.25">
      <c r="A578" s="14">
        <v>577</v>
      </c>
      <c r="B578" s="14">
        <v>80111600</v>
      </c>
      <c r="C578" s="25" t="s">
        <v>648</v>
      </c>
      <c r="D578" s="14" t="s">
        <v>327</v>
      </c>
      <c r="E578" s="14" t="s">
        <v>327</v>
      </c>
      <c r="F578" s="22">
        <v>8</v>
      </c>
      <c r="G578" s="18" t="s">
        <v>47</v>
      </c>
      <c r="H578" s="18" t="s">
        <v>20</v>
      </c>
      <c r="I578" s="39">
        <v>82248984</v>
      </c>
      <c r="J578" s="39">
        <v>82248984</v>
      </c>
      <c r="K578" s="14" t="s">
        <v>46</v>
      </c>
      <c r="L578" s="19" t="s">
        <v>19</v>
      </c>
      <c r="M578" s="14" t="s">
        <v>17</v>
      </c>
      <c r="N578" s="14" t="s">
        <v>18</v>
      </c>
      <c r="O578" s="15" t="s">
        <v>50</v>
      </c>
      <c r="P578" s="16" t="s">
        <v>281</v>
      </c>
      <c r="Q578" s="17" t="s">
        <v>51</v>
      </c>
    </row>
    <row r="579" spans="1:17" ht="45" x14ac:dyDescent="0.25">
      <c r="A579" s="38">
        <v>578</v>
      </c>
      <c r="B579" s="14">
        <v>80111600</v>
      </c>
      <c r="C579" s="25" t="s">
        <v>649</v>
      </c>
      <c r="D579" s="14" t="s">
        <v>327</v>
      </c>
      <c r="E579" s="14" t="s">
        <v>327</v>
      </c>
      <c r="F579" s="22">
        <v>8</v>
      </c>
      <c r="G579" s="18" t="s">
        <v>47</v>
      </c>
      <c r="H579" s="18" t="s">
        <v>20</v>
      </c>
      <c r="I579" s="39">
        <v>82248984</v>
      </c>
      <c r="J579" s="39">
        <v>82248984</v>
      </c>
      <c r="K579" s="14" t="s">
        <v>46</v>
      </c>
      <c r="L579" s="19" t="s">
        <v>19</v>
      </c>
      <c r="M579" s="14" t="s">
        <v>17</v>
      </c>
      <c r="N579" s="14" t="s">
        <v>18</v>
      </c>
      <c r="O579" s="15" t="s">
        <v>50</v>
      </c>
      <c r="P579" s="16" t="s">
        <v>281</v>
      </c>
      <c r="Q579" s="17" t="s">
        <v>51</v>
      </c>
    </row>
    <row r="580" spans="1:17" ht="45" x14ac:dyDescent="0.25">
      <c r="A580" s="14">
        <v>579</v>
      </c>
      <c r="B580" s="14">
        <v>80111600</v>
      </c>
      <c r="C580" s="25" t="s">
        <v>650</v>
      </c>
      <c r="D580" s="14" t="s">
        <v>327</v>
      </c>
      <c r="E580" s="14" t="s">
        <v>327</v>
      </c>
      <c r="F580" s="22">
        <v>8</v>
      </c>
      <c r="G580" s="18" t="s">
        <v>47</v>
      </c>
      <c r="H580" s="18" t="s">
        <v>20</v>
      </c>
      <c r="I580" s="39">
        <v>82248984</v>
      </c>
      <c r="J580" s="39">
        <v>82248984</v>
      </c>
      <c r="K580" s="14" t="s">
        <v>46</v>
      </c>
      <c r="L580" s="19" t="s">
        <v>19</v>
      </c>
      <c r="M580" s="14" t="s">
        <v>17</v>
      </c>
      <c r="N580" s="14" t="s">
        <v>18</v>
      </c>
      <c r="O580" s="15" t="s">
        <v>50</v>
      </c>
      <c r="P580" s="16" t="s">
        <v>281</v>
      </c>
      <c r="Q580" s="17" t="s">
        <v>51</v>
      </c>
    </row>
    <row r="581" spans="1:17" ht="45" x14ac:dyDescent="0.25">
      <c r="A581" s="14">
        <v>580</v>
      </c>
      <c r="B581" s="14">
        <v>80111600</v>
      </c>
      <c r="C581" s="25" t="s">
        <v>651</v>
      </c>
      <c r="D581" s="14" t="s">
        <v>327</v>
      </c>
      <c r="E581" s="14" t="s">
        <v>327</v>
      </c>
      <c r="F581" s="22">
        <v>8</v>
      </c>
      <c r="G581" s="18" t="s">
        <v>47</v>
      </c>
      <c r="H581" s="18" t="s">
        <v>20</v>
      </c>
      <c r="I581" s="39">
        <v>82248984</v>
      </c>
      <c r="J581" s="39">
        <v>82248984</v>
      </c>
      <c r="K581" s="14" t="s">
        <v>46</v>
      </c>
      <c r="L581" s="19" t="s">
        <v>19</v>
      </c>
      <c r="M581" s="14" t="s">
        <v>17</v>
      </c>
      <c r="N581" s="14" t="s">
        <v>18</v>
      </c>
      <c r="O581" s="15" t="s">
        <v>50</v>
      </c>
      <c r="P581" s="16" t="s">
        <v>281</v>
      </c>
      <c r="Q581" s="17" t="s">
        <v>51</v>
      </c>
    </row>
    <row r="582" spans="1:17" ht="45" x14ac:dyDescent="0.25">
      <c r="A582" s="38">
        <v>581</v>
      </c>
      <c r="B582" s="14">
        <v>80111600</v>
      </c>
      <c r="C582" s="25" t="s">
        <v>652</v>
      </c>
      <c r="D582" s="14" t="s">
        <v>327</v>
      </c>
      <c r="E582" s="14" t="s">
        <v>327</v>
      </c>
      <c r="F582" s="22">
        <v>8</v>
      </c>
      <c r="G582" s="18" t="s">
        <v>47</v>
      </c>
      <c r="H582" s="18" t="s">
        <v>20</v>
      </c>
      <c r="I582" s="39">
        <v>82248984</v>
      </c>
      <c r="J582" s="39">
        <v>82248984</v>
      </c>
      <c r="K582" s="14" t="s">
        <v>46</v>
      </c>
      <c r="L582" s="19" t="s">
        <v>19</v>
      </c>
      <c r="M582" s="14" t="s">
        <v>17</v>
      </c>
      <c r="N582" s="14" t="s">
        <v>18</v>
      </c>
      <c r="O582" s="15" t="s">
        <v>50</v>
      </c>
      <c r="P582" s="16" t="s">
        <v>281</v>
      </c>
      <c r="Q582" s="17" t="s">
        <v>51</v>
      </c>
    </row>
    <row r="583" spans="1:17" ht="45" x14ac:dyDescent="0.25">
      <c r="A583" s="14">
        <v>582</v>
      </c>
      <c r="B583" s="14">
        <v>80111600</v>
      </c>
      <c r="C583" s="25" t="s">
        <v>653</v>
      </c>
      <c r="D583" s="14" t="s">
        <v>327</v>
      </c>
      <c r="E583" s="14" t="s">
        <v>327</v>
      </c>
      <c r="F583" s="22">
        <v>8</v>
      </c>
      <c r="G583" s="18" t="s">
        <v>47</v>
      </c>
      <c r="H583" s="18" t="s">
        <v>20</v>
      </c>
      <c r="I583" s="39">
        <v>82248984</v>
      </c>
      <c r="J583" s="39">
        <v>82248984</v>
      </c>
      <c r="K583" s="14" t="s">
        <v>46</v>
      </c>
      <c r="L583" s="19" t="s">
        <v>19</v>
      </c>
      <c r="M583" s="14" t="s">
        <v>17</v>
      </c>
      <c r="N583" s="14" t="s">
        <v>18</v>
      </c>
      <c r="O583" s="15" t="s">
        <v>50</v>
      </c>
      <c r="P583" s="16" t="s">
        <v>281</v>
      </c>
      <c r="Q583" s="17" t="s">
        <v>51</v>
      </c>
    </row>
    <row r="584" spans="1:17" ht="45" x14ac:dyDescent="0.25">
      <c r="A584" s="14">
        <v>583</v>
      </c>
      <c r="B584" s="14">
        <v>80111600</v>
      </c>
      <c r="C584" s="25" t="s">
        <v>654</v>
      </c>
      <c r="D584" s="14" t="s">
        <v>327</v>
      </c>
      <c r="E584" s="14" t="s">
        <v>327</v>
      </c>
      <c r="F584" s="22">
        <v>8</v>
      </c>
      <c r="G584" s="18" t="s">
        <v>47</v>
      </c>
      <c r="H584" s="18" t="s">
        <v>20</v>
      </c>
      <c r="I584" s="39">
        <v>82248984</v>
      </c>
      <c r="J584" s="39">
        <v>82248984</v>
      </c>
      <c r="K584" s="14" t="s">
        <v>46</v>
      </c>
      <c r="L584" s="19" t="s">
        <v>19</v>
      </c>
      <c r="M584" s="14" t="s">
        <v>17</v>
      </c>
      <c r="N584" s="14" t="s">
        <v>18</v>
      </c>
      <c r="O584" s="15" t="s">
        <v>50</v>
      </c>
      <c r="P584" s="16" t="s">
        <v>281</v>
      </c>
      <c r="Q584" s="17" t="s">
        <v>51</v>
      </c>
    </row>
    <row r="585" spans="1:17" ht="45" x14ac:dyDescent="0.25">
      <c r="A585" s="38">
        <v>584</v>
      </c>
      <c r="B585" s="14">
        <v>80111600</v>
      </c>
      <c r="C585" s="25" t="s">
        <v>655</v>
      </c>
      <c r="D585" s="14" t="s">
        <v>327</v>
      </c>
      <c r="E585" s="14" t="s">
        <v>327</v>
      </c>
      <c r="F585" s="22">
        <v>8</v>
      </c>
      <c r="G585" s="18" t="s">
        <v>47</v>
      </c>
      <c r="H585" s="18" t="s">
        <v>20</v>
      </c>
      <c r="I585" s="39">
        <v>82248984</v>
      </c>
      <c r="J585" s="39">
        <v>82248984</v>
      </c>
      <c r="K585" s="14" t="s">
        <v>46</v>
      </c>
      <c r="L585" s="19" t="s">
        <v>19</v>
      </c>
      <c r="M585" s="14" t="s">
        <v>17</v>
      </c>
      <c r="N585" s="14" t="s">
        <v>18</v>
      </c>
      <c r="O585" s="15" t="s">
        <v>50</v>
      </c>
      <c r="P585" s="16" t="s">
        <v>281</v>
      </c>
      <c r="Q585" s="17" t="s">
        <v>51</v>
      </c>
    </row>
    <row r="586" spans="1:17" ht="45" x14ac:dyDescent="0.25">
      <c r="A586" s="14">
        <v>585</v>
      </c>
      <c r="B586" s="14">
        <v>80111600</v>
      </c>
      <c r="C586" s="25" t="s">
        <v>656</v>
      </c>
      <c r="D586" s="14" t="s">
        <v>327</v>
      </c>
      <c r="E586" s="14" t="s">
        <v>327</v>
      </c>
      <c r="F586" s="22">
        <v>8</v>
      </c>
      <c r="G586" s="18" t="s">
        <v>47</v>
      </c>
      <c r="H586" s="18" t="s">
        <v>20</v>
      </c>
      <c r="I586" s="39">
        <v>82248984</v>
      </c>
      <c r="J586" s="39">
        <v>82248984</v>
      </c>
      <c r="K586" s="14" t="s">
        <v>46</v>
      </c>
      <c r="L586" s="19" t="s">
        <v>19</v>
      </c>
      <c r="M586" s="14" t="s">
        <v>17</v>
      </c>
      <c r="N586" s="14" t="s">
        <v>18</v>
      </c>
      <c r="O586" s="15" t="s">
        <v>50</v>
      </c>
      <c r="P586" s="16" t="s">
        <v>281</v>
      </c>
      <c r="Q586" s="17" t="s">
        <v>51</v>
      </c>
    </row>
    <row r="587" spans="1:17" ht="45" x14ac:dyDescent="0.25">
      <c r="A587" s="14">
        <v>586</v>
      </c>
      <c r="B587" s="14">
        <v>80111600</v>
      </c>
      <c r="C587" s="25" t="s">
        <v>657</v>
      </c>
      <c r="D587" s="14" t="s">
        <v>327</v>
      </c>
      <c r="E587" s="14" t="s">
        <v>327</v>
      </c>
      <c r="F587" s="22">
        <v>8</v>
      </c>
      <c r="G587" s="18" t="s">
        <v>47</v>
      </c>
      <c r="H587" s="18" t="s">
        <v>20</v>
      </c>
      <c r="I587" s="39">
        <v>40000000</v>
      </c>
      <c r="J587" s="39">
        <v>40000000</v>
      </c>
      <c r="K587" s="14" t="s">
        <v>46</v>
      </c>
      <c r="L587" s="19" t="s">
        <v>19</v>
      </c>
      <c r="M587" s="14" t="s">
        <v>17</v>
      </c>
      <c r="N587" s="14" t="s">
        <v>18</v>
      </c>
      <c r="O587" s="15" t="s">
        <v>50</v>
      </c>
      <c r="P587" s="16" t="s">
        <v>281</v>
      </c>
      <c r="Q587" s="17" t="s">
        <v>51</v>
      </c>
    </row>
    <row r="588" spans="1:17" ht="45" x14ac:dyDescent="0.25">
      <c r="A588" s="38">
        <v>587</v>
      </c>
      <c r="B588" s="14">
        <v>80111600</v>
      </c>
      <c r="C588" s="25" t="s">
        <v>658</v>
      </c>
      <c r="D588" s="14" t="s">
        <v>327</v>
      </c>
      <c r="E588" s="14" t="s">
        <v>327</v>
      </c>
      <c r="F588" s="22">
        <v>8</v>
      </c>
      <c r="G588" s="18" t="s">
        <v>47</v>
      </c>
      <c r="H588" s="18" t="s">
        <v>20</v>
      </c>
      <c r="I588" s="39">
        <v>40000000</v>
      </c>
      <c r="J588" s="39">
        <v>40000000</v>
      </c>
      <c r="K588" s="14" t="s">
        <v>46</v>
      </c>
      <c r="L588" s="19" t="s">
        <v>19</v>
      </c>
      <c r="M588" s="14" t="s">
        <v>17</v>
      </c>
      <c r="N588" s="14" t="s">
        <v>18</v>
      </c>
      <c r="O588" s="15" t="s">
        <v>50</v>
      </c>
      <c r="P588" s="16" t="s">
        <v>281</v>
      </c>
      <c r="Q588" s="17" t="s">
        <v>51</v>
      </c>
    </row>
    <row r="589" spans="1:17" ht="45" x14ac:dyDescent="0.25">
      <c r="A589" s="14">
        <v>588</v>
      </c>
      <c r="B589" s="14">
        <v>80111600</v>
      </c>
      <c r="C589" s="25" t="s">
        <v>659</v>
      </c>
      <c r="D589" s="14" t="s">
        <v>327</v>
      </c>
      <c r="E589" s="14" t="s">
        <v>327</v>
      </c>
      <c r="F589" s="22">
        <v>8</v>
      </c>
      <c r="G589" s="18" t="s">
        <v>47</v>
      </c>
      <c r="H589" s="18" t="s">
        <v>20</v>
      </c>
      <c r="I589" s="39">
        <v>82248984</v>
      </c>
      <c r="J589" s="39">
        <v>82248984</v>
      </c>
      <c r="K589" s="14" t="s">
        <v>46</v>
      </c>
      <c r="L589" s="19" t="s">
        <v>19</v>
      </c>
      <c r="M589" s="14" t="s">
        <v>17</v>
      </c>
      <c r="N589" s="14" t="s">
        <v>18</v>
      </c>
      <c r="O589" s="15" t="s">
        <v>50</v>
      </c>
      <c r="P589" s="16" t="s">
        <v>281</v>
      </c>
      <c r="Q589" s="17" t="s">
        <v>51</v>
      </c>
    </row>
    <row r="590" spans="1:17" ht="45" x14ac:dyDescent="0.25">
      <c r="A590" s="14">
        <v>589</v>
      </c>
      <c r="B590" s="14">
        <v>80111600</v>
      </c>
      <c r="C590" s="25" t="s">
        <v>660</v>
      </c>
      <c r="D590" s="14" t="s">
        <v>327</v>
      </c>
      <c r="E590" s="14" t="s">
        <v>327</v>
      </c>
      <c r="F590" s="22">
        <v>8</v>
      </c>
      <c r="G590" s="18" t="s">
        <v>47</v>
      </c>
      <c r="H590" s="18" t="s">
        <v>20</v>
      </c>
      <c r="I590" s="39">
        <v>82248984</v>
      </c>
      <c r="J590" s="39">
        <v>82248984</v>
      </c>
      <c r="K590" s="14" t="s">
        <v>46</v>
      </c>
      <c r="L590" s="19" t="s">
        <v>19</v>
      </c>
      <c r="M590" s="14" t="s">
        <v>17</v>
      </c>
      <c r="N590" s="14" t="s">
        <v>18</v>
      </c>
      <c r="O590" s="15" t="s">
        <v>50</v>
      </c>
      <c r="P590" s="16" t="s">
        <v>281</v>
      </c>
      <c r="Q590" s="17" t="s">
        <v>51</v>
      </c>
    </row>
    <row r="591" spans="1:17" ht="45" x14ac:dyDescent="0.25">
      <c r="A591" s="38">
        <v>590</v>
      </c>
      <c r="B591" s="14">
        <v>80111600</v>
      </c>
      <c r="C591" s="25" t="s">
        <v>661</v>
      </c>
      <c r="D591" s="14" t="s">
        <v>327</v>
      </c>
      <c r="E591" s="14" t="s">
        <v>327</v>
      </c>
      <c r="F591" s="22">
        <v>8</v>
      </c>
      <c r="G591" s="18" t="s">
        <v>47</v>
      </c>
      <c r="H591" s="18" t="s">
        <v>20</v>
      </c>
      <c r="I591" s="39">
        <v>82248984</v>
      </c>
      <c r="J591" s="39">
        <v>82248984</v>
      </c>
      <c r="K591" s="14" t="s">
        <v>46</v>
      </c>
      <c r="L591" s="19" t="s">
        <v>19</v>
      </c>
      <c r="M591" s="14" t="s">
        <v>17</v>
      </c>
      <c r="N591" s="14" t="s">
        <v>18</v>
      </c>
      <c r="O591" s="15" t="s">
        <v>50</v>
      </c>
      <c r="P591" s="16" t="s">
        <v>281</v>
      </c>
      <c r="Q591" s="17" t="s">
        <v>51</v>
      </c>
    </row>
    <row r="592" spans="1:17" ht="45" x14ac:dyDescent="0.25">
      <c r="A592" s="14">
        <v>591</v>
      </c>
      <c r="B592" s="14">
        <v>80111600</v>
      </c>
      <c r="C592" s="25" t="s">
        <v>662</v>
      </c>
      <c r="D592" s="14" t="s">
        <v>327</v>
      </c>
      <c r="E592" s="14" t="s">
        <v>327</v>
      </c>
      <c r="F592" s="22">
        <v>8</v>
      </c>
      <c r="G592" s="18" t="s">
        <v>47</v>
      </c>
      <c r="H592" s="18" t="s">
        <v>20</v>
      </c>
      <c r="I592" s="39">
        <v>82248984</v>
      </c>
      <c r="J592" s="39">
        <v>82248984</v>
      </c>
      <c r="K592" s="14" t="s">
        <v>46</v>
      </c>
      <c r="L592" s="19" t="s">
        <v>19</v>
      </c>
      <c r="M592" s="14" t="s">
        <v>17</v>
      </c>
      <c r="N592" s="14" t="s">
        <v>18</v>
      </c>
      <c r="O592" s="15" t="s">
        <v>50</v>
      </c>
      <c r="P592" s="16" t="s">
        <v>281</v>
      </c>
      <c r="Q592" s="17" t="s">
        <v>51</v>
      </c>
    </row>
    <row r="593" spans="1:17" ht="45" x14ac:dyDescent="0.25">
      <c r="A593" s="14">
        <v>592</v>
      </c>
      <c r="B593" s="14">
        <v>80111600</v>
      </c>
      <c r="C593" s="25" t="s">
        <v>663</v>
      </c>
      <c r="D593" s="14" t="s">
        <v>327</v>
      </c>
      <c r="E593" s="14" t="s">
        <v>327</v>
      </c>
      <c r="F593" s="22">
        <v>8</v>
      </c>
      <c r="G593" s="18" t="s">
        <v>47</v>
      </c>
      <c r="H593" s="18" t="s">
        <v>20</v>
      </c>
      <c r="I593" s="39">
        <v>82248984</v>
      </c>
      <c r="J593" s="39">
        <v>82248984</v>
      </c>
      <c r="K593" s="14" t="s">
        <v>46</v>
      </c>
      <c r="L593" s="19" t="s">
        <v>19</v>
      </c>
      <c r="M593" s="14" t="s">
        <v>17</v>
      </c>
      <c r="N593" s="14" t="s">
        <v>18</v>
      </c>
      <c r="O593" s="15" t="s">
        <v>50</v>
      </c>
      <c r="P593" s="16" t="s">
        <v>281</v>
      </c>
      <c r="Q593" s="17" t="s">
        <v>51</v>
      </c>
    </row>
    <row r="594" spans="1:17" ht="45" x14ac:dyDescent="0.25">
      <c r="A594" s="38">
        <v>593</v>
      </c>
      <c r="B594" s="14">
        <v>80111600</v>
      </c>
      <c r="C594" s="25" t="s">
        <v>664</v>
      </c>
      <c r="D594" s="14" t="s">
        <v>327</v>
      </c>
      <c r="E594" s="14" t="s">
        <v>327</v>
      </c>
      <c r="F594" s="22">
        <v>8</v>
      </c>
      <c r="G594" s="18" t="s">
        <v>47</v>
      </c>
      <c r="H594" s="18" t="s">
        <v>20</v>
      </c>
      <c r="I594" s="39">
        <v>82248984</v>
      </c>
      <c r="J594" s="39">
        <v>82248984</v>
      </c>
      <c r="K594" s="14" t="s">
        <v>46</v>
      </c>
      <c r="L594" s="19" t="s">
        <v>19</v>
      </c>
      <c r="M594" s="14" t="s">
        <v>17</v>
      </c>
      <c r="N594" s="14" t="s">
        <v>18</v>
      </c>
      <c r="O594" s="15" t="s">
        <v>50</v>
      </c>
      <c r="P594" s="16" t="s">
        <v>281</v>
      </c>
      <c r="Q594" s="17" t="s">
        <v>51</v>
      </c>
    </row>
    <row r="595" spans="1:17" ht="45" x14ac:dyDescent="0.25">
      <c r="A595" s="14">
        <v>594</v>
      </c>
      <c r="B595" s="14">
        <v>80111600</v>
      </c>
      <c r="C595" s="25" t="s">
        <v>665</v>
      </c>
      <c r="D595" s="14" t="s">
        <v>327</v>
      </c>
      <c r="E595" s="14" t="s">
        <v>327</v>
      </c>
      <c r="F595" s="22">
        <v>8</v>
      </c>
      <c r="G595" s="18" t="s">
        <v>47</v>
      </c>
      <c r="H595" s="18" t="s">
        <v>20</v>
      </c>
      <c r="I595" s="39">
        <v>82248984</v>
      </c>
      <c r="J595" s="39">
        <v>82248984</v>
      </c>
      <c r="K595" s="14" t="s">
        <v>46</v>
      </c>
      <c r="L595" s="19" t="s">
        <v>19</v>
      </c>
      <c r="M595" s="14" t="s">
        <v>17</v>
      </c>
      <c r="N595" s="14" t="s">
        <v>18</v>
      </c>
      <c r="O595" s="15" t="s">
        <v>50</v>
      </c>
      <c r="P595" s="16" t="s">
        <v>281</v>
      </c>
      <c r="Q595" s="17" t="s">
        <v>51</v>
      </c>
    </row>
    <row r="596" spans="1:17" ht="45" x14ac:dyDescent="0.25">
      <c r="A596" s="14">
        <v>595</v>
      </c>
      <c r="B596" s="14">
        <v>80111600</v>
      </c>
      <c r="C596" s="25" t="s">
        <v>666</v>
      </c>
      <c r="D596" s="14" t="s">
        <v>327</v>
      </c>
      <c r="E596" s="14" t="s">
        <v>327</v>
      </c>
      <c r="F596" s="22">
        <v>8</v>
      </c>
      <c r="G596" s="18" t="s">
        <v>47</v>
      </c>
      <c r="H596" s="18" t="s">
        <v>20</v>
      </c>
      <c r="I596" s="39">
        <v>92000000</v>
      </c>
      <c r="J596" s="39">
        <v>92000000</v>
      </c>
      <c r="K596" s="14" t="s">
        <v>46</v>
      </c>
      <c r="L596" s="19" t="s">
        <v>19</v>
      </c>
      <c r="M596" s="14" t="s">
        <v>17</v>
      </c>
      <c r="N596" s="14" t="s">
        <v>18</v>
      </c>
      <c r="O596" s="15" t="s">
        <v>50</v>
      </c>
      <c r="P596" s="16" t="s">
        <v>281</v>
      </c>
      <c r="Q596" s="17" t="s">
        <v>51</v>
      </c>
    </row>
    <row r="597" spans="1:17" ht="45" x14ac:dyDescent="0.25">
      <c r="A597" s="38">
        <v>596</v>
      </c>
      <c r="B597" s="14">
        <v>80111600</v>
      </c>
      <c r="C597" s="25" t="s">
        <v>667</v>
      </c>
      <c r="D597" s="14" t="s">
        <v>327</v>
      </c>
      <c r="E597" s="14" t="s">
        <v>327</v>
      </c>
      <c r="F597" s="22">
        <v>8</v>
      </c>
      <c r="G597" s="18" t="s">
        <v>47</v>
      </c>
      <c r="H597" s="18" t="s">
        <v>20</v>
      </c>
      <c r="I597" s="39">
        <v>97876288</v>
      </c>
      <c r="J597" s="39">
        <v>97876288</v>
      </c>
      <c r="K597" s="14" t="s">
        <v>46</v>
      </c>
      <c r="L597" s="19" t="s">
        <v>19</v>
      </c>
      <c r="M597" s="14" t="s">
        <v>17</v>
      </c>
      <c r="N597" s="14" t="s">
        <v>18</v>
      </c>
      <c r="O597" s="15" t="s">
        <v>50</v>
      </c>
      <c r="P597" s="16" t="s">
        <v>281</v>
      </c>
      <c r="Q597" s="17" t="s">
        <v>51</v>
      </c>
    </row>
    <row r="598" spans="1:17" ht="45" x14ac:dyDescent="0.25">
      <c r="A598" s="14">
        <v>597</v>
      </c>
      <c r="B598" s="14">
        <v>80111600</v>
      </c>
      <c r="C598" s="25" t="s">
        <v>668</v>
      </c>
      <c r="D598" s="14" t="s">
        <v>327</v>
      </c>
      <c r="E598" s="14" t="s">
        <v>327</v>
      </c>
      <c r="F598" s="22">
        <v>8</v>
      </c>
      <c r="G598" s="18" t="s">
        <v>47</v>
      </c>
      <c r="H598" s="18" t="s">
        <v>20</v>
      </c>
      <c r="I598" s="39">
        <v>97876288</v>
      </c>
      <c r="J598" s="39">
        <v>97876288</v>
      </c>
      <c r="K598" s="14" t="s">
        <v>46</v>
      </c>
      <c r="L598" s="19" t="s">
        <v>19</v>
      </c>
      <c r="M598" s="14" t="s">
        <v>17</v>
      </c>
      <c r="N598" s="14" t="s">
        <v>18</v>
      </c>
      <c r="O598" s="15" t="s">
        <v>50</v>
      </c>
      <c r="P598" s="16" t="s">
        <v>281</v>
      </c>
      <c r="Q598" s="17" t="s">
        <v>51</v>
      </c>
    </row>
    <row r="599" spans="1:17" ht="45" x14ac:dyDescent="0.25">
      <c r="A599" s="14">
        <v>598</v>
      </c>
      <c r="B599" s="14">
        <v>80111600</v>
      </c>
      <c r="C599" s="25" t="s">
        <v>669</v>
      </c>
      <c r="D599" s="14" t="s">
        <v>327</v>
      </c>
      <c r="E599" s="14" t="s">
        <v>327</v>
      </c>
      <c r="F599" s="22">
        <v>8</v>
      </c>
      <c r="G599" s="18" t="s">
        <v>47</v>
      </c>
      <c r="H599" s="18" t="s">
        <v>20</v>
      </c>
      <c r="I599" s="39">
        <v>97876288</v>
      </c>
      <c r="J599" s="39">
        <v>97876288</v>
      </c>
      <c r="K599" s="14" t="s">
        <v>46</v>
      </c>
      <c r="L599" s="19" t="s">
        <v>19</v>
      </c>
      <c r="M599" s="14" t="s">
        <v>17</v>
      </c>
      <c r="N599" s="14" t="s">
        <v>18</v>
      </c>
      <c r="O599" s="15" t="s">
        <v>50</v>
      </c>
      <c r="P599" s="16" t="s">
        <v>281</v>
      </c>
      <c r="Q599" s="17" t="s">
        <v>51</v>
      </c>
    </row>
    <row r="600" spans="1:17" ht="45" x14ac:dyDescent="0.25">
      <c r="A600" s="38">
        <v>599</v>
      </c>
      <c r="B600" s="14">
        <v>80111600</v>
      </c>
      <c r="C600" s="25" t="s">
        <v>670</v>
      </c>
      <c r="D600" s="14" t="s">
        <v>327</v>
      </c>
      <c r="E600" s="14" t="s">
        <v>327</v>
      </c>
      <c r="F600" s="22">
        <v>8</v>
      </c>
      <c r="G600" s="18" t="s">
        <v>47</v>
      </c>
      <c r="H600" s="18" t="s">
        <v>20</v>
      </c>
      <c r="I600" s="39">
        <v>82248984</v>
      </c>
      <c r="J600" s="39">
        <v>82248984</v>
      </c>
      <c r="K600" s="14" t="s">
        <v>46</v>
      </c>
      <c r="L600" s="19" t="s">
        <v>19</v>
      </c>
      <c r="M600" s="14" t="s">
        <v>17</v>
      </c>
      <c r="N600" s="14" t="s">
        <v>18</v>
      </c>
      <c r="O600" s="15" t="s">
        <v>50</v>
      </c>
      <c r="P600" s="16" t="s">
        <v>281</v>
      </c>
      <c r="Q600" s="17" t="s">
        <v>51</v>
      </c>
    </row>
    <row r="601" spans="1:17" ht="45" x14ac:dyDescent="0.25">
      <c r="A601" s="14">
        <v>600</v>
      </c>
      <c r="B601" s="14">
        <v>80111600</v>
      </c>
      <c r="C601" s="25" t="s">
        <v>671</v>
      </c>
      <c r="D601" s="14" t="s">
        <v>327</v>
      </c>
      <c r="E601" s="14" t="s">
        <v>327</v>
      </c>
      <c r="F601" s="22">
        <v>8</v>
      </c>
      <c r="G601" s="18" t="s">
        <v>47</v>
      </c>
      <c r="H601" s="18" t="s">
        <v>20</v>
      </c>
      <c r="I601" s="39">
        <v>82248984</v>
      </c>
      <c r="J601" s="39">
        <v>82248984</v>
      </c>
      <c r="K601" s="14" t="s">
        <v>46</v>
      </c>
      <c r="L601" s="19" t="s">
        <v>19</v>
      </c>
      <c r="M601" s="14" t="s">
        <v>17</v>
      </c>
      <c r="N601" s="14" t="s">
        <v>18</v>
      </c>
      <c r="O601" s="15" t="s">
        <v>50</v>
      </c>
      <c r="P601" s="16" t="s">
        <v>281</v>
      </c>
      <c r="Q601" s="17" t="s">
        <v>51</v>
      </c>
    </row>
    <row r="602" spans="1:17" ht="45" x14ac:dyDescent="0.25">
      <c r="A602" s="14">
        <v>601</v>
      </c>
      <c r="B602" s="14">
        <v>80111600</v>
      </c>
      <c r="C602" s="25" t="s">
        <v>672</v>
      </c>
      <c r="D602" s="14" t="s">
        <v>327</v>
      </c>
      <c r="E602" s="14" t="s">
        <v>327</v>
      </c>
      <c r="F602" s="22">
        <v>8</v>
      </c>
      <c r="G602" s="18" t="s">
        <v>47</v>
      </c>
      <c r="H602" s="18" t="s">
        <v>20</v>
      </c>
      <c r="I602" s="39">
        <v>82248984</v>
      </c>
      <c r="J602" s="39">
        <v>82248984</v>
      </c>
      <c r="K602" s="14" t="s">
        <v>46</v>
      </c>
      <c r="L602" s="19" t="s">
        <v>19</v>
      </c>
      <c r="M602" s="14" t="s">
        <v>17</v>
      </c>
      <c r="N602" s="14" t="s">
        <v>18</v>
      </c>
      <c r="O602" s="15" t="s">
        <v>50</v>
      </c>
      <c r="P602" s="16" t="s">
        <v>281</v>
      </c>
      <c r="Q602" s="17" t="s">
        <v>51</v>
      </c>
    </row>
    <row r="603" spans="1:17" ht="45" x14ac:dyDescent="0.25">
      <c r="A603" s="38">
        <v>602</v>
      </c>
      <c r="B603" s="14">
        <v>80111600</v>
      </c>
      <c r="C603" s="25" t="s">
        <v>673</v>
      </c>
      <c r="D603" s="14" t="s">
        <v>327</v>
      </c>
      <c r="E603" s="14" t="s">
        <v>327</v>
      </c>
      <c r="F603" s="22">
        <v>8</v>
      </c>
      <c r="G603" s="18" t="s">
        <v>47</v>
      </c>
      <c r="H603" s="18" t="s">
        <v>20</v>
      </c>
      <c r="I603" s="39">
        <v>82248984</v>
      </c>
      <c r="J603" s="39">
        <v>82248984</v>
      </c>
      <c r="K603" s="14" t="s">
        <v>46</v>
      </c>
      <c r="L603" s="19" t="s">
        <v>19</v>
      </c>
      <c r="M603" s="14" t="s">
        <v>17</v>
      </c>
      <c r="N603" s="14" t="s">
        <v>18</v>
      </c>
      <c r="O603" s="15" t="s">
        <v>50</v>
      </c>
      <c r="P603" s="16" t="s">
        <v>281</v>
      </c>
      <c r="Q603" s="17" t="s">
        <v>51</v>
      </c>
    </row>
    <row r="604" spans="1:17" ht="45" x14ac:dyDescent="0.25">
      <c r="A604" s="14">
        <v>603</v>
      </c>
      <c r="B604" s="14">
        <v>80111600</v>
      </c>
      <c r="C604" s="25" t="s">
        <v>674</v>
      </c>
      <c r="D604" s="14" t="s">
        <v>327</v>
      </c>
      <c r="E604" s="14" t="s">
        <v>327</v>
      </c>
      <c r="F604" s="22">
        <v>8</v>
      </c>
      <c r="G604" s="18" t="s">
        <v>47</v>
      </c>
      <c r="H604" s="18" t="s">
        <v>20</v>
      </c>
      <c r="I604" s="39">
        <v>82248984</v>
      </c>
      <c r="J604" s="39">
        <v>82248984</v>
      </c>
      <c r="K604" s="14" t="s">
        <v>46</v>
      </c>
      <c r="L604" s="19" t="s">
        <v>19</v>
      </c>
      <c r="M604" s="14" t="s">
        <v>17</v>
      </c>
      <c r="N604" s="14" t="s">
        <v>18</v>
      </c>
      <c r="O604" s="15" t="s">
        <v>50</v>
      </c>
      <c r="P604" s="16" t="s">
        <v>281</v>
      </c>
      <c r="Q604" s="17" t="s">
        <v>51</v>
      </c>
    </row>
    <row r="605" spans="1:17" ht="45" x14ac:dyDescent="0.25">
      <c r="A605" s="14">
        <v>604</v>
      </c>
      <c r="B605" s="14">
        <v>80111600</v>
      </c>
      <c r="C605" s="25" t="s">
        <v>675</v>
      </c>
      <c r="D605" s="14" t="s">
        <v>327</v>
      </c>
      <c r="E605" s="14" t="s">
        <v>327</v>
      </c>
      <c r="F605" s="22">
        <v>8</v>
      </c>
      <c r="G605" s="18" t="s">
        <v>47</v>
      </c>
      <c r="H605" s="18" t="s">
        <v>20</v>
      </c>
      <c r="I605" s="39">
        <v>82248984</v>
      </c>
      <c r="J605" s="39">
        <v>82248984</v>
      </c>
      <c r="K605" s="14" t="s">
        <v>46</v>
      </c>
      <c r="L605" s="19" t="s">
        <v>19</v>
      </c>
      <c r="M605" s="14" t="s">
        <v>17</v>
      </c>
      <c r="N605" s="14" t="s">
        <v>18</v>
      </c>
      <c r="O605" s="15" t="s">
        <v>50</v>
      </c>
      <c r="P605" s="16" t="s">
        <v>281</v>
      </c>
      <c r="Q605" s="17" t="s">
        <v>51</v>
      </c>
    </row>
    <row r="606" spans="1:17" ht="45" x14ac:dyDescent="0.25">
      <c r="A606" s="38">
        <v>605</v>
      </c>
      <c r="B606" s="14">
        <v>80111600</v>
      </c>
      <c r="C606" s="25" t="s">
        <v>676</v>
      </c>
      <c r="D606" s="14" t="s">
        <v>327</v>
      </c>
      <c r="E606" s="14" t="s">
        <v>327</v>
      </c>
      <c r="F606" s="22">
        <v>8</v>
      </c>
      <c r="G606" s="18" t="s">
        <v>47</v>
      </c>
      <c r="H606" s="18" t="s">
        <v>20</v>
      </c>
      <c r="I606" s="39">
        <v>82248984</v>
      </c>
      <c r="J606" s="39">
        <v>82248984</v>
      </c>
      <c r="K606" s="14" t="s">
        <v>46</v>
      </c>
      <c r="L606" s="19" t="s">
        <v>19</v>
      </c>
      <c r="M606" s="14" t="s">
        <v>17</v>
      </c>
      <c r="N606" s="14" t="s">
        <v>18</v>
      </c>
      <c r="O606" s="15" t="s">
        <v>50</v>
      </c>
      <c r="P606" s="16" t="s">
        <v>281</v>
      </c>
      <c r="Q606" s="17" t="s">
        <v>51</v>
      </c>
    </row>
    <row r="607" spans="1:17" ht="45" x14ac:dyDescent="0.25">
      <c r="A607" s="38">
        <v>606</v>
      </c>
      <c r="B607" s="20">
        <v>80111600</v>
      </c>
      <c r="C607" s="25" t="s">
        <v>678</v>
      </c>
      <c r="D607" s="33" t="s">
        <v>493</v>
      </c>
      <c r="E607" s="33" t="s">
        <v>493</v>
      </c>
      <c r="F607" s="22">
        <v>8</v>
      </c>
      <c r="G607" s="18" t="s">
        <v>47</v>
      </c>
      <c r="H607" s="18" t="s">
        <v>20</v>
      </c>
      <c r="I607" s="39">
        <v>139961203</v>
      </c>
      <c r="J607" s="39">
        <v>139961203</v>
      </c>
      <c r="K607" s="14" t="s">
        <v>46</v>
      </c>
      <c r="L607" s="19" t="s">
        <v>19</v>
      </c>
      <c r="M607" s="14" t="s">
        <v>17</v>
      </c>
      <c r="N607" s="14" t="s">
        <v>18</v>
      </c>
      <c r="O607" s="15" t="s">
        <v>50</v>
      </c>
      <c r="P607" s="16" t="s">
        <v>281</v>
      </c>
      <c r="Q607" s="17" t="s">
        <v>51</v>
      </c>
    </row>
    <row r="608" spans="1:17" ht="60" x14ac:dyDescent="0.25">
      <c r="A608" s="14">
        <v>607</v>
      </c>
      <c r="B608" s="20">
        <v>93142104</v>
      </c>
      <c r="C608" s="25" t="s">
        <v>830</v>
      </c>
      <c r="D608" s="33" t="s">
        <v>780</v>
      </c>
      <c r="E608" s="33" t="s">
        <v>780</v>
      </c>
      <c r="F608" s="22">
        <v>6</v>
      </c>
      <c r="G608" s="18" t="s">
        <v>47</v>
      </c>
      <c r="H608" s="18" t="s">
        <v>20</v>
      </c>
      <c r="I608" s="39">
        <v>600000000</v>
      </c>
      <c r="J608" s="39">
        <v>600000000</v>
      </c>
      <c r="K608" s="14" t="s">
        <v>46</v>
      </c>
      <c r="L608" s="19" t="s">
        <v>19</v>
      </c>
      <c r="M608" s="14" t="s">
        <v>17</v>
      </c>
      <c r="N608" s="14" t="s">
        <v>18</v>
      </c>
      <c r="O608" s="15" t="s">
        <v>50</v>
      </c>
      <c r="P608" s="16" t="s">
        <v>281</v>
      </c>
      <c r="Q608" s="17" t="s">
        <v>51</v>
      </c>
    </row>
    <row r="609" spans="1:17" ht="135" x14ac:dyDescent="0.25">
      <c r="A609" s="38">
        <v>608</v>
      </c>
      <c r="B609" s="24">
        <v>93142104</v>
      </c>
      <c r="C609" s="25" t="s">
        <v>681</v>
      </c>
      <c r="D609" s="14" t="s">
        <v>493</v>
      </c>
      <c r="E609" s="14" t="s">
        <v>493</v>
      </c>
      <c r="F609" s="22">
        <v>7</v>
      </c>
      <c r="G609" s="18" t="s">
        <v>47</v>
      </c>
      <c r="H609" s="18" t="s">
        <v>20</v>
      </c>
      <c r="I609" s="39">
        <v>0</v>
      </c>
      <c r="J609" s="39">
        <v>0</v>
      </c>
      <c r="K609" s="14" t="s">
        <v>46</v>
      </c>
      <c r="L609" s="19" t="s">
        <v>19</v>
      </c>
      <c r="M609" s="14" t="s">
        <v>17</v>
      </c>
      <c r="N609" s="14" t="s">
        <v>18</v>
      </c>
      <c r="O609" s="15" t="s">
        <v>50</v>
      </c>
      <c r="P609" s="16" t="s">
        <v>281</v>
      </c>
      <c r="Q609" s="17" t="s">
        <v>51</v>
      </c>
    </row>
    <row r="610" spans="1:17" ht="45" x14ac:dyDescent="0.25">
      <c r="A610" s="38">
        <v>609</v>
      </c>
      <c r="B610" s="24">
        <v>80141603</v>
      </c>
      <c r="C610" s="25" t="s">
        <v>682</v>
      </c>
      <c r="D610" s="14" t="s">
        <v>493</v>
      </c>
      <c r="E610" s="14" t="s">
        <v>493</v>
      </c>
      <c r="F610" s="22">
        <v>7</v>
      </c>
      <c r="G610" s="18" t="s">
        <v>361</v>
      </c>
      <c r="H610" s="18" t="s">
        <v>44</v>
      </c>
      <c r="I610" s="39">
        <v>202071800</v>
      </c>
      <c r="J610" s="39">
        <v>202071800</v>
      </c>
      <c r="K610" s="14" t="s">
        <v>46</v>
      </c>
      <c r="L610" s="19" t="s">
        <v>19</v>
      </c>
      <c r="M610" s="14" t="s">
        <v>17</v>
      </c>
      <c r="N610" s="14" t="s">
        <v>18</v>
      </c>
      <c r="O610" s="15" t="s">
        <v>50</v>
      </c>
      <c r="P610" s="16" t="s">
        <v>281</v>
      </c>
      <c r="Q610" s="17" t="s">
        <v>51</v>
      </c>
    </row>
    <row r="611" spans="1:17" ht="60" x14ac:dyDescent="0.25">
      <c r="A611" s="14">
        <v>610</v>
      </c>
      <c r="B611" s="24">
        <v>80101505</v>
      </c>
      <c r="C611" s="25" t="s">
        <v>856</v>
      </c>
      <c r="D611" s="33" t="s">
        <v>780</v>
      </c>
      <c r="E611" s="33" t="s">
        <v>780</v>
      </c>
      <c r="F611" s="22">
        <v>3</v>
      </c>
      <c r="G611" s="18" t="s">
        <v>47</v>
      </c>
      <c r="H611" s="18" t="s">
        <v>20</v>
      </c>
      <c r="I611" s="39">
        <v>500000000</v>
      </c>
      <c r="J611" s="39">
        <v>500000000</v>
      </c>
      <c r="K611" s="14" t="s">
        <v>46</v>
      </c>
      <c r="L611" s="19" t="s">
        <v>19</v>
      </c>
      <c r="M611" s="14" t="s">
        <v>17</v>
      </c>
      <c r="N611" s="14" t="s">
        <v>18</v>
      </c>
      <c r="O611" s="15" t="s">
        <v>50</v>
      </c>
      <c r="P611" s="16" t="s">
        <v>281</v>
      </c>
      <c r="Q611" s="17" t="s">
        <v>51</v>
      </c>
    </row>
    <row r="612" spans="1:17" ht="60" x14ac:dyDescent="0.25">
      <c r="A612" s="38">
        <v>611</v>
      </c>
      <c r="B612" s="24">
        <v>93142104</v>
      </c>
      <c r="C612" s="25" t="s">
        <v>683</v>
      </c>
      <c r="D612" s="14" t="s">
        <v>493</v>
      </c>
      <c r="E612" s="14" t="s">
        <v>493</v>
      </c>
      <c r="F612" s="22">
        <v>32</v>
      </c>
      <c r="G612" s="18" t="s">
        <v>47</v>
      </c>
      <c r="H612" s="18" t="s">
        <v>20</v>
      </c>
      <c r="I612" s="39">
        <v>0</v>
      </c>
      <c r="J612" s="39">
        <v>0</v>
      </c>
      <c r="K612" s="14" t="s">
        <v>46</v>
      </c>
      <c r="L612" s="19" t="s">
        <v>19</v>
      </c>
      <c r="M612" s="14" t="s">
        <v>17</v>
      </c>
      <c r="N612" s="14" t="s">
        <v>18</v>
      </c>
      <c r="O612" s="15" t="s">
        <v>50</v>
      </c>
      <c r="P612" s="16" t="s">
        <v>281</v>
      </c>
      <c r="Q612" s="17" t="s">
        <v>51</v>
      </c>
    </row>
    <row r="613" spans="1:17" ht="45" x14ac:dyDescent="0.25">
      <c r="A613" s="38">
        <v>612</v>
      </c>
      <c r="B613" s="24">
        <v>80111600</v>
      </c>
      <c r="C613" s="25" t="s">
        <v>684</v>
      </c>
      <c r="D613" s="14" t="s">
        <v>492</v>
      </c>
      <c r="E613" s="14" t="s">
        <v>492</v>
      </c>
      <c r="F613" s="22">
        <v>6.5</v>
      </c>
      <c r="G613" s="18" t="s">
        <v>47</v>
      </c>
      <c r="H613" s="18" t="s">
        <v>20</v>
      </c>
      <c r="I613" s="39">
        <v>96687500</v>
      </c>
      <c r="J613" s="39">
        <v>96687500</v>
      </c>
      <c r="K613" s="14" t="s">
        <v>46</v>
      </c>
      <c r="L613" s="19" t="s">
        <v>19</v>
      </c>
      <c r="M613" s="14" t="s">
        <v>17</v>
      </c>
      <c r="N613" s="14" t="s">
        <v>18</v>
      </c>
      <c r="O613" s="15" t="s">
        <v>50</v>
      </c>
      <c r="P613" s="16" t="s">
        <v>281</v>
      </c>
      <c r="Q613" s="17" t="s">
        <v>51</v>
      </c>
    </row>
    <row r="614" spans="1:17" ht="45" x14ac:dyDescent="0.25">
      <c r="A614" s="14">
        <v>613</v>
      </c>
      <c r="B614" s="24">
        <v>80111600</v>
      </c>
      <c r="C614" s="25" t="s">
        <v>685</v>
      </c>
      <c r="D614" s="14" t="s">
        <v>492</v>
      </c>
      <c r="E614" s="14" t="s">
        <v>492</v>
      </c>
      <c r="F614" s="22">
        <v>6.5</v>
      </c>
      <c r="G614" s="18" t="s">
        <v>47</v>
      </c>
      <c r="H614" s="18" t="s">
        <v>20</v>
      </c>
      <c r="I614" s="39">
        <v>81991000</v>
      </c>
      <c r="J614" s="39">
        <v>81991000</v>
      </c>
      <c r="K614" s="14" t="s">
        <v>46</v>
      </c>
      <c r="L614" s="19" t="s">
        <v>19</v>
      </c>
      <c r="M614" s="14" t="s">
        <v>17</v>
      </c>
      <c r="N614" s="14" t="s">
        <v>18</v>
      </c>
      <c r="O614" s="15" t="s">
        <v>50</v>
      </c>
      <c r="P614" s="16" t="s">
        <v>281</v>
      </c>
      <c r="Q614" s="17" t="s">
        <v>51</v>
      </c>
    </row>
    <row r="615" spans="1:17" ht="90" x14ac:dyDescent="0.25">
      <c r="A615" s="38">
        <v>614</v>
      </c>
      <c r="B615" s="24" t="s">
        <v>718</v>
      </c>
      <c r="C615" s="25" t="s">
        <v>724</v>
      </c>
      <c r="D615" s="14" t="s">
        <v>687</v>
      </c>
      <c r="E615" s="14" t="s">
        <v>494</v>
      </c>
      <c r="F615" s="22">
        <v>4</v>
      </c>
      <c r="G615" s="18" t="s">
        <v>719</v>
      </c>
      <c r="H615" s="18" t="s">
        <v>720</v>
      </c>
      <c r="I615" s="39">
        <v>12004000000</v>
      </c>
      <c r="J615" s="39">
        <v>12004000000</v>
      </c>
      <c r="K615" s="14" t="s">
        <v>46</v>
      </c>
      <c r="L615" s="19" t="s">
        <v>19</v>
      </c>
      <c r="M615" s="14" t="s">
        <v>17</v>
      </c>
      <c r="N615" s="14" t="s">
        <v>18</v>
      </c>
      <c r="O615" s="15" t="s">
        <v>50</v>
      </c>
      <c r="P615" s="16" t="s">
        <v>281</v>
      </c>
      <c r="Q615" s="17" t="s">
        <v>51</v>
      </c>
    </row>
    <row r="616" spans="1:17" ht="45" x14ac:dyDescent="0.25">
      <c r="A616" s="38">
        <v>615</v>
      </c>
      <c r="B616" s="24" t="s">
        <v>679</v>
      </c>
      <c r="C616" s="25" t="s">
        <v>686</v>
      </c>
      <c r="D616" s="14" t="s">
        <v>492</v>
      </c>
      <c r="E616" s="14" t="s">
        <v>492</v>
      </c>
      <c r="F616" s="22">
        <v>4</v>
      </c>
      <c r="G616" s="18" t="s">
        <v>328</v>
      </c>
      <c r="H616" s="18" t="s">
        <v>44</v>
      </c>
      <c r="I616" s="39">
        <v>14782508914</v>
      </c>
      <c r="J616" s="39">
        <v>14782508914</v>
      </c>
      <c r="K616" s="14" t="s">
        <v>46</v>
      </c>
      <c r="L616" s="19" t="s">
        <v>19</v>
      </c>
      <c r="M616" s="14" t="s">
        <v>17</v>
      </c>
      <c r="N616" s="14" t="s">
        <v>18</v>
      </c>
      <c r="O616" s="15" t="s">
        <v>50</v>
      </c>
      <c r="P616" s="16" t="s">
        <v>281</v>
      </c>
      <c r="Q616" s="17" t="s">
        <v>51</v>
      </c>
    </row>
    <row r="617" spans="1:17" ht="45" x14ac:dyDescent="0.25">
      <c r="A617" s="14">
        <v>616</v>
      </c>
      <c r="B617" s="24" t="s">
        <v>680</v>
      </c>
      <c r="C617" s="25" t="s">
        <v>701</v>
      </c>
      <c r="D617" s="14" t="s">
        <v>492</v>
      </c>
      <c r="E617" s="14" t="s">
        <v>492</v>
      </c>
      <c r="F617" s="22">
        <v>3.5</v>
      </c>
      <c r="G617" s="18" t="s">
        <v>328</v>
      </c>
      <c r="H617" s="18" t="s">
        <v>44</v>
      </c>
      <c r="I617" s="39">
        <v>13705518792</v>
      </c>
      <c r="J617" s="39">
        <v>13705518792</v>
      </c>
      <c r="K617" s="14" t="s">
        <v>46</v>
      </c>
      <c r="L617" s="19" t="s">
        <v>19</v>
      </c>
      <c r="M617" s="14" t="s">
        <v>17</v>
      </c>
      <c r="N617" s="14" t="s">
        <v>18</v>
      </c>
      <c r="O617" s="15" t="s">
        <v>50</v>
      </c>
      <c r="P617" s="16" t="s">
        <v>281</v>
      </c>
      <c r="Q617" s="17" t="s">
        <v>51</v>
      </c>
    </row>
    <row r="618" spans="1:17" ht="45" x14ac:dyDescent="0.25">
      <c r="A618" s="38">
        <v>617</v>
      </c>
      <c r="B618" s="24">
        <v>80111600</v>
      </c>
      <c r="C618" s="25" t="s">
        <v>692</v>
      </c>
      <c r="D618" s="14" t="s">
        <v>492</v>
      </c>
      <c r="E618" s="14" t="s">
        <v>492</v>
      </c>
      <c r="F618" s="22">
        <v>5</v>
      </c>
      <c r="G618" s="33" t="s">
        <v>47</v>
      </c>
      <c r="H618" s="31" t="s">
        <v>20</v>
      </c>
      <c r="I618" s="39">
        <v>20000000</v>
      </c>
      <c r="J618" s="39">
        <v>20000000</v>
      </c>
      <c r="K618" s="14" t="s">
        <v>46</v>
      </c>
      <c r="L618" s="19" t="s">
        <v>19</v>
      </c>
      <c r="M618" s="14" t="s">
        <v>17</v>
      </c>
      <c r="N618" s="14" t="s">
        <v>18</v>
      </c>
      <c r="O618" s="15" t="s">
        <v>50</v>
      </c>
      <c r="P618" s="16" t="s">
        <v>281</v>
      </c>
      <c r="Q618" s="17" t="s">
        <v>51</v>
      </c>
    </row>
    <row r="619" spans="1:17" ht="45" x14ac:dyDescent="0.25">
      <c r="A619" s="38">
        <v>618</v>
      </c>
      <c r="B619" s="24">
        <v>80111600</v>
      </c>
      <c r="C619" s="25" t="s">
        <v>693</v>
      </c>
      <c r="D619" s="14" t="s">
        <v>492</v>
      </c>
      <c r="E619" s="14" t="s">
        <v>492</v>
      </c>
      <c r="F619" s="22">
        <v>5</v>
      </c>
      <c r="G619" s="33" t="s">
        <v>47</v>
      </c>
      <c r="H619" s="31" t="s">
        <v>20</v>
      </c>
      <c r="I619" s="39">
        <v>20000000</v>
      </c>
      <c r="J619" s="39">
        <v>20000000</v>
      </c>
      <c r="K619" s="14" t="s">
        <v>46</v>
      </c>
      <c r="L619" s="19" t="s">
        <v>19</v>
      </c>
      <c r="M619" s="14" t="s">
        <v>17</v>
      </c>
      <c r="N619" s="14" t="s">
        <v>18</v>
      </c>
      <c r="O619" s="15" t="s">
        <v>50</v>
      </c>
      <c r="P619" s="16" t="s">
        <v>281</v>
      </c>
      <c r="Q619" s="17" t="s">
        <v>51</v>
      </c>
    </row>
    <row r="620" spans="1:17" ht="45" x14ac:dyDescent="0.25">
      <c r="A620" s="14">
        <v>619</v>
      </c>
      <c r="B620" s="24">
        <v>80111600</v>
      </c>
      <c r="C620" s="25" t="s">
        <v>694</v>
      </c>
      <c r="D620" s="14" t="s">
        <v>492</v>
      </c>
      <c r="E620" s="14" t="s">
        <v>492</v>
      </c>
      <c r="F620" s="22">
        <v>5</v>
      </c>
      <c r="G620" s="33" t="s">
        <v>47</v>
      </c>
      <c r="H620" s="31" t="s">
        <v>20</v>
      </c>
      <c r="I620" s="39">
        <v>20000000</v>
      </c>
      <c r="J620" s="39">
        <v>20000000</v>
      </c>
      <c r="K620" s="14" t="s">
        <v>46</v>
      </c>
      <c r="L620" s="19" t="s">
        <v>19</v>
      </c>
      <c r="M620" s="14" t="s">
        <v>17</v>
      </c>
      <c r="N620" s="14" t="s">
        <v>18</v>
      </c>
      <c r="O620" s="15" t="s">
        <v>50</v>
      </c>
      <c r="P620" s="16" t="s">
        <v>281</v>
      </c>
      <c r="Q620" s="17" t="s">
        <v>51</v>
      </c>
    </row>
    <row r="621" spans="1:17" ht="45" x14ac:dyDescent="0.25">
      <c r="A621" s="38">
        <v>620</v>
      </c>
      <c r="B621" s="24">
        <v>80111600</v>
      </c>
      <c r="C621" s="25" t="s">
        <v>695</v>
      </c>
      <c r="D621" s="14" t="s">
        <v>492</v>
      </c>
      <c r="E621" s="14" t="s">
        <v>492</v>
      </c>
      <c r="F621" s="22">
        <v>5</v>
      </c>
      <c r="G621" s="33" t="s">
        <v>47</v>
      </c>
      <c r="H621" s="31" t="s">
        <v>20</v>
      </c>
      <c r="I621" s="39">
        <v>20000000</v>
      </c>
      <c r="J621" s="39">
        <v>20000000</v>
      </c>
      <c r="K621" s="14" t="s">
        <v>46</v>
      </c>
      <c r="L621" s="19" t="s">
        <v>19</v>
      </c>
      <c r="M621" s="14" t="s">
        <v>17</v>
      </c>
      <c r="N621" s="14" t="s">
        <v>18</v>
      </c>
      <c r="O621" s="15" t="s">
        <v>50</v>
      </c>
      <c r="P621" s="16" t="s">
        <v>281</v>
      </c>
      <c r="Q621" s="17" t="s">
        <v>51</v>
      </c>
    </row>
    <row r="622" spans="1:17" ht="45" x14ac:dyDescent="0.25">
      <c r="A622" s="38">
        <v>621</v>
      </c>
      <c r="B622" s="24">
        <v>80111600</v>
      </c>
      <c r="C622" s="25" t="s">
        <v>696</v>
      </c>
      <c r="D622" s="14" t="s">
        <v>492</v>
      </c>
      <c r="E622" s="14" t="s">
        <v>492</v>
      </c>
      <c r="F622" s="22">
        <v>5</v>
      </c>
      <c r="G622" s="33" t="s">
        <v>47</v>
      </c>
      <c r="H622" s="31" t="s">
        <v>20</v>
      </c>
      <c r="I622" s="39">
        <v>20000000</v>
      </c>
      <c r="J622" s="39">
        <v>20000000</v>
      </c>
      <c r="K622" s="14" t="s">
        <v>46</v>
      </c>
      <c r="L622" s="19" t="s">
        <v>19</v>
      </c>
      <c r="M622" s="14" t="s">
        <v>17</v>
      </c>
      <c r="N622" s="14" t="s">
        <v>18</v>
      </c>
      <c r="O622" s="15" t="s">
        <v>50</v>
      </c>
      <c r="P622" s="16" t="s">
        <v>281</v>
      </c>
      <c r="Q622" s="17" t="s">
        <v>51</v>
      </c>
    </row>
    <row r="623" spans="1:17" ht="45" x14ac:dyDescent="0.25">
      <c r="A623" s="14">
        <v>622</v>
      </c>
      <c r="B623" s="24">
        <v>80111600</v>
      </c>
      <c r="C623" s="25" t="s">
        <v>697</v>
      </c>
      <c r="D623" s="14" t="s">
        <v>492</v>
      </c>
      <c r="E623" s="14" t="s">
        <v>492</v>
      </c>
      <c r="F623" s="22">
        <v>5</v>
      </c>
      <c r="G623" s="33" t="s">
        <v>47</v>
      </c>
      <c r="H623" s="31" t="s">
        <v>20</v>
      </c>
      <c r="I623" s="39">
        <v>20000000</v>
      </c>
      <c r="J623" s="39">
        <v>20000000</v>
      </c>
      <c r="K623" s="14" t="s">
        <v>46</v>
      </c>
      <c r="L623" s="19" t="s">
        <v>19</v>
      </c>
      <c r="M623" s="14" t="s">
        <v>17</v>
      </c>
      <c r="N623" s="14" t="s">
        <v>18</v>
      </c>
      <c r="O623" s="15" t="s">
        <v>50</v>
      </c>
      <c r="P623" s="16" t="s">
        <v>281</v>
      </c>
      <c r="Q623" s="17" t="s">
        <v>51</v>
      </c>
    </row>
    <row r="624" spans="1:17" ht="45" x14ac:dyDescent="0.25">
      <c r="A624" s="38">
        <v>623</v>
      </c>
      <c r="B624" s="24" t="s">
        <v>698</v>
      </c>
      <c r="C624" s="25" t="s">
        <v>699</v>
      </c>
      <c r="D624" s="14" t="s">
        <v>492</v>
      </c>
      <c r="E624" s="14" t="s">
        <v>492</v>
      </c>
      <c r="F624" s="22">
        <v>5</v>
      </c>
      <c r="G624" s="33" t="s">
        <v>47</v>
      </c>
      <c r="H624" s="31" t="s">
        <v>20</v>
      </c>
      <c r="I624" s="39">
        <v>90000000</v>
      </c>
      <c r="J624" s="39">
        <v>90000000</v>
      </c>
      <c r="K624" s="14" t="s">
        <v>46</v>
      </c>
      <c r="L624" s="19" t="s">
        <v>19</v>
      </c>
      <c r="M624" s="14" t="s">
        <v>17</v>
      </c>
      <c r="N624" s="14" t="s">
        <v>18</v>
      </c>
      <c r="O624" s="15" t="s">
        <v>50</v>
      </c>
      <c r="P624" s="16" t="s">
        <v>281</v>
      </c>
      <c r="Q624" s="17" t="s">
        <v>51</v>
      </c>
    </row>
    <row r="625" spans="1:17" ht="45" x14ac:dyDescent="0.25">
      <c r="A625" s="38">
        <v>624</v>
      </c>
      <c r="B625" s="24">
        <v>78102200</v>
      </c>
      <c r="C625" s="25" t="s">
        <v>700</v>
      </c>
      <c r="D625" s="14" t="s">
        <v>492</v>
      </c>
      <c r="E625" s="14" t="s">
        <v>492</v>
      </c>
      <c r="F625" s="22">
        <v>7</v>
      </c>
      <c r="G625" s="33" t="s">
        <v>47</v>
      </c>
      <c r="H625" s="31" t="s">
        <v>20</v>
      </c>
      <c r="I625" s="39">
        <v>21000000</v>
      </c>
      <c r="J625" s="39">
        <v>21000000</v>
      </c>
      <c r="K625" s="14" t="s">
        <v>46</v>
      </c>
      <c r="L625" s="19" t="s">
        <v>19</v>
      </c>
      <c r="M625" s="14" t="s">
        <v>17</v>
      </c>
      <c r="N625" s="14" t="s">
        <v>18</v>
      </c>
      <c r="O625" s="15" t="s">
        <v>50</v>
      </c>
      <c r="P625" s="16" t="s">
        <v>281</v>
      </c>
      <c r="Q625" s="17" t="s">
        <v>51</v>
      </c>
    </row>
    <row r="626" spans="1:17" ht="60" x14ac:dyDescent="0.25">
      <c r="A626" s="14">
        <v>625</v>
      </c>
      <c r="B626" s="24">
        <v>80111600</v>
      </c>
      <c r="C626" s="25" t="s">
        <v>705</v>
      </c>
      <c r="D626" s="14" t="s">
        <v>687</v>
      </c>
      <c r="E626" s="14" t="s">
        <v>687</v>
      </c>
      <c r="F626" s="22">
        <v>5.5</v>
      </c>
      <c r="G626" s="18" t="s">
        <v>47</v>
      </c>
      <c r="H626" s="18" t="s">
        <v>44</v>
      </c>
      <c r="I626" s="39">
        <v>64900000</v>
      </c>
      <c r="J626" s="39">
        <v>64900000</v>
      </c>
      <c r="K626" s="14" t="s">
        <v>46</v>
      </c>
      <c r="L626" s="19" t="s">
        <v>19</v>
      </c>
      <c r="M626" s="14" t="s">
        <v>17</v>
      </c>
      <c r="N626" s="14" t="s">
        <v>18</v>
      </c>
      <c r="O626" s="15" t="s">
        <v>50</v>
      </c>
      <c r="P626" s="16" t="s">
        <v>717</v>
      </c>
      <c r="Q626" s="17" t="s">
        <v>51</v>
      </c>
    </row>
    <row r="627" spans="1:17" ht="60" x14ac:dyDescent="0.25">
      <c r="A627" s="38">
        <v>626</v>
      </c>
      <c r="B627" s="24">
        <v>80111600</v>
      </c>
      <c r="C627" s="25" t="s">
        <v>706</v>
      </c>
      <c r="D627" s="14" t="s">
        <v>687</v>
      </c>
      <c r="E627" s="14" t="s">
        <v>687</v>
      </c>
      <c r="F627" s="22">
        <v>5.5</v>
      </c>
      <c r="G627" s="18" t="s">
        <v>47</v>
      </c>
      <c r="H627" s="18" t="s">
        <v>44</v>
      </c>
      <c r="I627" s="39">
        <v>64900000</v>
      </c>
      <c r="J627" s="39">
        <v>64900000</v>
      </c>
      <c r="K627" s="14" t="s">
        <v>46</v>
      </c>
      <c r="L627" s="19" t="s">
        <v>19</v>
      </c>
      <c r="M627" s="14" t="s">
        <v>17</v>
      </c>
      <c r="N627" s="14" t="s">
        <v>18</v>
      </c>
      <c r="O627" s="15" t="s">
        <v>50</v>
      </c>
      <c r="P627" s="16" t="s">
        <v>717</v>
      </c>
      <c r="Q627" s="17" t="s">
        <v>51</v>
      </c>
    </row>
    <row r="628" spans="1:17" ht="60" x14ac:dyDescent="0.25">
      <c r="A628" s="38">
        <v>627</v>
      </c>
      <c r="B628" s="24">
        <v>80111600</v>
      </c>
      <c r="C628" s="25" t="s">
        <v>707</v>
      </c>
      <c r="D628" s="14" t="s">
        <v>687</v>
      </c>
      <c r="E628" s="14" t="s">
        <v>687</v>
      </c>
      <c r="F628" s="22">
        <v>5.5</v>
      </c>
      <c r="G628" s="18" t="s">
        <v>47</v>
      </c>
      <c r="H628" s="18" t="s">
        <v>44</v>
      </c>
      <c r="I628" s="39">
        <v>49500000</v>
      </c>
      <c r="J628" s="39">
        <v>49500000</v>
      </c>
      <c r="K628" s="14" t="s">
        <v>46</v>
      </c>
      <c r="L628" s="19" t="s">
        <v>19</v>
      </c>
      <c r="M628" s="14" t="s">
        <v>17</v>
      </c>
      <c r="N628" s="14" t="s">
        <v>18</v>
      </c>
      <c r="O628" s="15" t="s">
        <v>50</v>
      </c>
      <c r="P628" s="16" t="s">
        <v>717</v>
      </c>
      <c r="Q628" s="17" t="s">
        <v>51</v>
      </c>
    </row>
    <row r="629" spans="1:17" ht="60" x14ac:dyDescent="0.25">
      <c r="A629" s="14">
        <v>628</v>
      </c>
      <c r="B629" s="24">
        <v>80111600</v>
      </c>
      <c r="C629" s="25" t="s">
        <v>708</v>
      </c>
      <c r="D629" s="14" t="s">
        <v>687</v>
      </c>
      <c r="E629" s="14" t="s">
        <v>687</v>
      </c>
      <c r="F629" s="22">
        <v>5.5</v>
      </c>
      <c r="G629" s="18" t="s">
        <v>47</v>
      </c>
      <c r="H629" s="18" t="s">
        <v>44</v>
      </c>
      <c r="I629" s="39">
        <v>64900000</v>
      </c>
      <c r="J629" s="39">
        <v>64900000</v>
      </c>
      <c r="K629" s="14" t="s">
        <v>46</v>
      </c>
      <c r="L629" s="19" t="s">
        <v>19</v>
      </c>
      <c r="M629" s="14" t="s">
        <v>17</v>
      </c>
      <c r="N629" s="14" t="s">
        <v>18</v>
      </c>
      <c r="O629" s="15" t="s">
        <v>50</v>
      </c>
      <c r="P629" s="16" t="s">
        <v>717</v>
      </c>
      <c r="Q629" s="17" t="s">
        <v>51</v>
      </c>
    </row>
    <row r="630" spans="1:17" ht="75" x14ac:dyDescent="0.25">
      <c r="A630" s="38">
        <v>629</v>
      </c>
      <c r="B630" s="24">
        <v>80111600</v>
      </c>
      <c r="C630" s="25" t="s">
        <v>709</v>
      </c>
      <c r="D630" s="14" t="s">
        <v>687</v>
      </c>
      <c r="E630" s="14" t="s">
        <v>687</v>
      </c>
      <c r="F630" s="22">
        <v>5.5</v>
      </c>
      <c r="G630" s="18" t="s">
        <v>47</v>
      </c>
      <c r="H630" s="18" t="s">
        <v>44</v>
      </c>
      <c r="I630" s="39">
        <v>64900000</v>
      </c>
      <c r="J630" s="39">
        <v>64900000</v>
      </c>
      <c r="K630" s="14" t="s">
        <v>46</v>
      </c>
      <c r="L630" s="19" t="s">
        <v>19</v>
      </c>
      <c r="M630" s="14" t="s">
        <v>17</v>
      </c>
      <c r="N630" s="14" t="s">
        <v>18</v>
      </c>
      <c r="O630" s="15" t="s">
        <v>50</v>
      </c>
      <c r="P630" s="16" t="s">
        <v>717</v>
      </c>
      <c r="Q630" s="17" t="s">
        <v>51</v>
      </c>
    </row>
    <row r="631" spans="1:17" ht="45" x14ac:dyDescent="0.25">
      <c r="A631" s="38">
        <v>630</v>
      </c>
      <c r="B631" s="24">
        <v>93142104</v>
      </c>
      <c r="C631" s="25" t="s">
        <v>710</v>
      </c>
      <c r="D631" s="14" t="s">
        <v>492</v>
      </c>
      <c r="E631" s="14" t="s">
        <v>492</v>
      </c>
      <c r="F631" s="22">
        <v>18</v>
      </c>
      <c r="G631" s="18" t="s">
        <v>47</v>
      </c>
      <c r="H631" s="18" t="s">
        <v>20</v>
      </c>
      <c r="I631" s="39">
        <v>0</v>
      </c>
      <c r="J631" s="39">
        <v>0</v>
      </c>
      <c r="K631" s="14" t="s">
        <v>46</v>
      </c>
      <c r="L631" s="19" t="s">
        <v>19</v>
      </c>
      <c r="M631" s="14" t="s">
        <v>17</v>
      </c>
      <c r="N631" s="14" t="s">
        <v>18</v>
      </c>
      <c r="O631" s="15" t="s">
        <v>50</v>
      </c>
      <c r="P631" s="16" t="s">
        <v>717</v>
      </c>
      <c r="Q631" s="17" t="s">
        <v>51</v>
      </c>
    </row>
    <row r="632" spans="1:17" ht="165" x14ac:dyDescent="0.25">
      <c r="A632" s="14">
        <v>631</v>
      </c>
      <c r="B632" s="24">
        <v>93142104</v>
      </c>
      <c r="C632" s="25" t="s">
        <v>711</v>
      </c>
      <c r="D632" s="14" t="s">
        <v>492</v>
      </c>
      <c r="E632" s="14" t="s">
        <v>492</v>
      </c>
      <c r="F632" s="22">
        <v>20</v>
      </c>
      <c r="G632" s="18" t="s">
        <v>47</v>
      </c>
      <c r="H632" s="18" t="s">
        <v>20</v>
      </c>
      <c r="I632" s="39">
        <v>0</v>
      </c>
      <c r="J632" s="39">
        <v>0</v>
      </c>
      <c r="K632" s="14" t="s">
        <v>46</v>
      </c>
      <c r="L632" s="19" t="s">
        <v>19</v>
      </c>
      <c r="M632" s="14" t="s">
        <v>17</v>
      </c>
      <c r="N632" s="14" t="s">
        <v>18</v>
      </c>
      <c r="O632" s="15" t="s">
        <v>50</v>
      </c>
      <c r="P632" s="16" t="s">
        <v>717</v>
      </c>
      <c r="Q632" s="17" t="s">
        <v>51</v>
      </c>
    </row>
    <row r="633" spans="1:17" ht="75" x14ac:dyDescent="0.25">
      <c r="A633" s="38">
        <v>632</v>
      </c>
      <c r="B633" s="24" t="s">
        <v>703</v>
      </c>
      <c r="C633" s="36" t="s">
        <v>854</v>
      </c>
      <c r="D633" s="33" t="s">
        <v>780</v>
      </c>
      <c r="E633" s="33" t="s">
        <v>841</v>
      </c>
      <c r="F633" s="22">
        <v>32</v>
      </c>
      <c r="G633" s="33" t="s">
        <v>733</v>
      </c>
      <c r="H633" s="31" t="s">
        <v>781</v>
      </c>
      <c r="I633" s="39">
        <v>990147897</v>
      </c>
      <c r="J633" s="39">
        <v>7173871</v>
      </c>
      <c r="K633" s="14" t="s">
        <v>329</v>
      </c>
      <c r="L633" s="19" t="s">
        <v>677</v>
      </c>
      <c r="M633" s="14" t="s">
        <v>17</v>
      </c>
      <c r="N633" s="14" t="s">
        <v>18</v>
      </c>
      <c r="O633" s="15" t="s">
        <v>50</v>
      </c>
      <c r="P633" s="16" t="s">
        <v>717</v>
      </c>
      <c r="Q633" s="17" t="s">
        <v>51</v>
      </c>
    </row>
    <row r="634" spans="1:17" ht="45" x14ac:dyDescent="0.25">
      <c r="A634" s="38">
        <v>633</v>
      </c>
      <c r="B634" s="24" t="s">
        <v>704</v>
      </c>
      <c r="C634" s="25" t="s">
        <v>712</v>
      </c>
      <c r="D634" s="14" t="s">
        <v>715</v>
      </c>
      <c r="E634" s="14" t="s">
        <v>715</v>
      </c>
      <c r="F634" s="22">
        <v>5</v>
      </c>
      <c r="G634" s="18" t="s">
        <v>421</v>
      </c>
      <c r="H634" s="18" t="s">
        <v>20</v>
      </c>
      <c r="I634" s="39">
        <v>110000000</v>
      </c>
      <c r="J634" s="39">
        <v>110000000</v>
      </c>
      <c r="K634" s="14" t="s">
        <v>46</v>
      </c>
      <c r="L634" s="19" t="s">
        <v>19</v>
      </c>
      <c r="M634" s="14" t="s">
        <v>17</v>
      </c>
      <c r="N634" s="14" t="s">
        <v>18</v>
      </c>
      <c r="O634" s="15" t="s">
        <v>50</v>
      </c>
      <c r="P634" s="16" t="s">
        <v>717</v>
      </c>
      <c r="Q634" s="17" t="s">
        <v>51</v>
      </c>
    </row>
    <row r="635" spans="1:17" ht="45" x14ac:dyDescent="0.25">
      <c r="A635" s="14">
        <v>634</v>
      </c>
      <c r="B635" s="24">
        <v>80141607</v>
      </c>
      <c r="C635" s="25" t="s">
        <v>713</v>
      </c>
      <c r="D635" s="14" t="s">
        <v>716</v>
      </c>
      <c r="E635" s="14" t="s">
        <v>716</v>
      </c>
      <c r="F635" s="22">
        <v>6</v>
      </c>
      <c r="G635" s="18" t="s">
        <v>361</v>
      </c>
      <c r="H635" s="18" t="s">
        <v>44</v>
      </c>
      <c r="I635" s="39">
        <v>620707332</v>
      </c>
      <c r="J635" s="39">
        <v>620707332</v>
      </c>
      <c r="K635" s="14" t="s">
        <v>46</v>
      </c>
      <c r="L635" s="19" t="s">
        <v>19</v>
      </c>
      <c r="M635" s="14" t="s">
        <v>17</v>
      </c>
      <c r="N635" s="14" t="s">
        <v>18</v>
      </c>
      <c r="O635" s="15" t="s">
        <v>50</v>
      </c>
      <c r="P635" s="16" t="s">
        <v>717</v>
      </c>
      <c r="Q635" s="17" t="s">
        <v>51</v>
      </c>
    </row>
    <row r="636" spans="1:17" ht="60" x14ac:dyDescent="0.25">
      <c r="A636" s="14">
        <v>635</v>
      </c>
      <c r="B636" s="24" t="s">
        <v>721</v>
      </c>
      <c r="C636" s="25" t="s">
        <v>722</v>
      </c>
      <c r="D636" s="14" t="s">
        <v>494</v>
      </c>
      <c r="E636" s="14" t="s">
        <v>723</v>
      </c>
      <c r="F636" s="22">
        <v>6</v>
      </c>
      <c r="G636" s="18" t="s">
        <v>363</v>
      </c>
      <c r="H636" s="18" t="s">
        <v>20</v>
      </c>
      <c r="I636" s="39">
        <v>1726880309</v>
      </c>
      <c r="J636" s="39">
        <v>999201185</v>
      </c>
      <c r="K636" s="14" t="s">
        <v>329</v>
      </c>
      <c r="L636" s="19" t="s">
        <v>406</v>
      </c>
      <c r="M636" s="14" t="s">
        <v>17</v>
      </c>
      <c r="N636" s="14" t="s">
        <v>18</v>
      </c>
      <c r="O636" s="15" t="s">
        <v>50</v>
      </c>
      <c r="P636" s="16" t="s">
        <v>717</v>
      </c>
      <c r="Q636" s="17" t="s">
        <v>51</v>
      </c>
    </row>
    <row r="637" spans="1:17" ht="60" x14ac:dyDescent="0.25">
      <c r="A637" s="38">
        <v>636</v>
      </c>
      <c r="B637" s="20">
        <v>80111600</v>
      </c>
      <c r="C637" s="36" t="s">
        <v>726</v>
      </c>
      <c r="D637" s="33" t="s">
        <v>494</v>
      </c>
      <c r="E637" s="33" t="s">
        <v>494</v>
      </c>
      <c r="F637" s="21">
        <v>5</v>
      </c>
      <c r="G637" s="33" t="s">
        <v>47</v>
      </c>
      <c r="H637" s="31" t="s">
        <v>43</v>
      </c>
      <c r="I637" s="39">
        <v>43164305</v>
      </c>
      <c r="J637" s="39">
        <v>43164305</v>
      </c>
      <c r="K637" s="14" t="s">
        <v>46</v>
      </c>
      <c r="L637" s="19" t="s">
        <v>19</v>
      </c>
      <c r="M637" s="14" t="s">
        <v>17</v>
      </c>
      <c r="N637" s="14" t="s">
        <v>18</v>
      </c>
      <c r="O637" s="15" t="s">
        <v>50</v>
      </c>
      <c r="P637" s="16" t="s">
        <v>717</v>
      </c>
      <c r="Q637" s="17" t="s">
        <v>51</v>
      </c>
    </row>
    <row r="638" spans="1:17" ht="75" x14ac:dyDescent="0.25">
      <c r="A638" s="38">
        <v>637</v>
      </c>
      <c r="B638" s="40" t="s">
        <v>728</v>
      </c>
      <c r="C638" s="36" t="s">
        <v>727</v>
      </c>
      <c r="D638" s="33" t="s">
        <v>723</v>
      </c>
      <c r="E638" s="33" t="s">
        <v>723</v>
      </c>
      <c r="F638" s="21">
        <v>15</v>
      </c>
      <c r="G638" s="33" t="s">
        <v>363</v>
      </c>
      <c r="H638" s="31" t="s">
        <v>43</v>
      </c>
      <c r="I638" s="39">
        <v>800000000</v>
      </c>
      <c r="J638" s="39">
        <v>800000000</v>
      </c>
      <c r="K638" s="14" t="s">
        <v>46</v>
      </c>
      <c r="L638" s="19" t="s">
        <v>19</v>
      </c>
      <c r="M638" s="14" t="s">
        <v>17</v>
      </c>
      <c r="N638" s="14" t="s">
        <v>18</v>
      </c>
      <c r="O638" s="15" t="s">
        <v>50</v>
      </c>
      <c r="P638" s="16" t="s">
        <v>717</v>
      </c>
      <c r="Q638" s="17" t="s">
        <v>51</v>
      </c>
    </row>
    <row r="639" spans="1:17" ht="45" x14ac:dyDescent="0.25">
      <c r="A639" s="14">
        <v>638</v>
      </c>
      <c r="B639" s="40" t="s">
        <v>729</v>
      </c>
      <c r="C639" s="36" t="s">
        <v>731</v>
      </c>
      <c r="D639" s="33" t="s">
        <v>687</v>
      </c>
      <c r="E639" s="33" t="s">
        <v>494</v>
      </c>
      <c r="F639" s="21">
        <v>4</v>
      </c>
      <c r="G639" s="33" t="s">
        <v>733</v>
      </c>
      <c r="H639" s="31" t="s">
        <v>20</v>
      </c>
      <c r="I639" s="39">
        <v>198543971</v>
      </c>
      <c r="J639" s="39">
        <v>198543971</v>
      </c>
      <c r="K639" s="14" t="s">
        <v>46</v>
      </c>
      <c r="L639" s="19" t="s">
        <v>19</v>
      </c>
      <c r="M639" s="14" t="s">
        <v>17</v>
      </c>
      <c r="N639" s="14" t="s">
        <v>18</v>
      </c>
      <c r="O639" s="15" t="s">
        <v>50</v>
      </c>
      <c r="P639" s="16" t="s">
        <v>717</v>
      </c>
      <c r="Q639" s="17" t="s">
        <v>51</v>
      </c>
    </row>
    <row r="640" spans="1:17" ht="135" x14ac:dyDescent="0.25">
      <c r="A640" s="38">
        <v>640</v>
      </c>
      <c r="B640" s="40" t="s">
        <v>730</v>
      </c>
      <c r="C640" s="36" t="s">
        <v>732</v>
      </c>
      <c r="D640" s="33" t="s">
        <v>494</v>
      </c>
      <c r="E640" s="33" t="s">
        <v>494</v>
      </c>
      <c r="F640" s="21">
        <v>24</v>
      </c>
      <c r="G640" s="33" t="s">
        <v>363</v>
      </c>
      <c r="H640" s="31" t="s">
        <v>720</v>
      </c>
      <c r="I640" s="39">
        <v>1500000000</v>
      </c>
      <c r="J640" s="39">
        <v>1500000000</v>
      </c>
      <c r="K640" s="14" t="s">
        <v>46</v>
      </c>
      <c r="L640" s="19" t="s">
        <v>19</v>
      </c>
      <c r="M640" s="14" t="s">
        <v>17</v>
      </c>
      <c r="N640" s="14" t="s">
        <v>18</v>
      </c>
      <c r="O640" s="15" t="s">
        <v>50</v>
      </c>
      <c r="P640" s="16" t="s">
        <v>717</v>
      </c>
      <c r="Q640" s="17" t="s">
        <v>51</v>
      </c>
    </row>
    <row r="641" spans="1:17" ht="45" x14ac:dyDescent="0.25">
      <c r="A641" s="14">
        <v>641</v>
      </c>
      <c r="B641" s="24">
        <v>80141607</v>
      </c>
      <c r="C641" s="25" t="s">
        <v>736</v>
      </c>
      <c r="D641" s="14" t="s">
        <v>494</v>
      </c>
      <c r="E641" s="14" t="s">
        <v>494</v>
      </c>
      <c r="F641" s="22">
        <v>1</v>
      </c>
      <c r="G641" s="18" t="s">
        <v>361</v>
      </c>
      <c r="H641" s="18" t="s">
        <v>44</v>
      </c>
      <c r="I641" s="27">
        <v>59500000</v>
      </c>
      <c r="J641" s="27">
        <v>59500000</v>
      </c>
      <c r="K641" s="14" t="s">
        <v>46</v>
      </c>
      <c r="L641" s="19" t="s">
        <v>19</v>
      </c>
      <c r="M641" s="14" t="s">
        <v>17</v>
      </c>
      <c r="N641" s="14" t="s">
        <v>18</v>
      </c>
      <c r="O641" s="15" t="s">
        <v>50</v>
      </c>
      <c r="P641" s="16" t="s">
        <v>717</v>
      </c>
      <c r="Q641" s="17" t="s">
        <v>51</v>
      </c>
    </row>
    <row r="642" spans="1:17" ht="45" x14ac:dyDescent="0.25">
      <c r="A642" s="14">
        <v>642</v>
      </c>
      <c r="B642" s="24">
        <v>80141607</v>
      </c>
      <c r="C642" s="25" t="s">
        <v>737</v>
      </c>
      <c r="D642" s="14" t="s">
        <v>494</v>
      </c>
      <c r="E642" s="14" t="s">
        <v>494</v>
      </c>
      <c r="F642" s="22">
        <v>1</v>
      </c>
      <c r="G642" s="18" t="s">
        <v>361</v>
      </c>
      <c r="H642" s="18" t="s">
        <v>44</v>
      </c>
      <c r="I642" s="27">
        <v>59500000</v>
      </c>
      <c r="J642" s="27">
        <v>59500000</v>
      </c>
      <c r="K642" s="14" t="s">
        <v>46</v>
      </c>
      <c r="L642" s="19" t="s">
        <v>19</v>
      </c>
      <c r="M642" s="14" t="s">
        <v>17</v>
      </c>
      <c r="N642" s="14" t="s">
        <v>18</v>
      </c>
      <c r="O642" s="15" t="s">
        <v>50</v>
      </c>
      <c r="P642" s="16" t="s">
        <v>717</v>
      </c>
      <c r="Q642" s="17" t="s">
        <v>51</v>
      </c>
    </row>
    <row r="643" spans="1:17" ht="75" x14ac:dyDescent="0.25">
      <c r="A643" s="38">
        <v>643</v>
      </c>
      <c r="B643" s="24">
        <v>80111600</v>
      </c>
      <c r="C643" s="25" t="s">
        <v>738</v>
      </c>
      <c r="D643" s="14" t="s">
        <v>494</v>
      </c>
      <c r="E643" s="14" t="s">
        <v>494</v>
      </c>
      <c r="F643" s="22">
        <v>5</v>
      </c>
      <c r="G643" s="18" t="s">
        <v>47</v>
      </c>
      <c r="H643" s="18" t="s">
        <v>20</v>
      </c>
      <c r="I643" s="27">
        <v>74439530</v>
      </c>
      <c r="J643" s="27">
        <v>74439530</v>
      </c>
      <c r="K643" s="14" t="s">
        <v>46</v>
      </c>
      <c r="L643" s="19" t="s">
        <v>19</v>
      </c>
      <c r="M643" s="14" t="s">
        <v>17</v>
      </c>
      <c r="N643" s="14" t="s">
        <v>18</v>
      </c>
      <c r="O643" s="15" t="s">
        <v>50</v>
      </c>
      <c r="P643" s="16" t="s">
        <v>717</v>
      </c>
      <c r="Q643" s="17" t="s">
        <v>51</v>
      </c>
    </row>
    <row r="644" spans="1:17" ht="105" x14ac:dyDescent="0.25">
      <c r="A644" s="14">
        <v>644</v>
      </c>
      <c r="B644" s="24">
        <v>80111600</v>
      </c>
      <c r="C644" s="25" t="s">
        <v>739</v>
      </c>
      <c r="D644" s="14" t="s">
        <v>494</v>
      </c>
      <c r="E644" s="14" t="s">
        <v>494</v>
      </c>
      <c r="F644" s="22">
        <v>5</v>
      </c>
      <c r="G644" s="18" t="s">
        <v>47</v>
      </c>
      <c r="H644" s="18" t="s">
        <v>20</v>
      </c>
      <c r="I644" s="27">
        <v>74439530</v>
      </c>
      <c r="J644" s="27">
        <v>74439530</v>
      </c>
      <c r="K644" s="14" t="s">
        <v>46</v>
      </c>
      <c r="L644" s="19" t="s">
        <v>19</v>
      </c>
      <c r="M644" s="14" t="s">
        <v>17</v>
      </c>
      <c r="N644" s="14" t="s">
        <v>18</v>
      </c>
      <c r="O644" s="15" t="s">
        <v>50</v>
      </c>
      <c r="P644" s="16" t="s">
        <v>717</v>
      </c>
      <c r="Q644" s="17" t="s">
        <v>51</v>
      </c>
    </row>
    <row r="645" spans="1:17" ht="120" x14ac:dyDescent="0.25">
      <c r="A645" s="14">
        <v>645</v>
      </c>
      <c r="B645" s="24">
        <v>80111600</v>
      </c>
      <c r="C645" s="25" t="s">
        <v>740</v>
      </c>
      <c r="D645" s="14" t="s">
        <v>494</v>
      </c>
      <c r="E645" s="14" t="s">
        <v>494</v>
      </c>
      <c r="F645" s="22">
        <v>5</v>
      </c>
      <c r="G645" s="18" t="s">
        <v>47</v>
      </c>
      <c r="H645" s="18" t="s">
        <v>20</v>
      </c>
      <c r="I645" s="27">
        <v>25000000</v>
      </c>
      <c r="J645" s="27">
        <v>25000000</v>
      </c>
      <c r="K645" s="14" t="s">
        <v>46</v>
      </c>
      <c r="L645" s="19" t="s">
        <v>19</v>
      </c>
      <c r="M645" s="14" t="s">
        <v>17</v>
      </c>
      <c r="N645" s="14" t="s">
        <v>18</v>
      </c>
      <c r="O645" s="15" t="s">
        <v>50</v>
      </c>
      <c r="P645" s="16" t="s">
        <v>717</v>
      </c>
      <c r="Q645" s="17" t="s">
        <v>51</v>
      </c>
    </row>
    <row r="646" spans="1:17" ht="60" x14ac:dyDescent="0.25">
      <c r="A646" s="38">
        <v>646</v>
      </c>
      <c r="B646" s="24">
        <v>80111600</v>
      </c>
      <c r="C646" s="25" t="s">
        <v>741</v>
      </c>
      <c r="D646" s="14" t="s">
        <v>494</v>
      </c>
      <c r="E646" s="14" t="s">
        <v>494</v>
      </c>
      <c r="F646" s="22">
        <v>5</v>
      </c>
      <c r="G646" s="18" t="s">
        <v>47</v>
      </c>
      <c r="H646" s="18" t="s">
        <v>20</v>
      </c>
      <c r="I646" s="27">
        <v>74439530</v>
      </c>
      <c r="J646" s="27">
        <v>74439530</v>
      </c>
      <c r="K646" s="14" t="s">
        <v>46</v>
      </c>
      <c r="L646" s="19" t="s">
        <v>19</v>
      </c>
      <c r="M646" s="14" t="s">
        <v>17</v>
      </c>
      <c r="N646" s="14" t="s">
        <v>18</v>
      </c>
      <c r="O646" s="15" t="s">
        <v>50</v>
      </c>
      <c r="P646" s="16" t="s">
        <v>717</v>
      </c>
      <c r="Q646" s="17" t="s">
        <v>51</v>
      </c>
    </row>
    <row r="647" spans="1:17" ht="60" x14ac:dyDescent="0.25">
      <c r="A647" s="14">
        <v>647</v>
      </c>
      <c r="B647" s="24">
        <v>80111600</v>
      </c>
      <c r="C647" s="25" t="s">
        <v>742</v>
      </c>
      <c r="D647" s="14" t="s">
        <v>494</v>
      </c>
      <c r="E647" s="14" t="s">
        <v>494</v>
      </c>
      <c r="F647" s="22">
        <v>5</v>
      </c>
      <c r="G647" s="18" t="s">
        <v>47</v>
      </c>
      <c r="H647" s="18" t="s">
        <v>20</v>
      </c>
      <c r="I647" s="27">
        <v>64642855</v>
      </c>
      <c r="J647" s="27">
        <v>64642855</v>
      </c>
      <c r="K647" s="14" t="s">
        <v>46</v>
      </c>
      <c r="L647" s="19" t="s">
        <v>19</v>
      </c>
      <c r="M647" s="14" t="s">
        <v>17</v>
      </c>
      <c r="N647" s="14" t="s">
        <v>18</v>
      </c>
      <c r="O647" s="15" t="s">
        <v>50</v>
      </c>
      <c r="P647" s="16" t="s">
        <v>717</v>
      </c>
      <c r="Q647" s="17" t="s">
        <v>51</v>
      </c>
    </row>
    <row r="648" spans="1:17" ht="75" x14ac:dyDescent="0.25">
      <c r="A648" s="14">
        <v>648</v>
      </c>
      <c r="B648" s="24">
        <v>80111600</v>
      </c>
      <c r="C648" s="25" t="s">
        <v>782</v>
      </c>
      <c r="D648" s="14" t="s">
        <v>494</v>
      </c>
      <c r="E648" s="14" t="s">
        <v>494</v>
      </c>
      <c r="F648" s="22">
        <v>5</v>
      </c>
      <c r="G648" s="18" t="s">
        <v>47</v>
      </c>
      <c r="H648" s="18" t="s">
        <v>20</v>
      </c>
      <c r="I648" s="27">
        <v>64642855</v>
      </c>
      <c r="J648" s="27">
        <v>64642855</v>
      </c>
      <c r="K648" s="14" t="s">
        <v>46</v>
      </c>
      <c r="L648" s="19" t="s">
        <v>19</v>
      </c>
      <c r="M648" s="14" t="s">
        <v>17</v>
      </c>
      <c r="N648" s="14" t="s">
        <v>18</v>
      </c>
      <c r="O648" s="15" t="s">
        <v>50</v>
      </c>
      <c r="P648" s="16" t="s">
        <v>717</v>
      </c>
      <c r="Q648" s="17" t="s">
        <v>51</v>
      </c>
    </row>
    <row r="649" spans="1:17" ht="45" x14ac:dyDescent="0.25">
      <c r="A649" s="38">
        <v>649</v>
      </c>
      <c r="B649" s="24">
        <v>15101500</v>
      </c>
      <c r="C649" s="25" t="s">
        <v>855</v>
      </c>
      <c r="D649" s="14" t="s">
        <v>714</v>
      </c>
      <c r="E649" s="14" t="s">
        <v>714</v>
      </c>
      <c r="F649" s="22">
        <v>31.5</v>
      </c>
      <c r="G649" s="18" t="s">
        <v>421</v>
      </c>
      <c r="H649" s="18" t="s">
        <v>20</v>
      </c>
      <c r="I649" s="27">
        <v>42200000</v>
      </c>
      <c r="J649" s="27">
        <v>1000000</v>
      </c>
      <c r="K649" s="14" t="s">
        <v>329</v>
      </c>
      <c r="L649" s="19" t="s">
        <v>677</v>
      </c>
      <c r="M649" s="14" t="s">
        <v>17</v>
      </c>
      <c r="N649" s="14" t="s">
        <v>18</v>
      </c>
      <c r="O649" s="15" t="s">
        <v>50</v>
      </c>
      <c r="P649" s="16" t="s">
        <v>717</v>
      </c>
      <c r="Q649" s="17" t="s">
        <v>51</v>
      </c>
    </row>
    <row r="650" spans="1:17" ht="45" x14ac:dyDescent="0.25">
      <c r="A650" s="14">
        <v>650</v>
      </c>
      <c r="B650" s="24">
        <v>80111600</v>
      </c>
      <c r="C650" s="25" t="s">
        <v>743</v>
      </c>
      <c r="D650" s="14" t="s">
        <v>494</v>
      </c>
      <c r="E650" s="14" t="s">
        <v>494</v>
      </c>
      <c r="F650" s="22">
        <v>4.5</v>
      </c>
      <c r="G650" s="18" t="s">
        <v>47</v>
      </c>
      <c r="H650" s="18" t="s">
        <v>44</v>
      </c>
      <c r="I650" s="27">
        <v>84664418</v>
      </c>
      <c r="J650" s="27">
        <v>84664418</v>
      </c>
      <c r="K650" s="14" t="s">
        <v>46</v>
      </c>
      <c r="L650" s="19" t="s">
        <v>19</v>
      </c>
      <c r="M650" s="14" t="s">
        <v>17</v>
      </c>
      <c r="N650" s="14" t="s">
        <v>18</v>
      </c>
      <c r="O650" s="15" t="s">
        <v>50</v>
      </c>
      <c r="P650" s="16" t="s">
        <v>717</v>
      </c>
      <c r="Q650" s="17" t="s">
        <v>51</v>
      </c>
    </row>
    <row r="651" spans="1:17" ht="45" x14ac:dyDescent="0.25">
      <c r="A651" s="14">
        <v>651</v>
      </c>
      <c r="B651" s="24">
        <v>80111600</v>
      </c>
      <c r="C651" s="25" t="s">
        <v>744</v>
      </c>
      <c r="D651" s="14" t="s">
        <v>494</v>
      </c>
      <c r="E651" s="14" t="s">
        <v>494</v>
      </c>
      <c r="F651" s="22">
        <v>4.5</v>
      </c>
      <c r="G651" s="18" t="s">
        <v>47</v>
      </c>
      <c r="H651" s="18" t="s">
        <v>44</v>
      </c>
      <c r="I651" s="27">
        <v>84664418</v>
      </c>
      <c r="J651" s="27">
        <v>84664418</v>
      </c>
      <c r="K651" s="14" t="s">
        <v>46</v>
      </c>
      <c r="L651" s="19" t="s">
        <v>19</v>
      </c>
      <c r="M651" s="14" t="s">
        <v>17</v>
      </c>
      <c r="N651" s="14" t="s">
        <v>18</v>
      </c>
      <c r="O651" s="15" t="s">
        <v>50</v>
      </c>
      <c r="P651" s="16" t="s">
        <v>717</v>
      </c>
      <c r="Q651" s="17" t="s">
        <v>51</v>
      </c>
    </row>
    <row r="652" spans="1:17" ht="45" x14ac:dyDescent="0.25">
      <c r="A652" s="38">
        <v>652</v>
      </c>
      <c r="B652" s="24">
        <v>80111600</v>
      </c>
      <c r="C652" s="25" t="s">
        <v>745</v>
      </c>
      <c r="D652" s="14" t="s">
        <v>494</v>
      </c>
      <c r="E652" s="14" t="s">
        <v>494</v>
      </c>
      <c r="F652" s="22">
        <v>4.5</v>
      </c>
      <c r="G652" s="18" t="s">
        <v>47</v>
      </c>
      <c r="H652" s="18" t="s">
        <v>44</v>
      </c>
      <c r="I652" s="27">
        <v>84664418</v>
      </c>
      <c r="J652" s="27">
        <v>84664418</v>
      </c>
      <c r="K652" s="14" t="s">
        <v>46</v>
      </c>
      <c r="L652" s="19" t="s">
        <v>19</v>
      </c>
      <c r="M652" s="14" t="s">
        <v>17</v>
      </c>
      <c r="N652" s="14" t="s">
        <v>18</v>
      </c>
      <c r="O652" s="15" t="s">
        <v>50</v>
      </c>
      <c r="P652" s="16" t="s">
        <v>717</v>
      </c>
      <c r="Q652" s="17" t="s">
        <v>51</v>
      </c>
    </row>
    <row r="653" spans="1:17" ht="60" x14ac:dyDescent="0.25">
      <c r="A653" s="14">
        <v>653</v>
      </c>
      <c r="B653" s="24">
        <v>80111600</v>
      </c>
      <c r="C653" s="25" t="s">
        <v>746</v>
      </c>
      <c r="D653" s="14" t="s">
        <v>494</v>
      </c>
      <c r="E653" s="14" t="s">
        <v>494</v>
      </c>
      <c r="F653" s="22">
        <v>4.5</v>
      </c>
      <c r="G653" s="18" t="s">
        <v>47</v>
      </c>
      <c r="H653" s="18" t="s">
        <v>44</v>
      </c>
      <c r="I653" s="27">
        <v>84664418</v>
      </c>
      <c r="J653" s="27">
        <v>84664418</v>
      </c>
      <c r="K653" s="14" t="s">
        <v>46</v>
      </c>
      <c r="L653" s="19" t="s">
        <v>19</v>
      </c>
      <c r="M653" s="14" t="s">
        <v>17</v>
      </c>
      <c r="N653" s="14" t="s">
        <v>18</v>
      </c>
      <c r="O653" s="15" t="s">
        <v>50</v>
      </c>
      <c r="P653" s="16" t="s">
        <v>717</v>
      </c>
      <c r="Q653" s="17" t="s">
        <v>51</v>
      </c>
    </row>
    <row r="654" spans="1:17" ht="60" x14ac:dyDescent="0.25">
      <c r="A654" s="14">
        <v>654</v>
      </c>
      <c r="B654" s="24">
        <v>80111600</v>
      </c>
      <c r="C654" s="25" t="s">
        <v>747</v>
      </c>
      <c r="D654" s="14" t="s">
        <v>494</v>
      </c>
      <c r="E654" s="14" t="s">
        <v>494</v>
      </c>
      <c r="F654" s="22">
        <v>4.5</v>
      </c>
      <c r="G654" s="18" t="s">
        <v>47</v>
      </c>
      <c r="H654" s="18" t="s">
        <v>44</v>
      </c>
      <c r="I654" s="27">
        <v>58178570</v>
      </c>
      <c r="J654" s="27">
        <v>58178570</v>
      </c>
      <c r="K654" s="14" t="s">
        <v>46</v>
      </c>
      <c r="L654" s="19" t="s">
        <v>19</v>
      </c>
      <c r="M654" s="14" t="s">
        <v>17</v>
      </c>
      <c r="N654" s="14" t="s">
        <v>18</v>
      </c>
      <c r="O654" s="15" t="s">
        <v>50</v>
      </c>
      <c r="P654" s="16" t="s">
        <v>717</v>
      </c>
      <c r="Q654" s="17" t="s">
        <v>51</v>
      </c>
    </row>
    <row r="655" spans="1:17" ht="45" x14ac:dyDescent="0.25">
      <c r="A655" s="38">
        <v>655</v>
      </c>
      <c r="B655" s="24">
        <v>80111600</v>
      </c>
      <c r="C655" s="25" t="s">
        <v>748</v>
      </c>
      <c r="D655" s="14" t="s">
        <v>494</v>
      </c>
      <c r="E655" s="14" t="s">
        <v>494</v>
      </c>
      <c r="F655" s="22">
        <v>4.5</v>
      </c>
      <c r="G655" s="18" t="s">
        <v>47</v>
      </c>
      <c r="H655" s="18" t="s">
        <v>44</v>
      </c>
      <c r="I655" s="27">
        <v>30984867</v>
      </c>
      <c r="J655" s="27">
        <v>30984867</v>
      </c>
      <c r="K655" s="14" t="s">
        <v>46</v>
      </c>
      <c r="L655" s="19" t="s">
        <v>19</v>
      </c>
      <c r="M655" s="14" t="s">
        <v>17</v>
      </c>
      <c r="N655" s="14" t="s">
        <v>18</v>
      </c>
      <c r="O655" s="15" t="s">
        <v>50</v>
      </c>
      <c r="P655" s="16" t="s">
        <v>717</v>
      </c>
      <c r="Q655" s="17" t="s">
        <v>51</v>
      </c>
    </row>
    <row r="656" spans="1:17" ht="45" x14ac:dyDescent="0.25">
      <c r="A656" s="14">
        <v>656</v>
      </c>
      <c r="B656" s="24">
        <v>80111600</v>
      </c>
      <c r="C656" s="25" t="s">
        <v>749</v>
      </c>
      <c r="D656" s="14" t="s">
        <v>494</v>
      </c>
      <c r="E656" s="14" t="s">
        <v>494</v>
      </c>
      <c r="F656" s="22">
        <v>4.5</v>
      </c>
      <c r="G656" s="18" t="s">
        <v>47</v>
      </c>
      <c r="H656" s="18" t="s">
        <v>44</v>
      </c>
      <c r="I656" s="27">
        <v>84664418</v>
      </c>
      <c r="J656" s="27">
        <v>84664418</v>
      </c>
      <c r="K656" s="14" t="s">
        <v>46</v>
      </c>
      <c r="L656" s="19" t="s">
        <v>19</v>
      </c>
      <c r="M656" s="14" t="s">
        <v>17</v>
      </c>
      <c r="N656" s="14" t="s">
        <v>18</v>
      </c>
      <c r="O656" s="15" t="s">
        <v>50</v>
      </c>
      <c r="P656" s="16" t="s">
        <v>717</v>
      </c>
      <c r="Q656" s="17" t="s">
        <v>51</v>
      </c>
    </row>
    <row r="657" spans="1:17" ht="45" x14ac:dyDescent="0.25">
      <c r="A657" s="14">
        <v>657</v>
      </c>
      <c r="B657" s="24">
        <v>80111600</v>
      </c>
      <c r="C657" s="25" t="s">
        <v>750</v>
      </c>
      <c r="D657" s="14" t="s">
        <v>494</v>
      </c>
      <c r="E657" s="14" t="s">
        <v>494</v>
      </c>
      <c r="F657" s="22">
        <v>4.5</v>
      </c>
      <c r="G657" s="18" t="s">
        <v>47</v>
      </c>
      <c r="H657" s="18" t="s">
        <v>44</v>
      </c>
      <c r="I657" s="27">
        <v>84664418</v>
      </c>
      <c r="J657" s="27">
        <v>84664418</v>
      </c>
      <c r="K657" s="14" t="s">
        <v>46</v>
      </c>
      <c r="L657" s="19" t="s">
        <v>19</v>
      </c>
      <c r="M657" s="14" t="s">
        <v>17</v>
      </c>
      <c r="N657" s="14" t="s">
        <v>18</v>
      </c>
      <c r="O657" s="15" t="s">
        <v>50</v>
      </c>
      <c r="P657" s="16" t="s">
        <v>717</v>
      </c>
      <c r="Q657" s="17" t="s">
        <v>51</v>
      </c>
    </row>
    <row r="658" spans="1:17" ht="45" x14ac:dyDescent="0.25">
      <c r="A658" s="38">
        <v>658</v>
      </c>
      <c r="B658" s="24">
        <v>80111600</v>
      </c>
      <c r="C658" s="25" t="s">
        <v>751</v>
      </c>
      <c r="D658" s="14" t="s">
        <v>494</v>
      </c>
      <c r="E658" s="14" t="s">
        <v>494</v>
      </c>
      <c r="F658" s="22">
        <v>4.5</v>
      </c>
      <c r="G658" s="18" t="s">
        <v>47</v>
      </c>
      <c r="H658" s="18" t="s">
        <v>44</v>
      </c>
      <c r="I658" s="27">
        <v>84664418</v>
      </c>
      <c r="J658" s="27">
        <v>84664418</v>
      </c>
      <c r="K658" s="14" t="s">
        <v>46</v>
      </c>
      <c r="L658" s="19" t="s">
        <v>19</v>
      </c>
      <c r="M658" s="14" t="s">
        <v>17</v>
      </c>
      <c r="N658" s="14" t="s">
        <v>18</v>
      </c>
      <c r="O658" s="15" t="s">
        <v>50</v>
      </c>
      <c r="P658" s="16" t="s">
        <v>717</v>
      </c>
      <c r="Q658" s="17" t="s">
        <v>51</v>
      </c>
    </row>
    <row r="659" spans="1:17" ht="45" x14ac:dyDescent="0.25">
      <c r="A659" s="14">
        <v>659</v>
      </c>
      <c r="B659" s="24">
        <v>80111600</v>
      </c>
      <c r="C659" s="25" t="s">
        <v>752</v>
      </c>
      <c r="D659" s="14" t="s">
        <v>494</v>
      </c>
      <c r="E659" s="14" t="s">
        <v>494</v>
      </c>
      <c r="F659" s="22">
        <v>4.5</v>
      </c>
      <c r="G659" s="18" t="s">
        <v>47</v>
      </c>
      <c r="H659" s="18" t="s">
        <v>44</v>
      </c>
      <c r="I659" s="27">
        <v>84664418</v>
      </c>
      <c r="J659" s="27">
        <v>84664418</v>
      </c>
      <c r="K659" s="14" t="s">
        <v>46</v>
      </c>
      <c r="L659" s="19" t="s">
        <v>19</v>
      </c>
      <c r="M659" s="14" t="s">
        <v>17</v>
      </c>
      <c r="N659" s="14" t="s">
        <v>18</v>
      </c>
      <c r="O659" s="15" t="s">
        <v>50</v>
      </c>
      <c r="P659" s="16" t="s">
        <v>717</v>
      </c>
      <c r="Q659" s="17" t="s">
        <v>51</v>
      </c>
    </row>
    <row r="660" spans="1:17" ht="45" x14ac:dyDescent="0.25">
      <c r="A660" s="14">
        <v>660</v>
      </c>
      <c r="B660" s="24">
        <v>80111600</v>
      </c>
      <c r="C660" s="25" t="s">
        <v>753</v>
      </c>
      <c r="D660" s="14" t="s">
        <v>494</v>
      </c>
      <c r="E660" s="14" t="s">
        <v>494</v>
      </c>
      <c r="F660" s="22">
        <v>4.5</v>
      </c>
      <c r="G660" s="18" t="s">
        <v>47</v>
      </c>
      <c r="H660" s="18" t="s">
        <v>44</v>
      </c>
      <c r="I660" s="27">
        <v>23423315</v>
      </c>
      <c r="J660" s="27">
        <v>23423315</v>
      </c>
      <c r="K660" s="14" t="s">
        <v>46</v>
      </c>
      <c r="L660" s="19" t="s">
        <v>19</v>
      </c>
      <c r="M660" s="14" t="s">
        <v>17</v>
      </c>
      <c r="N660" s="14" t="s">
        <v>18</v>
      </c>
      <c r="O660" s="15" t="s">
        <v>50</v>
      </c>
      <c r="P660" s="16" t="s">
        <v>717</v>
      </c>
      <c r="Q660" s="17" t="s">
        <v>51</v>
      </c>
    </row>
    <row r="661" spans="1:17" ht="45" x14ac:dyDescent="0.25">
      <c r="A661" s="38">
        <v>661</v>
      </c>
      <c r="B661" s="24">
        <v>80111600</v>
      </c>
      <c r="C661" s="25" t="s">
        <v>754</v>
      </c>
      <c r="D661" s="14" t="s">
        <v>494</v>
      </c>
      <c r="E661" s="14" t="s">
        <v>494</v>
      </c>
      <c r="F661" s="22">
        <v>4.5</v>
      </c>
      <c r="G661" s="18" t="s">
        <v>47</v>
      </c>
      <c r="H661" s="18" t="s">
        <v>44</v>
      </c>
      <c r="I661" s="27">
        <v>58178570</v>
      </c>
      <c r="J661" s="27">
        <v>58178570</v>
      </c>
      <c r="K661" s="14" t="s">
        <v>46</v>
      </c>
      <c r="L661" s="19" t="s">
        <v>19</v>
      </c>
      <c r="M661" s="14" t="s">
        <v>17</v>
      </c>
      <c r="N661" s="14" t="s">
        <v>18</v>
      </c>
      <c r="O661" s="15" t="s">
        <v>50</v>
      </c>
      <c r="P661" s="16" t="s">
        <v>717</v>
      </c>
      <c r="Q661" s="17" t="s">
        <v>51</v>
      </c>
    </row>
    <row r="662" spans="1:17" ht="60" x14ac:dyDescent="0.25">
      <c r="A662" s="14">
        <v>662</v>
      </c>
      <c r="B662" s="24">
        <v>80111600</v>
      </c>
      <c r="C662" s="25" t="s">
        <v>755</v>
      </c>
      <c r="D662" s="14" t="s">
        <v>494</v>
      </c>
      <c r="E662" s="14" t="s">
        <v>494</v>
      </c>
      <c r="F662" s="22">
        <v>4.5</v>
      </c>
      <c r="G662" s="18" t="s">
        <v>47</v>
      </c>
      <c r="H662" s="18" t="s">
        <v>44</v>
      </c>
      <c r="I662" s="27">
        <v>58178570</v>
      </c>
      <c r="J662" s="27">
        <v>58178570</v>
      </c>
      <c r="K662" s="14" t="s">
        <v>46</v>
      </c>
      <c r="L662" s="19" t="s">
        <v>19</v>
      </c>
      <c r="M662" s="14" t="s">
        <v>17</v>
      </c>
      <c r="N662" s="14" t="s">
        <v>18</v>
      </c>
      <c r="O662" s="15" t="s">
        <v>50</v>
      </c>
      <c r="P662" s="16" t="s">
        <v>717</v>
      </c>
      <c r="Q662" s="17" t="s">
        <v>51</v>
      </c>
    </row>
    <row r="663" spans="1:17" ht="45" x14ac:dyDescent="0.25">
      <c r="A663" s="14">
        <v>663</v>
      </c>
      <c r="B663" s="24">
        <v>80111600</v>
      </c>
      <c r="C663" s="25" t="s">
        <v>756</v>
      </c>
      <c r="D663" s="14" t="s">
        <v>494</v>
      </c>
      <c r="E663" s="14" t="s">
        <v>494</v>
      </c>
      <c r="F663" s="22">
        <v>4.5</v>
      </c>
      <c r="G663" s="18" t="s">
        <v>47</v>
      </c>
      <c r="H663" s="18" t="s">
        <v>44</v>
      </c>
      <c r="I663" s="27">
        <v>58178570</v>
      </c>
      <c r="J663" s="27">
        <v>58178570</v>
      </c>
      <c r="K663" s="14" t="s">
        <v>46</v>
      </c>
      <c r="L663" s="19" t="s">
        <v>19</v>
      </c>
      <c r="M663" s="14" t="s">
        <v>17</v>
      </c>
      <c r="N663" s="14" t="s">
        <v>18</v>
      </c>
      <c r="O663" s="15" t="s">
        <v>50</v>
      </c>
      <c r="P663" s="16" t="s">
        <v>717</v>
      </c>
      <c r="Q663" s="17" t="s">
        <v>51</v>
      </c>
    </row>
    <row r="664" spans="1:17" ht="105" x14ac:dyDescent="0.25">
      <c r="A664" s="38">
        <v>664</v>
      </c>
      <c r="B664" s="24">
        <v>80111600</v>
      </c>
      <c r="C664" s="25" t="s">
        <v>757</v>
      </c>
      <c r="D664" s="14" t="s">
        <v>494</v>
      </c>
      <c r="E664" s="14" t="s">
        <v>494</v>
      </c>
      <c r="F664" s="22">
        <v>1</v>
      </c>
      <c r="G664" s="18" t="s">
        <v>47</v>
      </c>
      <c r="H664" s="18" t="s">
        <v>43</v>
      </c>
      <c r="I664" s="27">
        <v>12928571</v>
      </c>
      <c r="J664" s="27">
        <v>12928571</v>
      </c>
      <c r="K664" s="14" t="s">
        <v>46</v>
      </c>
      <c r="L664" s="19" t="s">
        <v>19</v>
      </c>
      <c r="M664" s="14" t="s">
        <v>17</v>
      </c>
      <c r="N664" s="14" t="s">
        <v>18</v>
      </c>
      <c r="O664" s="15" t="s">
        <v>50</v>
      </c>
      <c r="P664" s="16" t="s">
        <v>717</v>
      </c>
      <c r="Q664" s="17" t="s">
        <v>51</v>
      </c>
    </row>
    <row r="665" spans="1:17" ht="105" x14ac:dyDescent="0.25">
      <c r="A665" s="14">
        <v>665</v>
      </c>
      <c r="B665" s="24">
        <v>80111600</v>
      </c>
      <c r="C665" s="25" t="s">
        <v>758</v>
      </c>
      <c r="D665" s="14" t="s">
        <v>494</v>
      </c>
      <c r="E665" s="14" t="s">
        <v>494</v>
      </c>
      <c r="F665" s="22">
        <v>1</v>
      </c>
      <c r="G665" s="18" t="s">
        <v>47</v>
      </c>
      <c r="H665" s="18" t="s">
        <v>43</v>
      </c>
      <c r="I665" s="27">
        <v>10281123</v>
      </c>
      <c r="J665" s="27">
        <v>10281123</v>
      </c>
      <c r="K665" s="14" t="s">
        <v>46</v>
      </c>
      <c r="L665" s="19" t="s">
        <v>19</v>
      </c>
      <c r="M665" s="14" t="s">
        <v>17</v>
      </c>
      <c r="N665" s="14" t="s">
        <v>18</v>
      </c>
      <c r="O665" s="15" t="s">
        <v>50</v>
      </c>
      <c r="P665" s="16" t="s">
        <v>717</v>
      </c>
      <c r="Q665" s="17" t="s">
        <v>51</v>
      </c>
    </row>
    <row r="666" spans="1:17" ht="105" x14ac:dyDescent="0.25">
      <c r="A666" s="14">
        <v>666</v>
      </c>
      <c r="B666" s="24">
        <v>80111600</v>
      </c>
      <c r="C666" s="25" t="s">
        <v>759</v>
      </c>
      <c r="D666" s="14" t="s">
        <v>494</v>
      </c>
      <c r="E666" s="14" t="s">
        <v>494</v>
      </c>
      <c r="F666" s="22">
        <v>1</v>
      </c>
      <c r="G666" s="18" t="s">
        <v>47</v>
      </c>
      <c r="H666" s="18" t="s">
        <v>43</v>
      </c>
      <c r="I666" s="27">
        <v>10281123</v>
      </c>
      <c r="J666" s="27">
        <v>10281123</v>
      </c>
      <c r="K666" s="14" t="s">
        <v>46</v>
      </c>
      <c r="L666" s="19" t="s">
        <v>19</v>
      </c>
      <c r="M666" s="14" t="s">
        <v>17</v>
      </c>
      <c r="N666" s="14" t="s">
        <v>18</v>
      </c>
      <c r="O666" s="15" t="s">
        <v>50</v>
      </c>
      <c r="P666" s="16" t="s">
        <v>717</v>
      </c>
      <c r="Q666" s="17" t="s">
        <v>51</v>
      </c>
    </row>
    <row r="667" spans="1:17" ht="105" x14ac:dyDescent="0.25">
      <c r="A667" s="38">
        <v>667</v>
      </c>
      <c r="B667" s="24">
        <v>80111600</v>
      </c>
      <c r="C667" s="25" t="s">
        <v>760</v>
      </c>
      <c r="D667" s="14" t="s">
        <v>494</v>
      </c>
      <c r="E667" s="14" t="s">
        <v>494</v>
      </c>
      <c r="F667" s="22">
        <v>1</v>
      </c>
      <c r="G667" s="18" t="s">
        <v>47</v>
      </c>
      <c r="H667" s="18" t="s">
        <v>43</v>
      </c>
      <c r="I667" s="27">
        <v>10281123</v>
      </c>
      <c r="J667" s="27">
        <v>10281123</v>
      </c>
      <c r="K667" s="14" t="s">
        <v>46</v>
      </c>
      <c r="L667" s="19" t="s">
        <v>19</v>
      </c>
      <c r="M667" s="14" t="s">
        <v>17</v>
      </c>
      <c r="N667" s="14" t="s">
        <v>18</v>
      </c>
      <c r="O667" s="15" t="s">
        <v>50</v>
      </c>
      <c r="P667" s="16" t="s">
        <v>717</v>
      </c>
      <c r="Q667" s="17" t="s">
        <v>51</v>
      </c>
    </row>
    <row r="668" spans="1:17" ht="105" x14ac:dyDescent="0.25">
      <c r="A668" s="14">
        <v>668</v>
      </c>
      <c r="B668" s="24">
        <v>80111600</v>
      </c>
      <c r="C668" s="25" t="s">
        <v>761</v>
      </c>
      <c r="D668" s="14" t="s">
        <v>494</v>
      </c>
      <c r="E668" s="14" t="s">
        <v>494</v>
      </c>
      <c r="F668" s="22">
        <v>1</v>
      </c>
      <c r="G668" s="18" t="s">
        <v>47</v>
      </c>
      <c r="H668" s="18" t="s">
        <v>43</v>
      </c>
      <c r="I668" s="27">
        <v>10281123</v>
      </c>
      <c r="J668" s="27">
        <v>10281123</v>
      </c>
      <c r="K668" s="14" t="s">
        <v>46</v>
      </c>
      <c r="L668" s="19" t="s">
        <v>19</v>
      </c>
      <c r="M668" s="14" t="s">
        <v>17</v>
      </c>
      <c r="N668" s="14" t="s">
        <v>18</v>
      </c>
      <c r="O668" s="15" t="s">
        <v>50</v>
      </c>
      <c r="P668" s="16" t="s">
        <v>717</v>
      </c>
      <c r="Q668" s="17" t="s">
        <v>51</v>
      </c>
    </row>
    <row r="669" spans="1:17" ht="105" x14ac:dyDescent="0.25">
      <c r="A669" s="14">
        <v>669</v>
      </c>
      <c r="B669" s="24">
        <v>80111600</v>
      </c>
      <c r="C669" s="25" t="s">
        <v>762</v>
      </c>
      <c r="D669" s="14" t="s">
        <v>494</v>
      </c>
      <c r="E669" s="14" t="s">
        <v>494</v>
      </c>
      <c r="F669" s="22">
        <v>1</v>
      </c>
      <c r="G669" s="18" t="s">
        <v>47</v>
      </c>
      <c r="H669" s="18" t="s">
        <v>43</v>
      </c>
      <c r="I669" s="27">
        <v>10281123</v>
      </c>
      <c r="J669" s="27">
        <v>10281123</v>
      </c>
      <c r="K669" s="14" t="s">
        <v>46</v>
      </c>
      <c r="L669" s="19" t="s">
        <v>19</v>
      </c>
      <c r="M669" s="14" t="s">
        <v>17</v>
      </c>
      <c r="N669" s="14" t="s">
        <v>18</v>
      </c>
      <c r="O669" s="15" t="s">
        <v>50</v>
      </c>
      <c r="P669" s="16" t="s">
        <v>717</v>
      </c>
      <c r="Q669" s="17" t="s">
        <v>51</v>
      </c>
    </row>
    <row r="670" spans="1:17" ht="105" x14ac:dyDescent="0.25">
      <c r="A670" s="38">
        <v>670</v>
      </c>
      <c r="B670" s="24">
        <v>80111600</v>
      </c>
      <c r="C670" s="25" t="s">
        <v>763</v>
      </c>
      <c r="D670" s="14" t="s">
        <v>494</v>
      </c>
      <c r="E670" s="14" t="s">
        <v>494</v>
      </c>
      <c r="F670" s="22">
        <v>1</v>
      </c>
      <c r="G670" s="18" t="s">
        <v>47</v>
      </c>
      <c r="H670" s="18" t="s">
        <v>43</v>
      </c>
      <c r="I670" s="27">
        <v>10281123</v>
      </c>
      <c r="J670" s="27">
        <v>10281123</v>
      </c>
      <c r="K670" s="14" t="s">
        <v>46</v>
      </c>
      <c r="L670" s="19" t="s">
        <v>19</v>
      </c>
      <c r="M670" s="14" t="s">
        <v>17</v>
      </c>
      <c r="N670" s="14" t="s">
        <v>18</v>
      </c>
      <c r="O670" s="15" t="s">
        <v>50</v>
      </c>
      <c r="P670" s="16" t="s">
        <v>717</v>
      </c>
      <c r="Q670" s="17" t="s">
        <v>51</v>
      </c>
    </row>
    <row r="671" spans="1:17" ht="105" x14ac:dyDescent="0.25">
      <c r="A671" s="14">
        <v>671</v>
      </c>
      <c r="B671" s="24">
        <v>80111600</v>
      </c>
      <c r="C671" s="25" t="s">
        <v>764</v>
      </c>
      <c r="D671" s="14" t="s">
        <v>494</v>
      </c>
      <c r="E671" s="14" t="s">
        <v>494</v>
      </c>
      <c r="F671" s="22">
        <v>1</v>
      </c>
      <c r="G671" s="18" t="s">
        <v>47</v>
      </c>
      <c r="H671" s="18" t="s">
        <v>43</v>
      </c>
      <c r="I671" s="27">
        <v>10281123</v>
      </c>
      <c r="J671" s="27">
        <v>10281123</v>
      </c>
      <c r="K671" s="14" t="s">
        <v>46</v>
      </c>
      <c r="L671" s="19" t="s">
        <v>19</v>
      </c>
      <c r="M671" s="14" t="s">
        <v>17</v>
      </c>
      <c r="N671" s="14" t="s">
        <v>18</v>
      </c>
      <c r="O671" s="15" t="s">
        <v>50</v>
      </c>
      <c r="P671" s="16" t="s">
        <v>717</v>
      </c>
      <c r="Q671" s="17" t="s">
        <v>51</v>
      </c>
    </row>
    <row r="672" spans="1:17" ht="105" x14ac:dyDescent="0.25">
      <c r="A672" s="14">
        <v>672</v>
      </c>
      <c r="B672" s="24">
        <v>80111600</v>
      </c>
      <c r="C672" s="25" t="s">
        <v>765</v>
      </c>
      <c r="D672" s="14" t="s">
        <v>494</v>
      </c>
      <c r="E672" s="14" t="s">
        <v>494</v>
      </c>
      <c r="F672" s="22">
        <v>1</v>
      </c>
      <c r="G672" s="18" t="s">
        <v>47</v>
      </c>
      <c r="H672" s="18" t="s">
        <v>43</v>
      </c>
      <c r="I672" s="27">
        <v>8632861</v>
      </c>
      <c r="J672" s="27">
        <v>8632861</v>
      </c>
      <c r="K672" s="14" t="s">
        <v>46</v>
      </c>
      <c r="L672" s="19" t="s">
        <v>19</v>
      </c>
      <c r="M672" s="14" t="s">
        <v>17</v>
      </c>
      <c r="N672" s="14" t="s">
        <v>18</v>
      </c>
      <c r="O672" s="15" t="s">
        <v>50</v>
      </c>
      <c r="P672" s="16" t="s">
        <v>717</v>
      </c>
      <c r="Q672" s="17" t="s">
        <v>51</v>
      </c>
    </row>
    <row r="673" spans="1:17" ht="45" x14ac:dyDescent="0.25">
      <c r="A673" s="38">
        <v>673</v>
      </c>
      <c r="B673" s="24">
        <v>80111600</v>
      </c>
      <c r="C673" s="25" t="s">
        <v>766</v>
      </c>
      <c r="D673" s="14" t="s">
        <v>494</v>
      </c>
      <c r="E673" s="14" t="s">
        <v>494</v>
      </c>
      <c r="F673" s="22">
        <v>1</v>
      </c>
      <c r="G673" s="18" t="s">
        <v>47</v>
      </c>
      <c r="H673" s="18" t="s">
        <v>43</v>
      </c>
      <c r="I673" s="27">
        <v>10281123</v>
      </c>
      <c r="J673" s="27">
        <v>10281123</v>
      </c>
      <c r="K673" s="14" t="s">
        <v>46</v>
      </c>
      <c r="L673" s="19" t="s">
        <v>19</v>
      </c>
      <c r="M673" s="14" t="s">
        <v>17</v>
      </c>
      <c r="N673" s="14" t="s">
        <v>18</v>
      </c>
      <c r="O673" s="15" t="s">
        <v>50</v>
      </c>
      <c r="P673" s="16" t="s">
        <v>717</v>
      </c>
      <c r="Q673" s="17" t="s">
        <v>51</v>
      </c>
    </row>
    <row r="674" spans="1:17" ht="45" x14ac:dyDescent="0.25">
      <c r="A674" s="14">
        <v>674</v>
      </c>
      <c r="B674" s="24">
        <v>80111600</v>
      </c>
      <c r="C674" s="25" t="s">
        <v>767</v>
      </c>
      <c r="D674" s="14" t="s">
        <v>494</v>
      </c>
      <c r="E674" s="14" t="s">
        <v>494</v>
      </c>
      <c r="F674" s="22">
        <v>1</v>
      </c>
      <c r="G674" s="18" t="s">
        <v>47</v>
      </c>
      <c r="H674" s="18" t="s">
        <v>43</v>
      </c>
      <c r="I674" s="27">
        <v>10281123</v>
      </c>
      <c r="J674" s="27">
        <v>10281123</v>
      </c>
      <c r="K674" s="14" t="s">
        <v>46</v>
      </c>
      <c r="L674" s="19" t="s">
        <v>19</v>
      </c>
      <c r="M674" s="14" t="s">
        <v>17</v>
      </c>
      <c r="N674" s="14" t="s">
        <v>18</v>
      </c>
      <c r="O674" s="15" t="s">
        <v>50</v>
      </c>
      <c r="P674" s="16" t="s">
        <v>717</v>
      </c>
      <c r="Q674" s="17" t="s">
        <v>51</v>
      </c>
    </row>
    <row r="675" spans="1:17" ht="45" x14ac:dyDescent="0.25">
      <c r="A675" s="14">
        <v>675</v>
      </c>
      <c r="B675" s="24">
        <v>80111600</v>
      </c>
      <c r="C675" s="25" t="s">
        <v>768</v>
      </c>
      <c r="D675" s="14" t="s">
        <v>494</v>
      </c>
      <c r="E675" s="14" t="s">
        <v>494</v>
      </c>
      <c r="F675" s="22">
        <v>1</v>
      </c>
      <c r="G675" s="18" t="s">
        <v>47</v>
      </c>
      <c r="H675" s="18" t="s">
        <v>43</v>
      </c>
      <c r="I675" s="27">
        <v>10281123</v>
      </c>
      <c r="J675" s="27">
        <v>10281123</v>
      </c>
      <c r="K675" s="14" t="s">
        <v>46</v>
      </c>
      <c r="L675" s="19" t="s">
        <v>19</v>
      </c>
      <c r="M675" s="14" t="s">
        <v>17</v>
      </c>
      <c r="N675" s="14" t="s">
        <v>18</v>
      </c>
      <c r="O675" s="15" t="s">
        <v>50</v>
      </c>
      <c r="P675" s="16" t="s">
        <v>717</v>
      </c>
      <c r="Q675" s="17" t="s">
        <v>51</v>
      </c>
    </row>
    <row r="676" spans="1:17" ht="45" x14ac:dyDescent="0.25">
      <c r="A676" s="38">
        <v>676</v>
      </c>
      <c r="B676" s="24">
        <v>80111600</v>
      </c>
      <c r="C676" s="25" t="s">
        <v>769</v>
      </c>
      <c r="D676" s="14" t="s">
        <v>494</v>
      </c>
      <c r="E676" s="14" t="s">
        <v>494</v>
      </c>
      <c r="F676" s="22">
        <v>1</v>
      </c>
      <c r="G676" s="18" t="s">
        <v>47</v>
      </c>
      <c r="H676" s="18" t="s">
        <v>43</v>
      </c>
      <c r="I676" s="27">
        <v>10281123</v>
      </c>
      <c r="J676" s="27">
        <v>10281123</v>
      </c>
      <c r="K676" s="14" t="s">
        <v>46</v>
      </c>
      <c r="L676" s="19" t="s">
        <v>19</v>
      </c>
      <c r="M676" s="14" t="s">
        <v>17</v>
      </c>
      <c r="N676" s="14" t="s">
        <v>18</v>
      </c>
      <c r="O676" s="15" t="s">
        <v>50</v>
      </c>
      <c r="P676" s="16" t="s">
        <v>717</v>
      </c>
      <c r="Q676" s="17" t="s">
        <v>51</v>
      </c>
    </row>
    <row r="677" spans="1:17" ht="90" x14ac:dyDescent="0.25">
      <c r="A677" s="14">
        <v>677</v>
      </c>
      <c r="B677" s="24" t="s">
        <v>734</v>
      </c>
      <c r="C677" s="25" t="s">
        <v>770</v>
      </c>
      <c r="D677" s="14" t="s">
        <v>494</v>
      </c>
      <c r="E677" s="14" t="s">
        <v>494</v>
      </c>
      <c r="F677" s="22">
        <v>17</v>
      </c>
      <c r="G677" s="18" t="s">
        <v>363</v>
      </c>
      <c r="H677" s="18" t="s">
        <v>43</v>
      </c>
      <c r="I677" s="27">
        <v>1550000000</v>
      </c>
      <c r="J677" s="27">
        <v>1550000000</v>
      </c>
      <c r="K677" s="14" t="s">
        <v>46</v>
      </c>
      <c r="L677" s="19" t="s">
        <v>19</v>
      </c>
      <c r="M677" s="14" t="s">
        <v>17</v>
      </c>
      <c r="N677" s="14" t="s">
        <v>18</v>
      </c>
      <c r="O677" s="15" t="s">
        <v>50</v>
      </c>
      <c r="P677" s="16" t="s">
        <v>717</v>
      </c>
      <c r="Q677" s="17" t="s">
        <v>51</v>
      </c>
    </row>
    <row r="678" spans="1:17" ht="90" x14ac:dyDescent="0.25">
      <c r="A678" s="14">
        <v>678</v>
      </c>
      <c r="B678" s="24" t="s">
        <v>734</v>
      </c>
      <c r="C678" s="25" t="s">
        <v>771</v>
      </c>
      <c r="D678" s="14" t="s">
        <v>494</v>
      </c>
      <c r="E678" s="14" t="s">
        <v>494</v>
      </c>
      <c r="F678" s="22">
        <v>17</v>
      </c>
      <c r="G678" s="18" t="s">
        <v>363</v>
      </c>
      <c r="H678" s="18" t="s">
        <v>43</v>
      </c>
      <c r="I678" s="27">
        <v>2150000000</v>
      </c>
      <c r="J678" s="27">
        <v>2150000000</v>
      </c>
      <c r="K678" s="14" t="s">
        <v>46</v>
      </c>
      <c r="L678" s="19" t="s">
        <v>19</v>
      </c>
      <c r="M678" s="14" t="s">
        <v>17</v>
      </c>
      <c r="N678" s="14" t="s">
        <v>18</v>
      </c>
      <c r="O678" s="15" t="s">
        <v>50</v>
      </c>
      <c r="P678" s="16" t="s">
        <v>717</v>
      </c>
      <c r="Q678" s="17" t="s">
        <v>51</v>
      </c>
    </row>
    <row r="679" spans="1:17" ht="75" x14ac:dyDescent="0.25">
      <c r="A679" s="38">
        <v>679</v>
      </c>
      <c r="B679" s="24" t="s">
        <v>735</v>
      </c>
      <c r="C679" s="25" t="s">
        <v>772</v>
      </c>
      <c r="D679" s="14" t="s">
        <v>723</v>
      </c>
      <c r="E679" s="14" t="s">
        <v>723</v>
      </c>
      <c r="F679" s="22">
        <v>15</v>
      </c>
      <c r="G679" s="18" t="s">
        <v>363</v>
      </c>
      <c r="H679" s="18" t="s">
        <v>43</v>
      </c>
      <c r="I679" s="27">
        <v>400000000</v>
      </c>
      <c r="J679" s="27">
        <v>400000000</v>
      </c>
      <c r="K679" s="14" t="s">
        <v>46</v>
      </c>
      <c r="L679" s="19" t="s">
        <v>19</v>
      </c>
      <c r="M679" s="14" t="s">
        <v>17</v>
      </c>
      <c r="N679" s="14" t="s">
        <v>18</v>
      </c>
      <c r="O679" s="15" t="s">
        <v>50</v>
      </c>
      <c r="P679" s="16" t="s">
        <v>717</v>
      </c>
      <c r="Q679" s="17" t="s">
        <v>51</v>
      </c>
    </row>
    <row r="680" spans="1:17" ht="45" x14ac:dyDescent="0.25">
      <c r="A680" s="14">
        <v>680</v>
      </c>
      <c r="B680" s="24">
        <v>81112200</v>
      </c>
      <c r="C680" s="25" t="s">
        <v>773</v>
      </c>
      <c r="D680" s="14" t="s">
        <v>494</v>
      </c>
      <c r="E680" s="14" t="s">
        <v>494</v>
      </c>
      <c r="F680" s="22">
        <v>4</v>
      </c>
      <c r="G680" s="18" t="s">
        <v>421</v>
      </c>
      <c r="H680" s="18" t="s">
        <v>20</v>
      </c>
      <c r="I680" s="27">
        <v>4528000</v>
      </c>
      <c r="J680" s="27">
        <v>4528000</v>
      </c>
      <c r="K680" s="14" t="s">
        <v>46</v>
      </c>
      <c r="L680" s="19" t="s">
        <v>19</v>
      </c>
      <c r="M680" s="14" t="s">
        <v>17</v>
      </c>
      <c r="N680" s="14" t="s">
        <v>18</v>
      </c>
      <c r="O680" s="15" t="s">
        <v>50</v>
      </c>
      <c r="P680" s="16" t="s">
        <v>717</v>
      </c>
      <c r="Q680" s="17" t="s">
        <v>51</v>
      </c>
    </row>
    <row r="681" spans="1:17" ht="60" x14ac:dyDescent="0.25">
      <c r="A681" s="14">
        <v>681</v>
      </c>
      <c r="B681" s="40" t="s">
        <v>774</v>
      </c>
      <c r="C681" s="36" t="s">
        <v>775</v>
      </c>
      <c r="D681" s="33" t="s">
        <v>723</v>
      </c>
      <c r="E681" s="33" t="s">
        <v>723</v>
      </c>
      <c r="F681" s="21">
        <v>1</v>
      </c>
      <c r="G681" s="33" t="s">
        <v>363</v>
      </c>
      <c r="H681" s="31" t="s">
        <v>20</v>
      </c>
      <c r="I681" s="39">
        <v>6000000</v>
      </c>
      <c r="J681" s="39">
        <v>6000000</v>
      </c>
      <c r="K681" s="31" t="s">
        <v>46</v>
      </c>
      <c r="L681" s="31" t="s">
        <v>19</v>
      </c>
      <c r="M681" s="14" t="s">
        <v>17</v>
      </c>
      <c r="N681" s="14" t="s">
        <v>18</v>
      </c>
      <c r="O681" s="15" t="s">
        <v>50</v>
      </c>
      <c r="P681" s="16" t="s">
        <v>717</v>
      </c>
      <c r="Q681" s="17" t="s">
        <v>51</v>
      </c>
    </row>
    <row r="682" spans="1:17" ht="75" x14ac:dyDescent="0.25">
      <c r="A682" s="38">
        <v>682</v>
      </c>
      <c r="B682" s="40" t="s">
        <v>776</v>
      </c>
      <c r="C682" s="36" t="s">
        <v>777</v>
      </c>
      <c r="D682" s="33" t="s">
        <v>780</v>
      </c>
      <c r="E682" s="33" t="s">
        <v>780</v>
      </c>
      <c r="F682" s="21">
        <v>32</v>
      </c>
      <c r="G682" s="33" t="s">
        <v>328</v>
      </c>
      <c r="H682" s="31" t="s">
        <v>20</v>
      </c>
      <c r="I682" s="39">
        <v>4000000000</v>
      </c>
      <c r="J682" s="39">
        <v>150000000</v>
      </c>
      <c r="K682" s="31" t="s">
        <v>329</v>
      </c>
      <c r="L682" s="31" t="s">
        <v>677</v>
      </c>
      <c r="M682" s="14" t="s">
        <v>17</v>
      </c>
      <c r="N682" s="14" t="s">
        <v>18</v>
      </c>
      <c r="O682" s="15" t="s">
        <v>50</v>
      </c>
      <c r="P682" s="16" t="s">
        <v>717</v>
      </c>
      <c r="Q682" s="17" t="s">
        <v>51</v>
      </c>
    </row>
    <row r="683" spans="1:17" ht="90" x14ac:dyDescent="0.25">
      <c r="A683" s="14">
        <v>683</v>
      </c>
      <c r="B683" s="40" t="s">
        <v>778</v>
      </c>
      <c r="C683" s="36" t="s">
        <v>779</v>
      </c>
      <c r="D683" s="33" t="s">
        <v>494</v>
      </c>
      <c r="E683" s="33" t="s">
        <v>494</v>
      </c>
      <c r="F683" s="21">
        <v>5</v>
      </c>
      <c r="G683" s="33" t="s">
        <v>421</v>
      </c>
      <c r="H683" s="31" t="s">
        <v>20</v>
      </c>
      <c r="I683" s="39">
        <v>55000000</v>
      </c>
      <c r="J683" s="39">
        <v>55000000</v>
      </c>
      <c r="K683" s="31" t="s">
        <v>46</v>
      </c>
      <c r="L683" s="31" t="s">
        <v>19</v>
      </c>
      <c r="M683" s="14" t="s">
        <v>17</v>
      </c>
      <c r="N683" s="14" t="s">
        <v>18</v>
      </c>
      <c r="O683" s="15" t="s">
        <v>50</v>
      </c>
      <c r="P683" s="16" t="s">
        <v>717</v>
      </c>
      <c r="Q683" s="17" t="s">
        <v>51</v>
      </c>
    </row>
    <row r="684" spans="1:17" ht="60" x14ac:dyDescent="0.25">
      <c r="A684" s="14">
        <v>684</v>
      </c>
      <c r="B684" s="20">
        <v>80111600</v>
      </c>
      <c r="C684" s="36" t="s">
        <v>783</v>
      </c>
      <c r="D684" s="33" t="s">
        <v>723</v>
      </c>
      <c r="E684" s="33" t="s">
        <v>723</v>
      </c>
      <c r="F684" s="21">
        <v>4</v>
      </c>
      <c r="G684" s="33" t="s">
        <v>47</v>
      </c>
      <c r="H684" s="31" t="s">
        <v>20</v>
      </c>
      <c r="I684" s="39">
        <v>51714284</v>
      </c>
      <c r="J684" s="39">
        <v>51714284</v>
      </c>
      <c r="K684" s="31" t="s">
        <v>46</v>
      </c>
      <c r="L684" s="31" t="s">
        <v>19</v>
      </c>
      <c r="M684" s="14" t="s">
        <v>17</v>
      </c>
      <c r="N684" s="14" t="s">
        <v>18</v>
      </c>
      <c r="O684" s="15" t="s">
        <v>50</v>
      </c>
      <c r="P684" s="16" t="s">
        <v>717</v>
      </c>
      <c r="Q684" s="17" t="s">
        <v>51</v>
      </c>
    </row>
    <row r="685" spans="1:17" ht="75" x14ac:dyDescent="0.25">
      <c r="A685" s="14">
        <v>685</v>
      </c>
      <c r="B685" s="20">
        <v>80111600</v>
      </c>
      <c r="C685" s="36" t="s">
        <v>784</v>
      </c>
      <c r="D685" s="33" t="s">
        <v>723</v>
      </c>
      <c r="E685" s="33" t="s">
        <v>723</v>
      </c>
      <c r="F685" s="21">
        <v>4</v>
      </c>
      <c r="G685" s="33" t="s">
        <v>47</v>
      </c>
      <c r="H685" s="31" t="s">
        <v>20</v>
      </c>
      <c r="I685" s="39">
        <v>51714284</v>
      </c>
      <c r="J685" s="39">
        <v>51714284</v>
      </c>
      <c r="K685" s="31" t="s">
        <v>46</v>
      </c>
      <c r="L685" s="31" t="s">
        <v>19</v>
      </c>
      <c r="M685" s="14" t="s">
        <v>17</v>
      </c>
      <c r="N685" s="14" t="s">
        <v>18</v>
      </c>
      <c r="O685" s="15" t="s">
        <v>50</v>
      </c>
      <c r="P685" s="16" t="s">
        <v>717</v>
      </c>
      <c r="Q685" s="17" t="s">
        <v>51</v>
      </c>
    </row>
    <row r="686" spans="1:17" ht="75" x14ac:dyDescent="0.25">
      <c r="A686" s="38">
        <v>686</v>
      </c>
      <c r="B686" s="20">
        <v>80111600</v>
      </c>
      <c r="C686" s="36" t="s">
        <v>785</v>
      </c>
      <c r="D686" s="33" t="s">
        <v>723</v>
      </c>
      <c r="E686" s="33" t="s">
        <v>723</v>
      </c>
      <c r="F686" s="21">
        <v>4</v>
      </c>
      <c r="G686" s="33" t="s">
        <v>47</v>
      </c>
      <c r="H686" s="31" t="s">
        <v>20</v>
      </c>
      <c r="I686" s="39" t="s">
        <v>800</v>
      </c>
      <c r="J686" s="39" t="s">
        <v>800</v>
      </c>
      <c r="K686" s="31" t="s">
        <v>46</v>
      </c>
      <c r="L686" s="31" t="s">
        <v>19</v>
      </c>
      <c r="M686" s="14" t="s">
        <v>17</v>
      </c>
      <c r="N686" s="14" t="s">
        <v>18</v>
      </c>
      <c r="O686" s="15" t="s">
        <v>50</v>
      </c>
      <c r="P686" s="16" t="s">
        <v>717</v>
      </c>
      <c r="Q686" s="17" t="s">
        <v>51</v>
      </c>
    </row>
    <row r="687" spans="1:17" ht="60" x14ac:dyDescent="0.25">
      <c r="A687" s="14">
        <v>687</v>
      </c>
      <c r="B687" s="20">
        <v>80111600</v>
      </c>
      <c r="C687" s="36" t="s">
        <v>786</v>
      </c>
      <c r="D687" s="33" t="s">
        <v>723</v>
      </c>
      <c r="E687" s="33" t="s">
        <v>723</v>
      </c>
      <c r="F687" s="21">
        <v>4</v>
      </c>
      <c r="G687" s="33" t="s">
        <v>47</v>
      </c>
      <c r="H687" s="31" t="s">
        <v>20</v>
      </c>
      <c r="I687" s="39" t="s">
        <v>801</v>
      </c>
      <c r="J687" s="39" t="s">
        <v>801</v>
      </c>
      <c r="K687" s="31" t="s">
        <v>46</v>
      </c>
      <c r="L687" s="31" t="s">
        <v>19</v>
      </c>
      <c r="M687" s="14" t="s">
        <v>17</v>
      </c>
      <c r="N687" s="14" t="s">
        <v>18</v>
      </c>
      <c r="O687" s="15" t="s">
        <v>50</v>
      </c>
      <c r="P687" s="16" t="s">
        <v>717</v>
      </c>
      <c r="Q687" s="17" t="s">
        <v>51</v>
      </c>
    </row>
    <row r="688" spans="1:17" ht="90" x14ac:dyDescent="0.25">
      <c r="A688" s="14">
        <v>688</v>
      </c>
      <c r="B688" s="20">
        <v>80111600</v>
      </c>
      <c r="C688" s="36" t="s">
        <v>804</v>
      </c>
      <c r="D688" s="33" t="s">
        <v>723</v>
      </c>
      <c r="E688" s="33" t="s">
        <v>723</v>
      </c>
      <c r="F688" s="21">
        <v>4</v>
      </c>
      <c r="G688" s="33" t="s">
        <v>47</v>
      </c>
      <c r="H688" s="31" t="s">
        <v>20</v>
      </c>
      <c r="I688" s="39" t="s">
        <v>802</v>
      </c>
      <c r="J688" s="39" t="s">
        <v>802</v>
      </c>
      <c r="K688" s="31" t="s">
        <v>46</v>
      </c>
      <c r="L688" s="31" t="s">
        <v>19</v>
      </c>
      <c r="M688" s="14" t="s">
        <v>17</v>
      </c>
      <c r="N688" s="14" t="s">
        <v>18</v>
      </c>
      <c r="O688" s="15" t="s">
        <v>50</v>
      </c>
      <c r="P688" s="16" t="s">
        <v>717</v>
      </c>
      <c r="Q688" s="17" t="s">
        <v>51</v>
      </c>
    </row>
    <row r="689" spans="1:17" ht="60" x14ac:dyDescent="0.25">
      <c r="A689" s="14">
        <v>689</v>
      </c>
      <c r="B689" s="20">
        <v>80111600</v>
      </c>
      <c r="C689" s="36" t="s">
        <v>787</v>
      </c>
      <c r="D689" s="33" t="s">
        <v>723</v>
      </c>
      <c r="E689" s="33" t="s">
        <v>723</v>
      </c>
      <c r="F689" s="21">
        <v>4</v>
      </c>
      <c r="G689" s="33" t="s">
        <v>47</v>
      </c>
      <c r="H689" s="31" t="s">
        <v>20</v>
      </c>
      <c r="I689" s="39" t="s">
        <v>802</v>
      </c>
      <c r="J689" s="39" t="s">
        <v>802</v>
      </c>
      <c r="K689" s="31" t="s">
        <v>46</v>
      </c>
      <c r="L689" s="31" t="s">
        <v>19</v>
      </c>
      <c r="M689" s="14" t="s">
        <v>17</v>
      </c>
      <c r="N689" s="14" t="s">
        <v>18</v>
      </c>
      <c r="O689" s="15" t="s">
        <v>50</v>
      </c>
      <c r="P689" s="16" t="s">
        <v>717</v>
      </c>
      <c r="Q689" s="17" t="s">
        <v>51</v>
      </c>
    </row>
    <row r="690" spans="1:17" ht="90" x14ac:dyDescent="0.25">
      <c r="A690" s="38">
        <v>690</v>
      </c>
      <c r="B690" s="20">
        <v>80111600</v>
      </c>
      <c r="C690" s="36" t="s">
        <v>788</v>
      </c>
      <c r="D690" s="33" t="s">
        <v>723</v>
      </c>
      <c r="E690" s="33" t="s">
        <v>723</v>
      </c>
      <c r="F690" s="21">
        <v>4</v>
      </c>
      <c r="G690" s="33" t="s">
        <v>47</v>
      </c>
      <c r="H690" s="31" t="s">
        <v>20</v>
      </c>
      <c r="I690" s="39">
        <v>52000000</v>
      </c>
      <c r="J690" s="39">
        <v>52000000</v>
      </c>
      <c r="K690" s="31" t="s">
        <v>46</v>
      </c>
      <c r="L690" s="31" t="s">
        <v>19</v>
      </c>
      <c r="M690" s="14" t="s">
        <v>17</v>
      </c>
      <c r="N690" s="14" t="s">
        <v>18</v>
      </c>
      <c r="O690" s="15" t="s">
        <v>50</v>
      </c>
      <c r="P690" s="16" t="s">
        <v>717</v>
      </c>
      <c r="Q690" s="17" t="s">
        <v>51</v>
      </c>
    </row>
    <row r="691" spans="1:17" ht="45" x14ac:dyDescent="0.25">
      <c r="A691" s="14">
        <v>691</v>
      </c>
      <c r="B691" s="20">
        <v>80111600</v>
      </c>
      <c r="C691" s="36" t="s">
        <v>789</v>
      </c>
      <c r="D691" s="33" t="s">
        <v>723</v>
      </c>
      <c r="E691" s="33" t="s">
        <v>723</v>
      </c>
      <c r="F691" s="21">
        <v>4</v>
      </c>
      <c r="G691" s="33" t="s">
        <v>47</v>
      </c>
      <c r="H691" s="31" t="s">
        <v>20</v>
      </c>
      <c r="I691" s="39">
        <v>16854088</v>
      </c>
      <c r="J691" s="39">
        <v>16854088</v>
      </c>
      <c r="K691" s="31" t="s">
        <v>46</v>
      </c>
      <c r="L691" s="31" t="s">
        <v>19</v>
      </c>
      <c r="M691" s="14" t="s">
        <v>17</v>
      </c>
      <c r="N691" s="14" t="s">
        <v>18</v>
      </c>
      <c r="O691" s="15" t="s">
        <v>50</v>
      </c>
      <c r="P691" s="16" t="s">
        <v>717</v>
      </c>
      <c r="Q691" s="17" t="s">
        <v>51</v>
      </c>
    </row>
    <row r="692" spans="1:17" ht="60" x14ac:dyDescent="0.25">
      <c r="A692" s="14">
        <v>692</v>
      </c>
      <c r="B692" s="40" t="s">
        <v>790</v>
      </c>
      <c r="C692" s="36" t="s">
        <v>791</v>
      </c>
      <c r="D692" s="33" t="s">
        <v>723</v>
      </c>
      <c r="E692" s="33" t="s">
        <v>723</v>
      </c>
      <c r="F692" s="21">
        <v>3</v>
      </c>
      <c r="G692" s="33" t="s">
        <v>733</v>
      </c>
      <c r="H692" s="31" t="s">
        <v>44</v>
      </c>
      <c r="I692" s="39" t="s">
        <v>803</v>
      </c>
      <c r="J692" s="39" t="s">
        <v>803</v>
      </c>
      <c r="K692" s="31" t="s">
        <v>46</v>
      </c>
      <c r="L692" s="31" t="s">
        <v>19</v>
      </c>
      <c r="M692" s="14" t="s">
        <v>17</v>
      </c>
      <c r="N692" s="14" t="s">
        <v>18</v>
      </c>
      <c r="O692" s="15" t="s">
        <v>50</v>
      </c>
      <c r="P692" s="16" t="s">
        <v>717</v>
      </c>
      <c r="Q692" s="17" t="s">
        <v>51</v>
      </c>
    </row>
    <row r="693" spans="1:17" ht="75" x14ac:dyDescent="0.25">
      <c r="A693" s="14">
        <v>693</v>
      </c>
      <c r="B693" s="20">
        <v>81112500</v>
      </c>
      <c r="C693" s="36" t="s">
        <v>792</v>
      </c>
      <c r="D693" s="33" t="s">
        <v>723</v>
      </c>
      <c r="E693" s="33" t="s">
        <v>723</v>
      </c>
      <c r="F693" s="21">
        <v>3</v>
      </c>
      <c r="G693" s="33" t="s">
        <v>47</v>
      </c>
      <c r="H693" s="31" t="s">
        <v>20</v>
      </c>
      <c r="I693" s="39">
        <v>65000000</v>
      </c>
      <c r="J693" s="39">
        <v>65000000</v>
      </c>
      <c r="K693" s="31" t="s">
        <v>46</v>
      </c>
      <c r="L693" s="31" t="s">
        <v>19</v>
      </c>
      <c r="M693" s="14" t="s">
        <v>17</v>
      </c>
      <c r="N693" s="14" t="s">
        <v>18</v>
      </c>
      <c r="O693" s="15" t="s">
        <v>50</v>
      </c>
      <c r="P693" s="16" t="s">
        <v>717</v>
      </c>
      <c r="Q693" s="17" t="s">
        <v>51</v>
      </c>
    </row>
    <row r="694" spans="1:17" ht="45" x14ac:dyDescent="0.25">
      <c r="A694" s="38">
        <v>694</v>
      </c>
      <c r="B694" s="20">
        <v>80141607</v>
      </c>
      <c r="C694" s="36" t="s">
        <v>793</v>
      </c>
      <c r="D694" s="33" t="s">
        <v>723</v>
      </c>
      <c r="E694" s="33" t="s">
        <v>723</v>
      </c>
      <c r="F694" s="21">
        <v>1</v>
      </c>
      <c r="G694" s="33" t="s">
        <v>361</v>
      </c>
      <c r="H694" s="31" t="s">
        <v>44</v>
      </c>
      <c r="I694" s="39">
        <v>23800000</v>
      </c>
      <c r="J694" s="39">
        <v>23800000</v>
      </c>
      <c r="K694" s="31" t="s">
        <v>46</v>
      </c>
      <c r="L694" s="31" t="s">
        <v>19</v>
      </c>
      <c r="M694" s="14" t="s">
        <v>17</v>
      </c>
      <c r="N694" s="14" t="s">
        <v>18</v>
      </c>
      <c r="O694" s="15" t="s">
        <v>50</v>
      </c>
      <c r="P694" s="16" t="s">
        <v>717</v>
      </c>
      <c r="Q694" s="17" t="s">
        <v>51</v>
      </c>
    </row>
    <row r="695" spans="1:17" ht="45" x14ac:dyDescent="0.25">
      <c r="A695" s="14">
        <v>696</v>
      </c>
      <c r="B695" s="20">
        <v>80141607</v>
      </c>
      <c r="C695" s="36" t="s">
        <v>794</v>
      </c>
      <c r="D695" s="33" t="s">
        <v>723</v>
      </c>
      <c r="E695" s="33" t="s">
        <v>723</v>
      </c>
      <c r="F695" s="21">
        <v>1</v>
      </c>
      <c r="G695" s="33" t="s">
        <v>361</v>
      </c>
      <c r="H695" s="31" t="s">
        <v>44</v>
      </c>
      <c r="I695" s="39">
        <v>119000000</v>
      </c>
      <c r="J695" s="39">
        <v>119000000</v>
      </c>
      <c r="K695" s="31" t="s">
        <v>46</v>
      </c>
      <c r="L695" s="31" t="s">
        <v>19</v>
      </c>
      <c r="M695" s="14" t="s">
        <v>17</v>
      </c>
      <c r="N695" s="14" t="s">
        <v>18</v>
      </c>
      <c r="O695" s="15" t="s">
        <v>50</v>
      </c>
      <c r="P695" s="16" t="s">
        <v>717</v>
      </c>
      <c r="Q695" s="17" t="s">
        <v>51</v>
      </c>
    </row>
    <row r="696" spans="1:17" ht="45" x14ac:dyDescent="0.25">
      <c r="A696" s="14">
        <v>697</v>
      </c>
      <c r="B696" s="20">
        <v>80141607</v>
      </c>
      <c r="C696" s="36" t="s">
        <v>795</v>
      </c>
      <c r="D696" s="33" t="s">
        <v>723</v>
      </c>
      <c r="E696" s="33" t="s">
        <v>723</v>
      </c>
      <c r="F696" s="21">
        <v>1</v>
      </c>
      <c r="G696" s="33" t="s">
        <v>361</v>
      </c>
      <c r="H696" s="31" t="s">
        <v>44</v>
      </c>
      <c r="I696" s="39">
        <v>20000000</v>
      </c>
      <c r="J696" s="39">
        <v>20000000</v>
      </c>
      <c r="K696" s="31" t="s">
        <v>46</v>
      </c>
      <c r="L696" s="31" t="s">
        <v>19</v>
      </c>
      <c r="M696" s="14" t="s">
        <v>17</v>
      </c>
      <c r="N696" s="14" t="s">
        <v>18</v>
      </c>
      <c r="O696" s="15" t="s">
        <v>50</v>
      </c>
      <c r="P696" s="16" t="s">
        <v>717</v>
      </c>
      <c r="Q696" s="17" t="s">
        <v>51</v>
      </c>
    </row>
    <row r="697" spans="1:17" ht="45" x14ac:dyDescent="0.25">
      <c r="A697" s="38">
        <v>698</v>
      </c>
      <c r="B697" s="20">
        <v>80141607</v>
      </c>
      <c r="C697" s="36" t="s">
        <v>796</v>
      </c>
      <c r="D697" s="33" t="s">
        <v>723</v>
      </c>
      <c r="E697" s="33" t="s">
        <v>723</v>
      </c>
      <c r="F697" s="21">
        <v>1</v>
      </c>
      <c r="G697" s="33" t="s">
        <v>361</v>
      </c>
      <c r="H697" s="31" t="s">
        <v>44</v>
      </c>
      <c r="I697" s="39">
        <v>15000000</v>
      </c>
      <c r="J697" s="39">
        <v>15000000</v>
      </c>
      <c r="K697" s="31" t="s">
        <v>46</v>
      </c>
      <c r="L697" s="31" t="s">
        <v>19</v>
      </c>
      <c r="M697" s="14" t="s">
        <v>17</v>
      </c>
      <c r="N697" s="14" t="s">
        <v>18</v>
      </c>
      <c r="O697" s="15" t="s">
        <v>50</v>
      </c>
      <c r="P697" s="16" t="s">
        <v>717</v>
      </c>
      <c r="Q697" s="17" t="s">
        <v>51</v>
      </c>
    </row>
    <row r="698" spans="1:17" ht="45" x14ac:dyDescent="0.25">
      <c r="A698" s="14">
        <v>699</v>
      </c>
      <c r="B698" s="20">
        <v>80111600</v>
      </c>
      <c r="C698" s="36" t="s">
        <v>797</v>
      </c>
      <c r="D698" s="33" t="s">
        <v>723</v>
      </c>
      <c r="E698" s="33" t="s">
        <v>723</v>
      </c>
      <c r="F698" s="21">
        <v>4</v>
      </c>
      <c r="G698" s="33" t="s">
        <v>47</v>
      </c>
      <c r="H698" s="31" t="s">
        <v>44</v>
      </c>
      <c r="I698" s="39">
        <v>46000000</v>
      </c>
      <c r="J698" s="39">
        <v>46000000</v>
      </c>
      <c r="K698" s="31" t="s">
        <v>46</v>
      </c>
      <c r="L698" s="31" t="s">
        <v>19</v>
      </c>
      <c r="M698" s="14" t="s">
        <v>17</v>
      </c>
      <c r="N698" s="14" t="s">
        <v>18</v>
      </c>
      <c r="O698" s="15" t="s">
        <v>50</v>
      </c>
      <c r="P698" s="16" t="s">
        <v>717</v>
      </c>
      <c r="Q698" s="17" t="s">
        <v>51</v>
      </c>
    </row>
    <row r="699" spans="1:17" ht="45" x14ac:dyDescent="0.25">
      <c r="A699" s="14">
        <v>700</v>
      </c>
      <c r="B699" s="20">
        <v>80111600</v>
      </c>
      <c r="C699" s="36" t="s">
        <v>798</v>
      </c>
      <c r="D699" s="33" t="s">
        <v>723</v>
      </c>
      <c r="E699" s="33" t="s">
        <v>723</v>
      </c>
      <c r="F699" s="21">
        <v>4</v>
      </c>
      <c r="G699" s="33" t="s">
        <v>47</v>
      </c>
      <c r="H699" s="31" t="s">
        <v>44</v>
      </c>
      <c r="I699" s="39">
        <v>46000000</v>
      </c>
      <c r="J699" s="39">
        <v>46000000</v>
      </c>
      <c r="K699" s="31" t="s">
        <v>46</v>
      </c>
      <c r="L699" s="31" t="s">
        <v>19</v>
      </c>
      <c r="M699" s="14" t="s">
        <v>17</v>
      </c>
      <c r="N699" s="14" t="s">
        <v>18</v>
      </c>
      <c r="O699" s="15" t="s">
        <v>50</v>
      </c>
      <c r="P699" s="16" t="s">
        <v>717</v>
      </c>
      <c r="Q699" s="17" t="s">
        <v>51</v>
      </c>
    </row>
    <row r="700" spans="1:17" ht="45" x14ac:dyDescent="0.25">
      <c r="A700" s="14">
        <v>701</v>
      </c>
      <c r="B700" s="20">
        <v>80111600</v>
      </c>
      <c r="C700" s="36" t="s">
        <v>799</v>
      </c>
      <c r="D700" s="33" t="s">
        <v>723</v>
      </c>
      <c r="E700" s="33" t="s">
        <v>723</v>
      </c>
      <c r="F700" s="21">
        <v>4</v>
      </c>
      <c r="G700" s="33" t="s">
        <v>47</v>
      </c>
      <c r="H700" s="31" t="s">
        <v>44</v>
      </c>
      <c r="I700" s="39">
        <v>34400000</v>
      </c>
      <c r="J700" s="39">
        <v>34400000</v>
      </c>
      <c r="K700" s="31" t="s">
        <v>46</v>
      </c>
      <c r="L700" s="31" t="s">
        <v>19</v>
      </c>
      <c r="M700" s="14" t="s">
        <v>17</v>
      </c>
      <c r="N700" s="14" t="s">
        <v>18</v>
      </c>
      <c r="O700" s="15" t="s">
        <v>50</v>
      </c>
      <c r="P700" s="16" t="s">
        <v>717</v>
      </c>
      <c r="Q700" s="17" t="s">
        <v>51</v>
      </c>
    </row>
    <row r="701" spans="1:17" ht="60" x14ac:dyDescent="0.25">
      <c r="A701" s="14">
        <v>702</v>
      </c>
      <c r="B701" s="20">
        <v>80111600</v>
      </c>
      <c r="C701" s="36" t="s">
        <v>805</v>
      </c>
      <c r="D701" s="33" t="s">
        <v>723</v>
      </c>
      <c r="E701" s="33" t="s">
        <v>723</v>
      </c>
      <c r="F701" s="21">
        <v>4</v>
      </c>
      <c r="G701" s="33" t="s">
        <v>47</v>
      </c>
      <c r="H701" s="31" t="s">
        <v>20</v>
      </c>
      <c r="I701" s="39">
        <v>20820724</v>
      </c>
      <c r="J701" s="39">
        <v>20820724</v>
      </c>
      <c r="K701" s="31" t="s">
        <v>46</v>
      </c>
      <c r="L701" s="31" t="s">
        <v>19</v>
      </c>
      <c r="M701" s="14" t="s">
        <v>17</v>
      </c>
      <c r="N701" s="14" t="s">
        <v>18</v>
      </c>
      <c r="O701" s="15" t="s">
        <v>50</v>
      </c>
      <c r="P701" s="16" t="s">
        <v>717</v>
      </c>
      <c r="Q701" s="17" t="s">
        <v>51</v>
      </c>
    </row>
    <row r="702" spans="1:17" ht="60" x14ac:dyDescent="0.25">
      <c r="A702" s="14">
        <v>703</v>
      </c>
      <c r="B702" s="20">
        <v>80111600</v>
      </c>
      <c r="C702" s="36" t="s">
        <v>806</v>
      </c>
      <c r="D702" s="33" t="s">
        <v>723</v>
      </c>
      <c r="E702" s="33" t="s">
        <v>723</v>
      </c>
      <c r="F702" s="21">
        <v>4</v>
      </c>
      <c r="G702" s="33" t="s">
        <v>47</v>
      </c>
      <c r="H702" s="31" t="s">
        <v>20</v>
      </c>
      <c r="I702" s="39">
        <v>59551624</v>
      </c>
      <c r="J702" s="39">
        <v>59551624</v>
      </c>
      <c r="K702" s="31" t="s">
        <v>46</v>
      </c>
      <c r="L702" s="31" t="s">
        <v>19</v>
      </c>
      <c r="M702" s="14" t="s">
        <v>17</v>
      </c>
      <c r="N702" s="14" t="s">
        <v>18</v>
      </c>
      <c r="O702" s="15" t="s">
        <v>50</v>
      </c>
      <c r="P702" s="16" t="s">
        <v>717</v>
      </c>
      <c r="Q702" s="17" t="s">
        <v>51</v>
      </c>
    </row>
    <row r="703" spans="1:17" ht="60" x14ac:dyDescent="0.25">
      <c r="A703" s="14">
        <v>704</v>
      </c>
      <c r="B703" s="24" t="s">
        <v>807</v>
      </c>
      <c r="C703" s="25" t="s">
        <v>808</v>
      </c>
      <c r="D703" s="14" t="s">
        <v>825</v>
      </c>
      <c r="E703" s="14" t="s">
        <v>825</v>
      </c>
      <c r="F703" s="22">
        <v>3</v>
      </c>
      <c r="G703" s="18" t="s">
        <v>421</v>
      </c>
      <c r="H703" s="18" t="s">
        <v>20</v>
      </c>
      <c r="I703" s="39">
        <v>106522505</v>
      </c>
      <c r="J703" s="39">
        <v>106522505</v>
      </c>
      <c r="K703" s="14" t="s">
        <v>46</v>
      </c>
      <c r="L703" s="19" t="s">
        <v>19</v>
      </c>
      <c r="M703" s="14" t="s">
        <v>17</v>
      </c>
      <c r="N703" s="14" t="s">
        <v>18</v>
      </c>
      <c r="O703" s="15" t="s">
        <v>50</v>
      </c>
      <c r="P703" s="16" t="s">
        <v>717</v>
      </c>
      <c r="Q703" s="17" t="s">
        <v>51</v>
      </c>
    </row>
    <row r="704" spans="1:17" ht="60" x14ac:dyDescent="0.25">
      <c r="A704" s="14">
        <v>705</v>
      </c>
      <c r="B704" s="24">
        <v>93142104</v>
      </c>
      <c r="C704" s="25" t="s">
        <v>809</v>
      </c>
      <c r="D704" s="14" t="s">
        <v>723</v>
      </c>
      <c r="E704" s="14" t="s">
        <v>723</v>
      </c>
      <c r="F704" s="22">
        <v>4</v>
      </c>
      <c r="G704" s="18" t="s">
        <v>47</v>
      </c>
      <c r="H704" s="18" t="s">
        <v>20</v>
      </c>
      <c r="I704" s="39">
        <v>500000000</v>
      </c>
      <c r="J704" s="39">
        <v>500000000</v>
      </c>
      <c r="K704" s="14" t="s">
        <v>46</v>
      </c>
      <c r="L704" s="19" t="s">
        <v>19</v>
      </c>
      <c r="M704" s="14" t="s">
        <v>17</v>
      </c>
      <c r="N704" s="14" t="s">
        <v>18</v>
      </c>
      <c r="O704" s="15" t="s">
        <v>50</v>
      </c>
      <c r="P704" s="16" t="s">
        <v>717</v>
      </c>
      <c r="Q704" s="17" t="s">
        <v>51</v>
      </c>
    </row>
    <row r="705" spans="1:17" ht="75" x14ac:dyDescent="0.25">
      <c r="A705" s="14">
        <v>706</v>
      </c>
      <c r="B705" s="24">
        <v>93142104</v>
      </c>
      <c r="C705" s="25" t="s">
        <v>810</v>
      </c>
      <c r="D705" s="14" t="s">
        <v>723</v>
      </c>
      <c r="E705" s="14" t="s">
        <v>723</v>
      </c>
      <c r="F705" s="22">
        <v>4</v>
      </c>
      <c r="G705" s="18" t="s">
        <v>47</v>
      </c>
      <c r="H705" s="18" t="s">
        <v>20</v>
      </c>
      <c r="I705" s="39">
        <v>500000000</v>
      </c>
      <c r="J705" s="39">
        <v>500000000</v>
      </c>
      <c r="K705" s="14" t="s">
        <v>46</v>
      </c>
      <c r="L705" s="19" t="s">
        <v>19</v>
      </c>
      <c r="M705" s="14" t="s">
        <v>17</v>
      </c>
      <c r="N705" s="14" t="s">
        <v>18</v>
      </c>
      <c r="O705" s="15" t="s">
        <v>50</v>
      </c>
      <c r="P705" s="16" t="s">
        <v>717</v>
      </c>
      <c r="Q705" s="17" t="s">
        <v>51</v>
      </c>
    </row>
    <row r="706" spans="1:17" ht="120" x14ac:dyDescent="0.25">
      <c r="A706" s="14">
        <v>707</v>
      </c>
      <c r="B706" s="24">
        <v>93142104</v>
      </c>
      <c r="C706" s="25" t="s">
        <v>811</v>
      </c>
      <c r="D706" s="14" t="s">
        <v>723</v>
      </c>
      <c r="E706" s="14" t="s">
        <v>723</v>
      </c>
      <c r="F706" s="22">
        <v>15</v>
      </c>
      <c r="G706" s="18" t="s">
        <v>47</v>
      </c>
      <c r="H706" s="18" t="s">
        <v>20</v>
      </c>
      <c r="I706" s="39">
        <v>0</v>
      </c>
      <c r="J706" s="39">
        <v>0</v>
      </c>
      <c r="K706" s="14" t="s">
        <v>46</v>
      </c>
      <c r="L706" s="19" t="s">
        <v>19</v>
      </c>
      <c r="M706" s="14" t="s">
        <v>17</v>
      </c>
      <c r="N706" s="14" t="s">
        <v>18</v>
      </c>
      <c r="O706" s="15" t="s">
        <v>50</v>
      </c>
      <c r="P706" s="16" t="s">
        <v>717</v>
      </c>
      <c r="Q706" s="17" t="s">
        <v>51</v>
      </c>
    </row>
    <row r="707" spans="1:17" ht="60" x14ac:dyDescent="0.25">
      <c r="A707" s="14">
        <v>708</v>
      </c>
      <c r="B707" s="24">
        <v>80111600</v>
      </c>
      <c r="C707" s="25" t="s">
        <v>812</v>
      </c>
      <c r="D707" s="14" t="s">
        <v>723</v>
      </c>
      <c r="E707" s="14" t="s">
        <v>723</v>
      </c>
      <c r="F707" s="22">
        <v>2</v>
      </c>
      <c r="G707" s="18" t="s">
        <v>47</v>
      </c>
      <c r="H707" s="18" t="s">
        <v>20</v>
      </c>
      <c r="I707" s="39">
        <v>3000000</v>
      </c>
      <c r="J707" s="39">
        <v>3000000</v>
      </c>
      <c r="K707" s="14" t="s">
        <v>46</v>
      </c>
      <c r="L707" s="19" t="s">
        <v>19</v>
      </c>
      <c r="M707" s="14" t="s">
        <v>17</v>
      </c>
      <c r="N707" s="14" t="s">
        <v>18</v>
      </c>
      <c r="O707" s="15" t="s">
        <v>50</v>
      </c>
      <c r="P707" s="16" t="s">
        <v>717</v>
      </c>
      <c r="Q707" s="17" t="s">
        <v>51</v>
      </c>
    </row>
    <row r="708" spans="1:17" ht="60" x14ac:dyDescent="0.25">
      <c r="A708" s="14">
        <v>709</v>
      </c>
      <c r="B708" s="24">
        <v>81111800</v>
      </c>
      <c r="C708" s="25" t="s">
        <v>813</v>
      </c>
      <c r="D708" s="14" t="s">
        <v>723</v>
      </c>
      <c r="E708" s="14" t="s">
        <v>723</v>
      </c>
      <c r="F708" s="22">
        <v>12</v>
      </c>
      <c r="G708" s="18" t="s">
        <v>47</v>
      </c>
      <c r="H708" s="18" t="s">
        <v>20</v>
      </c>
      <c r="I708" s="39">
        <v>544000000</v>
      </c>
      <c r="J708" s="39">
        <v>438934900</v>
      </c>
      <c r="K708" s="14" t="s">
        <v>329</v>
      </c>
      <c r="L708" s="19" t="s">
        <v>826</v>
      </c>
      <c r="M708" s="14" t="s">
        <v>17</v>
      </c>
      <c r="N708" s="14" t="s">
        <v>18</v>
      </c>
      <c r="O708" s="15" t="s">
        <v>50</v>
      </c>
      <c r="P708" s="16" t="s">
        <v>717</v>
      </c>
      <c r="Q708" s="17" t="s">
        <v>51</v>
      </c>
    </row>
    <row r="709" spans="1:17" ht="45" x14ac:dyDescent="0.25">
      <c r="A709" s="14">
        <v>710</v>
      </c>
      <c r="B709" s="24">
        <v>80111600</v>
      </c>
      <c r="C709" s="25" t="s">
        <v>814</v>
      </c>
      <c r="D709" s="14" t="s">
        <v>723</v>
      </c>
      <c r="E709" s="14" t="s">
        <v>723</v>
      </c>
      <c r="F709" s="22">
        <v>4</v>
      </c>
      <c r="G709" s="18" t="s">
        <v>47</v>
      </c>
      <c r="H709" s="18" t="s">
        <v>20</v>
      </c>
      <c r="I709" s="39">
        <v>20820724</v>
      </c>
      <c r="J709" s="39">
        <v>20820724</v>
      </c>
      <c r="K709" s="14" t="s">
        <v>46</v>
      </c>
      <c r="L709" s="19" t="s">
        <v>19</v>
      </c>
      <c r="M709" s="14" t="s">
        <v>17</v>
      </c>
      <c r="N709" s="14" t="s">
        <v>18</v>
      </c>
      <c r="O709" s="15" t="s">
        <v>50</v>
      </c>
      <c r="P709" s="16" t="s">
        <v>717</v>
      </c>
      <c r="Q709" s="17" t="s">
        <v>51</v>
      </c>
    </row>
    <row r="710" spans="1:17" ht="45" x14ac:dyDescent="0.25">
      <c r="A710" s="14">
        <v>711</v>
      </c>
      <c r="B710" s="24">
        <v>80111600</v>
      </c>
      <c r="C710" s="25" t="s">
        <v>815</v>
      </c>
      <c r="D710" s="14" t="s">
        <v>723</v>
      </c>
      <c r="E710" s="14" t="s">
        <v>723</v>
      </c>
      <c r="F710" s="22">
        <v>4</v>
      </c>
      <c r="G710" s="18" t="s">
        <v>47</v>
      </c>
      <c r="H710" s="18" t="s">
        <v>20</v>
      </c>
      <c r="I710" s="39">
        <v>59551624</v>
      </c>
      <c r="J710" s="39">
        <v>59551624</v>
      </c>
      <c r="K710" s="14" t="s">
        <v>46</v>
      </c>
      <c r="L710" s="19" t="s">
        <v>19</v>
      </c>
      <c r="M710" s="14" t="s">
        <v>17</v>
      </c>
      <c r="N710" s="14" t="s">
        <v>18</v>
      </c>
      <c r="O710" s="15" t="s">
        <v>50</v>
      </c>
      <c r="P710" s="16" t="s">
        <v>717</v>
      </c>
      <c r="Q710" s="17" t="s">
        <v>51</v>
      </c>
    </row>
    <row r="711" spans="1:17" ht="45" x14ac:dyDescent="0.25">
      <c r="A711" s="14">
        <v>712</v>
      </c>
      <c r="B711" s="24">
        <v>80111600</v>
      </c>
      <c r="C711" s="25" t="s">
        <v>816</v>
      </c>
      <c r="D711" s="14" t="s">
        <v>723</v>
      </c>
      <c r="E711" s="14" t="s">
        <v>723</v>
      </c>
      <c r="F711" s="22">
        <v>4</v>
      </c>
      <c r="G711" s="18" t="s">
        <v>47</v>
      </c>
      <c r="H711" s="18" t="s">
        <v>20</v>
      </c>
      <c r="I711" s="39">
        <v>59551624</v>
      </c>
      <c r="J711" s="39">
        <v>59551624</v>
      </c>
      <c r="K711" s="14" t="s">
        <v>46</v>
      </c>
      <c r="L711" s="19" t="s">
        <v>19</v>
      </c>
      <c r="M711" s="14" t="s">
        <v>17</v>
      </c>
      <c r="N711" s="14" t="s">
        <v>18</v>
      </c>
      <c r="O711" s="15" t="s">
        <v>50</v>
      </c>
      <c r="P711" s="16" t="s">
        <v>717</v>
      </c>
      <c r="Q711" s="17" t="s">
        <v>51</v>
      </c>
    </row>
    <row r="712" spans="1:17" ht="45" x14ac:dyDescent="0.25">
      <c r="A712" s="14">
        <v>713</v>
      </c>
      <c r="B712" s="24">
        <v>80111600</v>
      </c>
      <c r="C712" s="25" t="s">
        <v>817</v>
      </c>
      <c r="D712" s="14" t="s">
        <v>723</v>
      </c>
      <c r="E712" s="14" t="s">
        <v>723</v>
      </c>
      <c r="F712" s="22">
        <v>4</v>
      </c>
      <c r="G712" s="18" t="s">
        <v>47</v>
      </c>
      <c r="H712" s="18" t="s">
        <v>20</v>
      </c>
      <c r="I712" s="39">
        <v>59551624</v>
      </c>
      <c r="J712" s="39">
        <v>59551624</v>
      </c>
      <c r="K712" s="14" t="s">
        <v>46</v>
      </c>
      <c r="L712" s="19" t="s">
        <v>19</v>
      </c>
      <c r="M712" s="14" t="s">
        <v>17</v>
      </c>
      <c r="N712" s="14" t="s">
        <v>18</v>
      </c>
      <c r="O712" s="15" t="s">
        <v>50</v>
      </c>
      <c r="P712" s="16" t="s">
        <v>717</v>
      </c>
      <c r="Q712" s="17" t="s">
        <v>51</v>
      </c>
    </row>
    <row r="713" spans="1:17" ht="60" x14ac:dyDescent="0.25">
      <c r="A713" s="14">
        <v>714</v>
      </c>
      <c r="B713" s="24">
        <v>80111600</v>
      </c>
      <c r="C713" s="25" t="s">
        <v>831</v>
      </c>
      <c r="D713" s="14" t="s">
        <v>780</v>
      </c>
      <c r="E713" s="14" t="s">
        <v>780</v>
      </c>
      <c r="F713" s="22">
        <v>3</v>
      </c>
      <c r="G713" s="18" t="s">
        <v>47</v>
      </c>
      <c r="H713" s="18" t="s">
        <v>20</v>
      </c>
      <c r="I713" s="39">
        <v>15630000</v>
      </c>
      <c r="J713" s="39">
        <v>15630000</v>
      </c>
      <c r="K713" s="14" t="s">
        <v>46</v>
      </c>
      <c r="L713" s="19" t="s">
        <v>19</v>
      </c>
      <c r="M713" s="14" t="s">
        <v>17</v>
      </c>
      <c r="N713" s="14" t="s">
        <v>18</v>
      </c>
      <c r="O713" s="15" t="s">
        <v>50</v>
      </c>
      <c r="P713" s="16" t="s">
        <v>717</v>
      </c>
      <c r="Q713" s="17" t="s">
        <v>51</v>
      </c>
    </row>
    <row r="714" spans="1:17" ht="60" x14ac:dyDescent="0.25">
      <c r="A714" s="14">
        <v>715</v>
      </c>
      <c r="B714" s="24">
        <v>80111600</v>
      </c>
      <c r="C714" s="25" t="s">
        <v>818</v>
      </c>
      <c r="D714" s="14" t="s">
        <v>723</v>
      </c>
      <c r="E714" s="14" t="s">
        <v>723</v>
      </c>
      <c r="F714" s="22">
        <v>4</v>
      </c>
      <c r="G714" s="18" t="s">
        <v>47</v>
      </c>
      <c r="H714" s="18" t="s">
        <v>43</v>
      </c>
      <c r="I714" s="39">
        <v>59551624</v>
      </c>
      <c r="J714" s="39">
        <v>59551624</v>
      </c>
      <c r="K714" s="14" t="s">
        <v>46</v>
      </c>
      <c r="L714" s="19" t="s">
        <v>19</v>
      </c>
      <c r="M714" s="14" t="s">
        <v>17</v>
      </c>
      <c r="N714" s="14" t="s">
        <v>18</v>
      </c>
      <c r="O714" s="15" t="s">
        <v>50</v>
      </c>
      <c r="P714" s="16" t="s">
        <v>717</v>
      </c>
      <c r="Q714" s="17" t="s">
        <v>51</v>
      </c>
    </row>
    <row r="715" spans="1:17" ht="45" x14ac:dyDescent="0.25">
      <c r="A715" s="14">
        <v>716</v>
      </c>
      <c r="B715" s="24">
        <v>80111600</v>
      </c>
      <c r="C715" s="25" t="s">
        <v>819</v>
      </c>
      <c r="D715" s="14" t="s">
        <v>723</v>
      </c>
      <c r="E715" s="14" t="s">
        <v>723</v>
      </c>
      <c r="F715" s="22">
        <v>4</v>
      </c>
      <c r="G715" s="18" t="s">
        <v>47</v>
      </c>
      <c r="H715" s="18" t="s">
        <v>20</v>
      </c>
      <c r="I715" s="39">
        <v>59551624</v>
      </c>
      <c r="J715" s="39">
        <v>59551624</v>
      </c>
      <c r="K715" s="14" t="s">
        <v>46</v>
      </c>
      <c r="L715" s="19" t="s">
        <v>19</v>
      </c>
      <c r="M715" s="14" t="s">
        <v>17</v>
      </c>
      <c r="N715" s="14" t="s">
        <v>18</v>
      </c>
      <c r="O715" s="15" t="s">
        <v>50</v>
      </c>
      <c r="P715" s="16" t="s">
        <v>717</v>
      </c>
      <c r="Q715" s="17" t="s">
        <v>51</v>
      </c>
    </row>
    <row r="716" spans="1:17" ht="75" x14ac:dyDescent="0.25">
      <c r="A716" s="14">
        <v>717</v>
      </c>
      <c r="B716" s="24">
        <v>80111600</v>
      </c>
      <c r="C716" s="25" t="s">
        <v>820</v>
      </c>
      <c r="D716" s="14" t="s">
        <v>723</v>
      </c>
      <c r="E716" s="14" t="s">
        <v>723</v>
      </c>
      <c r="F716" s="22">
        <v>3</v>
      </c>
      <c r="G716" s="18" t="s">
        <v>47</v>
      </c>
      <c r="H716" s="18" t="s">
        <v>44</v>
      </c>
      <c r="I716" s="39">
        <v>27639180</v>
      </c>
      <c r="J716" s="39">
        <v>27639180</v>
      </c>
      <c r="K716" s="14" t="s">
        <v>46</v>
      </c>
      <c r="L716" s="19" t="s">
        <v>19</v>
      </c>
      <c r="M716" s="14" t="s">
        <v>17</v>
      </c>
      <c r="N716" s="14" t="s">
        <v>18</v>
      </c>
      <c r="O716" s="15" t="s">
        <v>50</v>
      </c>
      <c r="P716" s="16" t="s">
        <v>717</v>
      </c>
      <c r="Q716" s="17" t="s">
        <v>51</v>
      </c>
    </row>
    <row r="717" spans="1:17" ht="60" x14ac:dyDescent="0.25">
      <c r="A717" s="14">
        <v>718</v>
      </c>
      <c r="B717" s="24">
        <v>80111600</v>
      </c>
      <c r="C717" s="25" t="s">
        <v>821</v>
      </c>
      <c r="D717" s="14" t="s">
        <v>723</v>
      </c>
      <c r="E717" s="14" t="s">
        <v>723</v>
      </c>
      <c r="F717" s="22">
        <v>3</v>
      </c>
      <c r="G717" s="18" t="s">
        <v>47</v>
      </c>
      <c r="H717" s="18" t="s">
        <v>44</v>
      </c>
      <c r="I717" s="39">
        <v>27639180</v>
      </c>
      <c r="J717" s="39">
        <v>27639180</v>
      </c>
      <c r="K717" s="14" t="s">
        <v>46</v>
      </c>
      <c r="L717" s="19" t="s">
        <v>19</v>
      </c>
      <c r="M717" s="14" t="s">
        <v>17</v>
      </c>
      <c r="N717" s="14" t="s">
        <v>18</v>
      </c>
      <c r="O717" s="15" t="s">
        <v>50</v>
      </c>
      <c r="P717" s="16" t="s">
        <v>717</v>
      </c>
      <c r="Q717" s="17" t="s">
        <v>51</v>
      </c>
    </row>
    <row r="718" spans="1:17" ht="90" x14ac:dyDescent="0.25">
      <c r="A718" s="14">
        <v>719</v>
      </c>
      <c r="B718" s="24">
        <v>80111600</v>
      </c>
      <c r="C718" s="25" t="s">
        <v>822</v>
      </c>
      <c r="D718" s="14" t="s">
        <v>723</v>
      </c>
      <c r="E718" s="14" t="s">
        <v>723</v>
      </c>
      <c r="F718" s="22">
        <v>3</v>
      </c>
      <c r="G718" s="18" t="s">
        <v>47</v>
      </c>
      <c r="H718" s="18" t="s">
        <v>44</v>
      </c>
      <c r="I718" s="39">
        <v>27639180</v>
      </c>
      <c r="J718" s="39">
        <v>27639180</v>
      </c>
      <c r="K718" s="14" t="s">
        <v>46</v>
      </c>
      <c r="L718" s="19" t="s">
        <v>19</v>
      </c>
      <c r="M718" s="14" t="s">
        <v>17</v>
      </c>
      <c r="N718" s="14" t="s">
        <v>18</v>
      </c>
      <c r="O718" s="15" t="s">
        <v>50</v>
      </c>
      <c r="P718" s="16" t="s">
        <v>717</v>
      </c>
      <c r="Q718" s="17" t="s">
        <v>51</v>
      </c>
    </row>
    <row r="719" spans="1:17" ht="90" x14ac:dyDescent="0.25">
      <c r="A719" s="14">
        <v>720</v>
      </c>
      <c r="B719" s="24">
        <v>80111600</v>
      </c>
      <c r="C719" s="25" t="s">
        <v>823</v>
      </c>
      <c r="D719" s="14" t="s">
        <v>723</v>
      </c>
      <c r="E719" s="14" t="s">
        <v>723</v>
      </c>
      <c r="F719" s="22">
        <v>3</v>
      </c>
      <c r="G719" s="18" t="s">
        <v>47</v>
      </c>
      <c r="H719" s="18" t="s">
        <v>44</v>
      </c>
      <c r="I719" s="39">
        <v>27639180</v>
      </c>
      <c r="J719" s="39">
        <v>27639180</v>
      </c>
      <c r="K719" s="14" t="s">
        <v>46</v>
      </c>
      <c r="L719" s="19" t="s">
        <v>19</v>
      </c>
      <c r="M719" s="14" t="s">
        <v>17</v>
      </c>
      <c r="N719" s="14" t="s">
        <v>18</v>
      </c>
      <c r="O719" s="15" t="s">
        <v>50</v>
      </c>
      <c r="P719" s="16" t="s">
        <v>717</v>
      </c>
      <c r="Q719" s="17" t="s">
        <v>51</v>
      </c>
    </row>
    <row r="720" spans="1:17" ht="90" x14ac:dyDescent="0.25">
      <c r="A720" s="14">
        <v>721</v>
      </c>
      <c r="B720" s="24">
        <v>80111600</v>
      </c>
      <c r="C720" s="25" t="s">
        <v>824</v>
      </c>
      <c r="D720" s="14" t="s">
        <v>723</v>
      </c>
      <c r="E720" s="14" t="s">
        <v>723</v>
      </c>
      <c r="F720" s="22">
        <v>3</v>
      </c>
      <c r="G720" s="18" t="s">
        <v>47</v>
      </c>
      <c r="H720" s="18" t="s">
        <v>44</v>
      </c>
      <c r="I720" s="39">
        <v>27639180</v>
      </c>
      <c r="J720" s="39">
        <v>27639180</v>
      </c>
      <c r="K720" s="14" t="s">
        <v>46</v>
      </c>
      <c r="L720" s="19" t="s">
        <v>19</v>
      </c>
      <c r="M720" s="14" t="s">
        <v>17</v>
      </c>
      <c r="N720" s="14" t="s">
        <v>18</v>
      </c>
      <c r="O720" s="15" t="s">
        <v>50</v>
      </c>
      <c r="P720" s="16" t="s">
        <v>717</v>
      </c>
      <c r="Q720" s="17" t="s">
        <v>51</v>
      </c>
    </row>
    <row r="721" spans="1:17" ht="45" x14ac:dyDescent="0.25">
      <c r="A721" s="14">
        <v>722</v>
      </c>
      <c r="B721" s="24">
        <v>80111600</v>
      </c>
      <c r="C721" s="25" t="s">
        <v>827</v>
      </c>
      <c r="D721" s="14" t="s">
        <v>723</v>
      </c>
      <c r="E721" s="14" t="s">
        <v>723</v>
      </c>
      <c r="F721" s="22">
        <v>4</v>
      </c>
      <c r="G721" s="18" t="s">
        <v>47</v>
      </c>
      <c r="H721" s="18" t="s">
        <v>20</v>
      </c>
      <c r="I721" s="39">
        <v>75257260</v>
      </c>
      <c r="J721" s="39">
        <v>75257260</v>
      </c>
      <c r="K721" s="14" t="s">
        <v>46</v>
      </c>
      <c r="L721" s="19" t="s">
        <v>19</v>
      </c>
      <c r="M721" s="14" t="s">
        <v>17</v>
      </c>
      <c r="N721" s="14" t="s">
        <v>18</v>
      </c>
      <c r="O721" s="15" t="s">
        <v>50</v>
      </c>
      <c r="P721" s="16" t="s">
        <v>717</v>
      </c>
      <c r="Q721" s="17" t="s">
        <v>51</v>
      </c>
    </row>
    <row r="722" spans="1:17" ht="105" x14ac:dyDescent="0.25">
      <c r="A722" s="14">
        <v>723</v>
      </c>
      <c r="B722" s="24">
        <v>71151300</v>
      </c>
      <c r="C722" s="25" t="s">
        <v>828</v>
      </c>
      <c r="D722" s="14" t="s">
        <v>723</v>
      </c>
      <c r="E722" s="14" t="s">
        <v>723</v>
      </c>
      <c r="F722" s="22">
        <v>24</v>
      </c>
      <c r="G722" s="18" t="s">
        <v>47</v>
      </c>
      <c r="H722" s="18" t="s">
        <v>43</v>
      </c>
      <c r="I722" s="39">
        <v>0</v>
      </c>
      <c r="J722" s="39">
        <v>0</v>
      </c>
      <c r="K722" s="14" t="s">
        <v>46</v>
      </c>
      <c r="L722" s="19" t="s">
        <v>19</v>
      </c>
      <c r="M722" s="14" t="s">
        <v>17</v>
      </c>
      <c r="N722" s="14" t="s">
        <v>18</v>
      </c>
      <c r="O722" s="15" t="s">
        <v>50</v>
      </c>
      <c r="P722" s="16" t="s">
        <v>717</v>
      </c>
      <c r="Q722" s="17" t="s">
        <v>51</v>
      </c>
    </row>
    <row r="723" spans="1:17" ht="75" x14ac:dyDescent="0.25">
      <c r="A723" s="14">
        <v>724</v>
      </c>
      <c r="B723" s="24">
        <v>93142104</v>
      </c>
      <c r="C723" s="25" t="s">
        <v>829</v>
      </c>
      <c r="D723" s="14" t="s">
        <v>723</v>
      </c>
      <c r="E723" s="14" t="s">
        <v>723</v>
      </c>
      <c r="F723" s="22">
        <v>40</v>
      </c>
      <c r="G723" s="18" t="s">
        <v>47</v>
      </c>
      <c r="H723" s="18" t="s">
        <v>20</v>
      </c>
      <c r="I723" s="39">
        <v>0</v>
      </c>
      <c r="J723" s="39">
        <v>0</v>
      </c>
      <c r="K723" s="14" t="s">
        <v>46</v>
      </c>
      <c r="L723" s="19" t="s">
        <v>19</v>
      </c>
      <c r="M723" s="14" t="s">
        <v>17</v>
      </c>
      <c r="N723" s="14" t="s">
        <v>18</v>
      </c>
      <c r="O723" s="15" t="s">
        <v>50</v>
      </c>
      <c r="P723" s="16" t="s">
        <v>717</v>
      </c>
      <c r="Q723" s="17" t="s">
        <v>51</v>
      </c>
    </row>
    <row r="724" spans="1:17" ht="45" x14ac:dyDescent="0.25">
      <c r="A724" s="14">
        <v>725</v>
      </c>
      <c r="B724" s="24" t="s">
        <v>832</v>
      </c>
      <c r="C724" s="25" t="s">
        <v>834</v>
      </c>
      <c r="D724" s="14" t="s">
        <v>780</v>
      </c>
      <c r="E724" s="14" t="s">
        <v>841</v>
      </c>
      <c r="F724" s="22">
        <v>1</v>
      </c>
      <c r="G724" s="18" t="s">
        <v>719</v>
      </c>
      <c r="H724" s="18" t="s">
        <v>20</v>
      </c>
      <c r="I724" s="39">
        <v>4424490904</v>
      </c>
      <c r="J724" s="39">
        <v>4424490904</v>
      </c>
      <c r="K724" s="14" t="s">
        <v>46</v>
      </c>
      <c r="L724" s="19" t="s">
        <v>19</v>
      </c>
      <c r="M724" s="14" t="s">
        <v>17</v>
      </c>
      <c r="N724" s="14" t="s">
        <v>18</v>
      </c>
      <c r="O724" s="15" t="s">
        <v>50</v>
      </c>
      <c r="P724" s="16" t="s">
        <v>717</v>
      </c>
      <c r="Q724" s="17" t="s">
        <v>51</v>
      </c>
    </row>
    <row r="725" spans="1:17" ht="45" x14ac:dyDescent="0.25">
      <c r="A725" s="14">
        <v>726</v>
      </c>
      <c r="B725" s="24" t="s">
        <v>833</v>
      </c>
      <c r="C725" s="25" t="s">
        <v>835</v>
      </c>
      <c r="D725" s="14" t="s">
        <v>780</v>
      </c>
      <c r="E725" s="14" t="s">
        <v>841</v>
      </c>
      <c r="F725" s="22">
        <v>12</v>
      </c>
      <c r="G725" s="18" t="s">
        <v>363</v>
      </c>
      <c r="H725" s="18" t="s">
        <v>20</v>
      </c>
      <c r="I725" s="39">
        <v>1000000000</v>
      </c>
      <c r="J725" s="39">
        <v>1000000000</v>
      </c>
      <c r="K725" s="14" t="s">
        <v>46</v>
      </c>
      <c r="L725" s="19" t="s">
        <v>19</v>
      </c>
      <c r="M725" s="14" t="s">
        <v>17</v>
      </c>
      <c r="N725" s="14" t="s">
        <v>18</v>
      </c>
      <c r="O725" s="15" t="s">
        <v>50</v>
      </c>
      <c r="P725" s="16" t="s">
        <v>717</v>
      </c>
      <c r="Q725" s="17" t="s">
        <v>51</v>
      </c>
    </row>
    <row r="726" spans="1:17" ht="60" x14ac:dyDescent="0.25">
      <c r="A726" s="14">
        <v>727</v>
      </c>
      <c r="B726" s="24">
        <v>81112003</v>
      </c>
      <c r="C726" s="25" t="s">
        <v>836</v>
      </c>
      <c r="D726" s="14" t="s">
        <v>841</v>
      </c>
      <c r="E726" s="14" t="s">
        <v>841</v>
      </c>
      <c r="F726" s="22">
        <v>24</v>
      </c>
      <c r="G726" s="18" t="s">
        <v>47</v>
      </c>
      <c r="H726" s="18" t="s">
        <v>43</v>
      </c>
      <c r="I726" s="39">
        <v>3000000000</v>
      </c>
      <c r="J726" s="39">
        <v>3000000000</v>
      </c>
      <c r="K726" s="14" t="s">
        <v>46</v>
      </c>
      <c r="L726" s="19" t="s">
        <v>19</v>
      </c>
      <c r="M726" s="14" t="s">
        <v>17</v>
      </c>
      <c r="N726" s="14" t="s">
        <v>18</v>
      </c>
      <c r="O726" s="15" t="s">
        <v>50</v>
      </c>
      <c r="P726" s="16" t="s">
        <v>717</v>
      </c>
      <c r="Q726" s="17" t="s">
        <v>51</v>
      </c>
    </row>
    <row r="727" spans="1:17" ht="45" x14ac:dyDescent="0.25">
      <c r="A727" s="14">
        <v>728</v>
      </c>
      <c r="B727" s="24">
        <v>80111600</v>
      </c>
      <c r="C727" s="25" t="s">
        <v>837</v>
      </c>
      <c r="D727" s="14" t="s">
        <v>780</v>
      </c>
      <c r="E727" s="14" t="s">
        <v>780</v>
      </c>
      <c r="F727" s="22">
        <v>3</v>
      </c>
      <c r="G727" s="18" t="s">
        <v>47</v>
      </c>
      <c r="H727" s="18" t="s">
        <v>20</v>
      </c>
      <c r="I727" s="39">
        <v>15615543</v>
      </c>
      <c r="J727" s="39">
        <v>15615543</v>
      </c>
      <c r="K727" s="14" t="s">
        <v>46</v>
      </c>
      <c r="L727" s="19" t="s">
        <v>19</v>
      </c>
      <c r="M727" s="14" t="s">
        <v>17</v>
      </c>
      <c r="N727" s="14" t="s">
        <v>18</v>
      </c>
      <c r="O727" s="15" t="s">
        <v>50</v>
      </c>
      <c r="P727" s="16" t="s">
        <v>717</v>
      </c>
      <c r="Q727" s="17" t="s">
        <v>51</v>
      </c>
    </row>
    <row r="728" spans="1:17" ht="45" x14ac:dyDescent="0.25">
      <c r="A728" s="14">
        <v>729</v>
      </c>
      <c r="B728" s="24">
        <v>80111600</v>
      </c>
      <c r="C728" s="25" t="s">
        <v>838</v>
      </c>
      <c r="D728" s="14" t="s">
        <v>780</v>
      </c>
      <c r="E728" s="14" t="s">
        <v>780</v>
      </c>
      <c r="F728" s="22">
        <v>3</v>
      </c>
      <c r="G728" s="18" t="s">
        <v>47</v>
      </c>
      <c r="H728" s="18" t="s">
        <v>43</v>
      </c>
      <c r="I728" s="39">
        <v>44663718</v>
      </c>
      <c r="J728" s="39">
        <v>44663718</v>
      </c>
      <c r="K728" s="14" t="s">
        <v>46</v>
      </c>
      <c r="L728" s="19" t="s">
        <v>19</v>
      </c>
      <c r="M728" s="14" t="s">
        <v>17</v>
      </c>
      <c r="N728" s="14" t="s">
        <v>18</v>
      </c>
      <c r="O728" s="15" t="s">
        <v>50</v>
      </c>
      <c r="P728" s="16" t="s">
        <v>717</v>
      </c>
      <c r="Q728" s="17" t="s">
        <v>51</v>
      </c>
    </row>
    <row r="729" spans="1:17" ht="45" x14ac:dyDescent="0.25">
      <c r="A729" s="14">
        <v>730</v>
      </c>
      <c r="B729" s="24">
        <v>80141603</v>
      </c>
      <c r="C729" s="25" t="s">
        <v>839</v>
      </c>
      <c r="D729" s="14" t="s">
        <v>780</v>
      </c>
      <c r="E729" s="14" t="s">
        <v>780</v>
      </c>
      <c r="F729" s="22">
        <v>1</v>
      </c>
      <c r="G729" s="18" t="s">
        <v>361</v>
      </c>
      <c r="H729" s="18" t="s">
        <v>44</v>
      </c>
      <c r="I729" s="39">
        <v>450000000</v>
      </c>
      <c r="J729" s="39">
        <v>450000000</v>
      </c>
      <c r="K729" s="14" t="s">
        <v>46</v>
      </c>
      <c r="L729" s="19" t="s">
        <v>19</v>
      </c>
      <c r="M729" s="14" t="s">
        <v>17</v>
      </c>
      <c r="N729" s="14" t="s">
        <v>18</v>
      </c>
      <c r="O729" s="15" t="s">
        <v>50</v>
      </c>
      <c r="P729" s="16" t="s">
        <v>717</v>
      </c>
      <c r="Q729" s="17" t="s">
        <v>51</v>
      </c>
    </row>
    <row r="730" spans="1:17" ht="45" x14ac:dyDescent="0.25">
      <c r="A730" s="14">
        <v>731</v>
      </c>
      <c r="B730" s="24">
        <v>82111804</v>
      </c>
      <c r="C730" s="25" t="s">
        <v>840</v>
      </c>
      <c r="D730" s="14" t="s">
        <v>780</v>
      </c>
      <c r="E730" s="14" t="s">
        <v>780</v>
      </c>
      <c r="F730" s="22">
        <v>2</v>
      </c>
      <c r="G730" s="18" t="s">
        <v>421</v>
      </c>
      <c r="H730" s="18" t="s">
        <v>20</v>
      </c>
      <c r="I730" s="39">
        <v>35000000</v>
      </c>
      <c r="J730" s="39">
        <v>35000000</v>
      </c>
      <c r="K730" s="14" t="s">
        <v>46</v>
      </c>
      <c r="L730" s="19" t="s">
        <v>19</v>
      </c>
      <c r="M730" s="14" t="s">
        <v>17</v>
      </c>
      <c r="N730" s="14" t="s">
        <v>18</v>
      </c>
      <c r="O730" s="15" t="s">
        <v>50</v>
      </c>
      <c r="P730" s="16" t="s">
        <v>717</v>
      </c>
      <c r="Q730" s="17" t="s">
        <v>51</v>
      </c>
    </row>
    <row r="731" spans="1:17" ht="75" x14ac:dyDescent="0.25">
      <c r="A731" s="14">
        <v>732</v>
      </c>
      <c r="B731" s="24" t="s">
        <v>843</v>
      </c>
      <c r="C731" s="25" t="s">
        <v>844</v>
      </c>
      <c r="D731" s="14" t="s">
        <v>841</v>
      </c>
      <c r="E731" s="14" t="s">
        <v>841</v>
      </c>
      <c r="F731" s="22">
        <v>14</v>
      </c>
      <c r="G731" s="18" t="s">
        <v>47</v>
      </c>
      <c r="H731" s="18" t="s">
        <v>43</v>
      </c>
      <c r="I731" s="39">
        <v>1600000000</v>
      </c>
      <c r="J731" s="39">
        <v>1600000000</v>
      </c>
      <c r="K731" s="14" t="s">
        <v>46</v>
      </c>
      <c r="L731" s="19" t="s">
        <v>19</v>
      </c>
      <c r="M731" s="14" t="s">
        <v>17</v>
      </c>
      <c r="N731" s="14" t="s">
        <v>18</v>
      </c>
      <c r="O731" s="15" t="s">
        <v>50</v>
      </c>
      <c r="P731" s="16" t="s">
        <v>717</v>
      </c>
      <c r="Q731" s="17" t="s">
        <v>51</v>
      </c>
    </row>
    <row r="732" spans="1:17" ht="75" x14ac:dyDescent="0.25">
      <c r="A732" s="14">
        <v>733</v>
      </c>
      <c r="B732" s="24">
        <v>80111600</v>
      </c>
      <c r="C732" s="25" t="s">
        <v>845</v>
      </c>
      <c r="D732" s="14" t="s">
        <v>825</v>
      </c>
      <c r="E732" s="14" t="s">
        <v>825</v>
      </c>
      <c r="F732" s="22">
        <v>3</v>
      </c>
      <c r="G732" s="18" t="s">
        <v>47</v>
      </c>
      <c r="H732" s="18" t="s">
        <v>20</v>
      </c>
      <c r="I732" s="39">
        <v>30843369</v>
      </c>
      <c r="J732" s="39">
        <v>30843369</v>
      </c>
      <c r="K732" s="14" t="s">
        <v>46</v>
      </c>
      <c r="L732" s="19" t="s">
        <v>19</v>
      </c>
      <c r="M732" s="14" t="s">
        <v>17</v>
      </c>
      <c r="N732" s="14" t="s">
        <v>18</v>
      </c>
      <c r="O732" s="15" t="s">
        <v>50</v>
      </c>
      <c r="P732" s="16" t="s">
        <v>717</v>
      </c>
      <c r="Q732" s="17" t="s">
        <v>51</v>
      </c>
    </row>
    <row r="733" spans="1:17" ht="45" x14ac:dyDescent="0.25">
      <c r="A733" s="14">
        <v>734</v>
      </c>
      <c r="B733" s="24">
        <v>80111600</v>
      </c>
      <c r="C733" s="25" t="s">
        <v>846</v>
      </c>
      <c r="D733" s="14" t="s">
        <v>825</v>
      </c>
      <c r="E733" s="14" t="s">
        <v>825</v>
      </c>
      <c r="F733" s="22">
        <v>3</v>
      </c>
      <c r="G733" s="18" t="s">
        <v>47</v>
      </c>
      <c r="H733" s="18" t="s">
        <v>20</v>
      </c>
      <c r="I733" s="39">
        <v>25898583</v>
      </c>
      <c r="J733" s="39">
        <v>25898583</v>
      </c>
      <c r="K733" s="14" t="s">
        <v>46</v>
      </c>
      <c r="L733" s="19" t="s">
        <v>19</v>
      </c>
      <c r="M733" s="14" t="s">
        <v>17</v>
      </c>
      <c r="N733" s="14" t="s">
        <v>18</v>
      </c>
      <c r="O733" s="15" t="s">
        <v>50</v>
      </c>
      <c r="P733" s="16" t="s">
        <v>717</v>
      </c>
      <c r="Q733" s="17" t="s">
        <v>51</v>
      </c>
    </row>
    <row r="734" spans="1:17" ht="60" x14ac:dyDescent="0.25">
      <c r="A734" s="14">
        <v>735</v>
      </c>
      <c r="B734" s="24">
        <v>80111600</v>
      </c>
      <c r="C734" s="25" t="s">
        <v>847</v>
      </c>
      <c r="D734" s="14" t="s">
        <v>825</v>
      </c>
      <c r="E734" s="14" t="s">
        <v>825</v>
      </c>
      <c r="F734" s="22">
        <v>6</v>
      </c>
      <c r="G734" s="18" t="s">
        <v>47</v>
      </c>
      <c r="H734" s="18" t="s">
        <v>43</v>
      </c>
      <c r="I734" s="39">
        <v>77571426</v>
      </c>
      <c r="J734" s="39">
        <v>77571426</v>
      </c>
      <c r="K734" s="14" t="s">
        <v>46</v>
      </c>
      <c r="L734" s="19" t="s">
        <v>19</v>
      </c>
      <c r="M734" s="14" t="s">
        <v>17</v>
      </c>
      <c r="N734" s="14" t="s">
        <v>18</v>
      </c>
      <c r="O734" s="15" t="s">
        <v>50</v>
      </c>
      <c r="P734" s="16" t="s">
        <v>717</v>
      </c>
      <c r="Q734" s="17" t="s">
        <v>51</v>
      </c>
    </row>
    <row r="735" spans="1:17" ht="45" x14ac:dyDescent="0.25">
      <c r="A735" s="14">
        <v>736</v>
      </c>
      <c r="B735" s="24">
        <v>80111600</v>
      </c>
      <c r="C735" s="25" t="s">
        <v>848</v>
      </c>
      <c r="D735" s="14" t="s">
        <v>825</v>
      </c>
      <c r="E735" s="14" t="s">
        <v>825</v>
      </c>
      <c r="F735" s="22">
        <v>6</v>
      </c>
      <c r="G735" s="18" t="s">
        <v>47</v>
      </c>
      <c r="H735" s="18" t="s">
        <v>43</v>
      </c>
      <c r="I735" s="39">
        <v>61686738</v>
      </c>
      <c r="J735" s="39">
        <v>61686738</v>
      </c>
      <c r="K735" s="14" t="s">
        <v>46</v>
      </c>
      <c r="L735" s="19" t="s">
        <v>19</v>
      </c>
      <c r="M735" s="14" t="s">
        <v>17</v>
      </c>
      <c r="N735" s="14" t="s">
        <v>18</v>
      </c>
      <c r="O735" s="15" t="s">
        <v>50</v>
      </c>
      <c r="P735" s="16" t="s">
        <v>717</v>
      </c>
      <c r="Q735" s="17" t="s">
        <v>51</v>
      </c>
    </row>
    <row r="736" spans="1:17" ht="45" x14ac:dyDescent="0.25">
      <c r="A736" s="14">
        <v>737</v>
      </c>
      <c r="B736" s="24">
        <v>80111600</v>
      </c>
      <c r="C736" s="25" t="s">
        <v>849</v>
      </c>
      <c r="D736" s="14" t="s">
        <v>825</v>
      </c>
      <c r="E736" s="14" t="s">
        <v>825</v>
      </c>
      <c r="F736" s="22">
        <v>6</v>
      </c>
      <c r="G736" s="18" t="s">
        <v>47</v>
      </c>
      <c r="H736" s="18" t="s">
        <v>43</v>
      </c>
      <c r="I736" s="39">
        <v>61686738</v>
      </c>
      <c r="J736" s="39">
        <v>61686738</v>
      </c>
      <c r="K736" s="14" t="s">
        <v>46</v>
      </c>
      <c r="L736" s="19" t="s">
        <v>19</v>
      </c>
      <c r="M736" s="14" t="s">
        <v>17</v>
      </c>
      <c r="N736" s="14" t="s">
        <v>18</v>
      </c>
      <c r="O736" s="15" t="s">
        <v>50</v>
      </c>
      <c r="P736" s="16" t="s">
        <v>717</v>
      </c>
      <c r="Q736" s="17" t="s">
        <v>51</v>
      </c>
    </row>
    <row r="737" spans="1:17" ht="60" x14ac:dyDescent="0.25">
      <c r="A737" s="14">
        <v>738</v>
      </c>
      <c r="B737" s="24">
        <v>80111600</v>
      </c>
      <c r="C737" s="25" t="s">
        <v>850</v>
      </c>
      <c r="D737" s="14" t="s">
        <v>825</v>
      </c>
      <c r="E737" s="14" t="s">
        <v>825</v>
      </c>
      <c r="F737" s="22">
        <v>6</v>
      </c>
      <c r="G737" s="18" t="s">
        <v>47</v>
      </c>
      <c r="H737" s="18" t="s">
        <v>43</v>
      </c>
      <c r="I737" s="39">
        <v>89327436</v>
      </c>
      <c r="J737" s="39">
        <v>89327436</v>
      </c>
      <c r="K737" s="14" t="s">
        <v>46</v>
      </c>
      <c r="L737" s="19" t="s">
        <v>19</v>
      </c>
      <c r="M737" s="14" t="s">
        <v>17</v>
      </c>
      <c r="N737" s="14" t="s">
        <v>18</v>
      </c>
      <c r="O737" s="15" t="s">
        <v>50</v>
      </c>
      <c r="P737" s="16" t="s">
        <v>717</v>
      </c>
      <c r="Q737" s="17" t="s">
        <v>51</v>
      </c>
    </row>
    <row r="738" spans="1:17" ht="60" x14ac:dyDescent="0.25">
      <c r="A738" s="14">
        <v>739</v>
      </c>
      <c r="B738" s="24">
        <v>80111600</v>
      </c>
      <c r="C738" s="25" t="s">
        <v>851</v>
      </c>
      <c r="D738" s="14" t="s">
        <v>825</v>
      </c>
      <c r="E738" s="14" t="s">
        <v>825</v>
      </c>
      <c r="F738" s="22">
        <v>6</v>
      </c>
      <c r="G738" s="18" t="s">
        <v>47</v>
      </c>
      <c r="H738" s="18" t="s">
        <v>43</v>
      </c>
      <c r="I738" s="39">
        <v>61686738</v>
      </c>
      <c r="J738" s="39">
        <v>61686738</v>
      </c>
      <c r="K738" s="14" t="s">
        <v>46</v>
      </c>
      <c r="L738" s="19" t="s">
        <v>19</v>
      </c>
      <c r="M738" s="14" t="s">
        <v>17</v>
      </c>
      <c r="N738" s="14" t="s">
        <v>18</v>
      </c>
      <c r="O738" s="15" t="s">
        <v>50</v>
      </c>
      <c r="P738" s="16" t="s">
        <v>717</v>
      </c>
      <c r="Q738" s="17" t="s">
        <v>51</v>
      </c>
    </row>
    <row r="739" spans="1:17" ht="60" x14ac:dyDescent="0.25">
      <c r="A739" s="14">
        <v>740</v>
      </c>
      <c r="B739" s="24">
        <v>80111600</v>
      </c>
      <c r="C739" s="25" t="s">
        <v>852</v>
      </c>
      <c r="D739" s="14" t="s">
        <v>825</v>
      </c>
      <c r="E739" s="14" t="s">
        <v>825</v>
      </c>
      <c r="F739" s="22">
        <v>6</v>
      </c>
      <c r="G739" s="18" t="s">
        <v>47</v>
      </c>
      <c r="H739" s="18" t="s">
        <v>43</v>
      </c>
      <c r="I739" s="39">
        <v>61686738</v>
      </c>
      <c r="J739" s="39">
        <v>61686738</v>
      </c>
      <c r="K739" s="14" t="s">
        <v>46</v>
      </c>
      <c r="L739" s="19" t="s">
        <v>19</v>
      </c>
      <c r="M739" s="14" t="s">
        <v>17</v>
      </c>
      <c r="N739" s="14" t="s">
        <v>18</v>
      </c>
      <c r="O739" s="15" t="s">
        <v>50</v>
      </c>
      <c r="P739" s="16" t="s">
        <v>717</v>
      </c>
      <c r="Q739" s="17" t="s">
        <v>51</v>
      </c>
    </row>
    <row r="740" spans="1:17" ht="60" x14ac:dyDescent="0.25">
      <c r="A740" s="14">
        <v>741</v>
      </c>
      <c r="B740" s="24">
        <v>80111600</v>
      </c>
      <c r="C740" s="25" t="s">
        <v>853</v>
      </c>
      <c r="D740" s="14" t="s">
        <v>841</v>
      </c>
      <c r="E740" s="14" t="s">
        <v>841</v>
      </c>
      <c r="F740" s="22">
        <v>1.5</v>
      </c>
      <c r="G740" s="18" t="s">
        <v>47</v>
      </c>
      <c r="H740" s="18" t="s">
        <v>44</v>
      </c>
      <c r="I740" s="39">
        <v>18351806</v>
      </c>
      <c r="J740" s="39">
        <v>18351806</v>
      </c>
      <c r="K740" s="14" t="s">
        <v>46</v>
      </c>
      <c r="L740" s="19" t="s">
        <v>19</v>
      </c>
      <c r="M740" s="14" t="s">
        <v>17</v>
      </c>
      <c r="N740" s="14" t="s">
        <v>18</v>
      </c>
      <c r="O740" s="15" t="s">
        <v>50</v>
      </c>
      <c r="P740" s="16" t="s">
        <v>717</v>
      </c>
      <c r="Q740" s="17" t="s">
        <v>51</v>
      </c>
    </row>
    <row r="741" spans="1:17" x14ac:dyDescent="0.25">
      <c r="A741" s="14"/>
      <c r="B741" s="24"/>
      <c r="C741" s="25"/>
      <c r="D741" s="14"/>
      <c r="E741" s="14"/>
      <c r="F741" s="22"/>
      <c r="G741" s="18"/>
      <c r="H741" s="18"/>
      <c r="I741" s="27"/>
      <c r="J741" s="27"/>
      <c r="K741" s="14"/>
      <c r="L741" s="19"/>
      <c r="M741" s="14"/>
      <c r="N741" s="14"/>
      <c r="O741" s="15"/>
      <c r="P741" s="16"/>
      <c r="Q741" s="17"/>
    </row>
    <row r="742" spans="1:17" x14ac:dyDescent="0.25">
      <c r="A742" s="14"/>
      <c r="B742" s="24"/>
      <c r="C742" s="25"/>
      <c r="D742" s="14"/>
      <c r="E742" s="14"/>
      <c r="F742" s="22"/>
      <c r="G742" s="18"/>
      <c r="H742" s="18"/>
      <c r="I742" s="27"/>
      <c r="J742" s="27"/>
      <c r="K742" s="14"/>
      <c r="L742" s="19"/>
      <c r="M742" s="14"/>
      <c r="N742" s="14"/>
      <c r="O742" s="15"/>
      <c r="P742" s="16"/>
      <c r="Q742" s="17"/>
    </row>
    <row r="743" spans="1:17" x14ac:dyDescent="0.25">
      <c r="A743" s="14"/>
      <c r="B743" s="24"/>
      <c r="C743" s="25"/>
      <c r="D743" s="14"/>
      <c r="E743" s="14"/>
      <c r="F743" s="22"/>
      <c r="G743" s="18"/>
      <c r="H743" s="18"/>
      <c r="I743" s="27"/>
      <c r="J743" s="27"/>
      <c r="K743" s="14"/>
      <c r="L743" s="19"/>
      <c r="M743" s="14"/>
      <c r="N743" s="14"/>
      <c r="O743" s="15"/>
      <c r="P743" s="16"/>
      <c r="Q743" s="17"/>
    </row>
    <row r="744" spans="1:17" x14ac:dyDescent="0.25">
      <c r="A744" s="14"/>
      <c r="B744" s="24"/>
      <c r="C744" s="25"/>
      <c r="D744" s="14"/>
      <c r="E744" s="14"/>
      <c r="F744" s="22"/>
      <c r="G744" s="18"/>
      <c r="H744" s="18"/>
      <c r="I744" s="27"/>
      <c r="J744" s="27"/>
      <c r="K744" s="14"/>
      <c r="L744" s="19"/>
      <c r="M744" s="14"/>
      <c r="N744" s="14"/>
      <c r="O744" s="15"/>
      <c r="P744" s="16"/>
      <c r="Q744" s="17"/>
    </row>
    <row r="745" spans="1:17" x14ac:dyDescent="0.25">
      <c r="A745" s="14"/>
      <c r="B745" s="24"/>
      <c r="C745" s="25"/>
      <c r="D745" s="14"/>
      <c r="E745" s="14"/>
      <c r="F745" s="22"/>
      <c r="G745" s="18"/>
      <c r="H745" s="18"/>
      <c r="I745" s="27"/>
      <c r="J745" s="27"/>
      <c r="K745" s="14"/>
      <c r="L745" s="19"/>
      <c r="M745" s="14"/>
      <c r="N745" s="14"/>
      <c r="O745" s="15"/>
      <c r="P745" s="16"/>
      <c r="Q745" s="17"/>
    </row>
    <row r="746" spans="1:17" x14ac:dyDescent="0.25">
      <c r="A746" s="14"/>
      <c r="B746" s="24"/>
      <c r="C746" s="25"/>
      <c r="D746" s="14"/>
      <c r="E746" s="14"/>
      <c r="F746" s="22"/>
      <c r="G746" s="18"/>
      <c r="H746" s="18"/>
      <c r="I746" s="27"/>
      <c r="J746" s="27"/>
      <c r="K746" s="14"/>
      <c r="L746" s="19"/>
      <c r="M746" s="14"/>
      <c r="N746" s="14"/>
      <c r="O746" s="15"/>
      <c r="P746" s="16"/>
      <c r="Q746" s="17"/>
    </row>
    <row r="747" spans="1:17" x14ac:dyDescent="0.25">
      <c r="A747" s="14"/>
      <c r="B747" s="24"/>
      <c r="C747" s="25"/>
      <c r="D747" s="14"/>
      <c r="E747" s="14"/>
      <c r="F747" s="22"/>
      <c r="G747" s="18"/>
      <c r="H747" s="18"/>
      <c r="I747" s="27"/>
      <c r="J747" s="27"/>
      <c r="K747" s="14"/>
      <c r="L747" s="19"/>
      <c r="M747" s="14"/>
      <c r="N747" s="14"/>
      <c r="O747" s="15"/>
      <c r="P747" s="16"/>
      <c r="Q747" s="17"/>
    </row>
    <row r="748" spans="1:17" x14ac:dyDescent="0.25">
      <c r="A748" s="14"/>
      <c r="B748" s="24"/>
      <c r="C748" s="25"/>
      <c r="D748" s="14"/>
      <c r="E748" s="14"/>
      <c r="F748" s="22"/>
      <c r="G748" s="18"/>
      <c r="H748" s="18"/>
      <c r="I748" s="27"/>
      <c r="J748" s="27"/>
      <c r="K748" s="14"/>
      <c r="L748" s="19"/>
      <c r="M748" s="14"/>
      <c r="N748" s="14"/>
      <c r="O748" s="15"/>
      <c r="P748" s="16"/>
      <c r="Q748" s="17"/>
    </row>
    <row r="749" spans="1:17" x14ac:dyDescent="0.25">
      <c r="A749" s="14"/>
      <c r="B749" s="24"/>
      <c r="C749" s="25"/>
      <c r="D749" s="14"/>
      <c r="E749" s="14"/>
      <c r="F749" s="22"/>
      <c r="G749" s="18"/>
      <c r="H749" s="18"/>
      <c r="I749" s="27"/>
      <c r="J749" s="27"/>
      <c r="K749" s="14"/>
      <c r="L749" s="19"/>
      <c r="M749" s="14"/>
      <c r="N749" s="14"/>
      <c r="O749" s="15"/>
      <c r="P749" s="16"/>
      <c r="Q749" s="17"/>
    </row>
    <row r="750" spans="1:17" x14ac:dyDescent="0.25">
      <c r="A750" s="14"/>
      <c r="B750" s="24"/>
      <c r="C750" s="25"/>
      <c r="D750" s="14"/>
      <c r="E750" s="14"/>
      <c r="F750" s="22"/>
      <c r="G750" s="18"/>
      <c r="H750" s="18"/>
      <c r="I750" s="27"/>
      <c r="J750" s="27"/>
      <c r="K750" s="14"/>
      <c r="L750" s="19"/>
      <c r="M750" s="14"/>
      <c r="N750" s="14"/>
      <c r="O750" s="15"/>
      <c r="P750" s="16"/>
      <c r="Q750" s="17"/>
    </row>
  </sheetData>
  <mergeCells count="2">
    <mergeCell ref="I4:L8"/>
    <mergeCell ref="I10:L14"/>
  </mergeCells>
  <phoneticPr fontId="2" type="noConversion"/>
  <hyperlinks>
    <hyperlink ref="Q18" r:id="rId1" xr:uid="{00000000-0004-0000-0000-000000000000}"/>
    <hyperlink ref="Q19:Q252" r:id="rId2" display="susana.rodriguez.g@anh.gov.co" xr:uid="{E8D2BA97-76B1-409F-A871-5DDC2180A809}"/>
    <hyperlink ref="Q253" r:id="rId3" xr:uid="{2E08E32E-220E-4EB2-A9E8-495C5A00BBE0}"/>
    <hyperlink ref="Q254" r:id="rId4" xr:uid="{F84ABBA7-E0E5-4CA8-95D3-71D5E6020790}"/>
    <hyperlink ref="Q255" r:id="rId5" xr:uid="{F5D80D54-21C9-4D6D-BDF4-B2CF2A96A167}"/>
    <hyperlink ref="Q256" r:id="rId6" xr:uid="{9F926547-A3C7-4884-BE66-B8D34421006F}"/>
    <hyperlink ref="Q257" r:id="rId7" xr:uid="{7FB10173-F438-4682-AD89-C446B6C52D42}"/>
    <hyperlink ref="Q258" r:id="rId8" xr:uid="{6935A5DE-53D3-4077-8C69-229C7EE6F34B}"/>
    <hyperlink ref="Q259" r:id="rId9" xr:uid="{984CA944-148F-4254-B94B-CD3D0DA31522}"/>
    <hyperlink ref="Q260" r:id="rId10" xr:uid="{309D5468-2763-4484-90C4-59194B1C1231}"/>
    <hyperlink ref="Q261" r:id="rId11" xr:uid="{FCA588EF-FBB9-428D-AE2D-70F3B86A2232}"/>
    <hyperlink ref="Q262" r:id="rId12" xr:uid="{C0ABD05B-3DFD-4193-A663-211CBBD3BD93}"/>
    <hyperlink ref="Q263" r:id="rId13" xr:uid="{C880AD4C-3AB8-4982-9EE0-467E25A9804B}"/>
    <hyperlink ref="Q264" r:id="rId14" xr:uid="{FFB87793-38F2-4577-9B74-BC044B89B4F9}"/>
    <hyperlink ref="Q265" r:id="rId15" xr:uid="{E9BE519A-BFD2-44E4-A78C-FF98E489F314}"/>
    <hyperlink ref="Q266" r:id="rId16" xr:uid="{95EC48C1-9B8A-4FF0-A679-D1FEACDD1672}"/>
    <hyperlink ref="Q267" r:id="rId17" xr:uid="{AF258AA2-3E11-4A1E-A96D-5A1CF93EDB6A}"/>
    <hyperlink ref="Q268" r:id="rId18" xr:uid="{9FFAFEEC-6B28-4817-8682-CD30A75FA0AB}"/>
    <hyperlink ref="Q269" r:id="rId19" xr:uid="{D8DBD53E-0495-45BA-AB09-E5F5A58EFA3B}"/>
    <hyperlink ref="Q270" r:id="rId20" xr:uid="{B050345B-8FA4-4886-B192-60927917CFA3}"/>
    <hyperlink ref="Q271" r:id="rId21" xr:uid="{C98FDF0B-437C-4BBA-A4D1-2ED1EF0E7F06}"/>
    <hyperlink ref="Q272" r:id="rId22" xr:uid="{691E11B9-9E53-4A70-BF7C-FEB1303BAE3A}"/>
    <hyperlink ref="Q273" r:id="rId23" xr:uid="{B4BBA02D-A327-41F0-BC0C-CA7A02502F0A}"/>
    <hyperlink ref="Q274" r:id="rId24" xr:uid="{DA39F58D-1211-4BA0-9F88-CCB4E9E6DE87}"/>
    <hyperlink ref="Q275" r:id="rId25" xr:uid="{A4C760B6-571D-4AD2-BBF6-AB62C249BDE2}"/>
    <hyperlink ref="Q276" r:id="rId26" xr:uid="{B50E3DA1-5DD1-4749-AD9C-56D65DF200B3}"/>
    <hyperlink ref="Q277" r:id="rId27" xr:uid="{74C0F181-6040-4BA6-929B-92FA527602DB}"/>
    <hyperlink ref="Q278" r:id="rId28" xr:uid="{3D035AAA-B12D-42BE-9F83-D7F5A5E4AE4E}"/>
    <hyperlink ref="Q279" r:id="rId29" xr:uid="{193EC5D9-0C23-4AA0-BFFE-6F3F8D9A980A}"/>
    <hyperlink ref="Q280" r:id="rId30" xr:uid="{D71456FF-0D0D-4466-BD16-B41BCD758598}"/>
    <hyperlink ref="Q281" r:id="rId31" xr:uid="{81AF25EF-6AFE-4B81-B147-4EC09D66A83A}"/>
    <hyperlink ref="Q282" r:id="rId32" xr:uid="{271A862D-5F59-42EE-A904-D0C66DCA18F4}"/>
    <hyperlink ref="Q283" r:id="rId33" xr:uid="{1E6B5E88-4312-4626-9184-70D9215B8F3D}"/>
    <hyperlink ref="Q284" r:id="rId34" xr:uid="{0A5738E3-4A85-468D-8ADC-361C6324D995}"/>
    <hyperlink ref="Q285" r:id="rId35" xr:uid="{3F7E2711-3D9B-445E-93D0-FA002E6792E9}"/>
    <hyperlink ref="Q286" r:id="rId36" xr:uid="{59ED2CB0-93C1-4920-B58E-18930AB90E81}"/>
    <hyperlink ref="Q287" r:id="rId37" xr:uid="{444ADAF2-1358-457E-A1FE-8246B3C942BB}"/>
    <hyperlink ref="Q288" r:id="rId38" xr:uid="{D5E67180-578B-4DB6-992E-B2D47CAD0CF8}"/>
    <hyperlink ref="Q289" r:id="rId39" xr:uid="{70A410E6-ED06-465D-A5EB-897CEAD0F682}"/>
    <hyperlink ref="Q290" r:id="rId40" xr:uid="{CDA3F3E7-31B3-4482-BD8E-8D87C2F714B8}"/>
    <hyperlink ref="Q291" r:id="rId41" xr:uid="{BC1D2B7F-8B85-4232-BCC3-7AE50887B4A5}"/>
    <hyperlink ref="Q292" r:id="rId42" xr:uid="{221295B2-E37E-48F8-9B2D-96BCB661C1DA}"/>
    <hyperlink ref="Q293" r:id="rId43" xr:uid="{EF1144DA-9319-4ADB-94F7-36028987160B}"/>
    <hyperlink ref="Q294" r:id="rId44" xr:uid="{964DC28D-991E-4899-BDF8-4E9BB03530F1}"/>
    <hyperlink ref="Q295" r:id="rId45" xr:uid="{681835F0-8A22-4CB3-B07F-6A0F32D1C448}"/>
    <hyperlink ref="Q296" r:id="rId46" xr:uid="{C81BF6AD-1B84-470F-A4DF-99D904723068}"/>
    <hyperlink ref="Q297" r:id="rId47" xr:uid="{906F3A42-9BFD-4D3D-B7A2-4D96F4BA4012}"/>
    <hyperlink ref="Q298" r:id="rId48" xr:uid="{C610521A-2B00-4761-8A7D-756A737A14F1}"/>
    <hyperlink ref="Q299" r:id="rId49" xr:uid="{35C2B49B-2B7F-460E-A9C4-A3AD97EBA255}"/>
    <hyperlink ref="Q300" r:id="rId50" xr:uid="{CCB61B47-6C79-4675-A7EA-7121B4F8AC86}"/>
    <hyperlink ref="Q301" r:id="rId51" xr:uid="{9F7E5346-1840-4EC3-B54C-D67A978B60ED}"/>
    <hyperlink ref="Q302" r:id="rId52" xr:uid="{36BF6E53-6DF7-40FC-8F98-8753E33F6D83}"/>
    <hyperlink ref="Q303" r:id="rId53" xr:uid="{F188A7AC-9E92-435A-8E75-2568B3BF7FF0}"/>
    <hyperlink ref="Q304" r:id="rId54" xr:uid="{0359FEA6-354E-4C7E-A8E2-F7F67D794FD8}"/>
    <hyperlink ref="Q305" r:id="rId55" xr:uid="{8D29881E-258A-44DF-B9C1-E585A12B0FBC}"/>
    <hyperlink ref="Q306" r:id="rId56" xr:uid="{34902C06-CB0A-4D11-AA78-26C528E8A451}"/>
    <hyperlink ref="Q307" r:id="rId57" xr:uid="{2724521F-CFD7-4818-AA6A-5DD80B96F639}"/>
    <hyperlink ref="Q308" r:id="rId58" xr:uid="{BDDDD4F8-727B-48FA-9A5A-465B84CC67F2}"/>
    <hyperlink ref="Q309" r:id="rId59" xr:uid="{95BEC565-3850-403C-941C-EFDB307A0C1F}"/>
    <hyperlink ref="Q310" r:id="rId60" xr:uid="{01D80DC8-5697-41D8-8E3F-6773A47EC408}"/>
    <hyperlink ref="Q311" r:id="rId61" xr:uid="{CCAB4D24-FA6C-4F32-B02A-56ED498BA947}"/>
    <hyperlink ref="Q312" r:id="rId62" xr:uid="{AA14297B-F3D7-4EA1-8C5E-8AC2DB930342}"/>
    <hyperlink ref="Q313" r:id="rId63" xr:uid="{312DCA50-1FE3-4DAE-8DC7-3E64F161AC6E}"/>
    <hyperlink ref="Q314" r:id="rId64" xr:uid="{0F2D0038-1C26-469C-B6F8-2FE91893B438}"/>
    <hyperlink ref="Q315" r:id="rId65" xr:uid="{F56C3D03-4B56-470F-8E1D-BB44C05037F2}"/>
    <hyperlink ref="Q316" r:id="rId66" xr:uid="{BF3EE450-183C-4E34-8962-246797B47D0A}"/>
    <hyperlink ref="Q317" r:id="rId67" xr:uid="{D4C83AF8-F39E-4E20-978D-605F0EFF2513}"/>
    <hyperlink ref="Q318" r:id="rId68" xr:uid="{01289EA8-5956-414D-BA83-F1B3444CF061}"/>
    <hyperlink ref="Q319" r:id="rId69" xr:uid="{F5A27DC0-DADF-4603-A5FC-367EB9B18532}"/>
    <hyperlink ref="Q320" r:id="rId70" xr:uid="{BD26AA41-ECB7-4EA1-870A-1C9DB7D30F25}"/>
    <hyperlink ref="Q321" r:id="rId71" xr:uid="{9753E6BF-0214-463F-BACA-76E6FBFDD2DB}"/>
    <hyperlink ref="Q322" r:id="rId72" xr:uid="{16F80C72-C7F7-4EF6-9E3B-A8C01114DC01}"/>
    <hyperlink ref="Q323" r:id="rId73" xr:uid="{2CC9DC89-9106-45E7-A721-ECE27A1F8C67}"/>
    <hyperlink ref="Q324" r:id="rId74" xr:uid="{11DD3EFE-1CBC-4AFB-ACA1-61EC268D96F1}"/>
    <hyperlink ref="Q325" r:id="rId75" xr:uid="{BFFF24FA-C102-4A2C-BDAA-56A7591A8BDE}"/>
    <hyperlink ref="Q326" r:id="rId76" xr:uid="{A8073648-F6CA-44E6-BBC5-80B49C1B6F62}"/>
    <hyperlink ref="Q327" r:id="rId77" xr:uid="{89CA1413-E663-47DB-9E88-95DD7AF04ABC}"/>
    <hyperlink ref="Q328" r:id="rId78" xr:uid="{C9293BB2-ED8D-4047-B928-77314282B14A}"/>
    <hyperlink ref="Q329" r:id="rId79" xr:uid="{6C85F380-B4FE-421F-A42C-6C2E058BC967}"/>
    <hyperlink ref="Q330" r:id="rId80" xr:uid="{A57319A1-5644-496F-AB38-02F8A26278A7}"/>
    <hyperlink ref="Q331" r:id="rId81" xr:uid="{87D0C7F8-7A79-4D34-A276-14EB7AE7AEB2}"/>
    <hyperlink ref="Q332" r:id="rId82" xr:uid="{C2B34619-15E5-4466-8F2C-D68A648BAF60}"/>
    <hyperlink ref="Q333" r:id="rId83" xr:uid="{80437C20-8D46-487A-8013-A6B6D5B8DAFB}"/>
    <hyperlink ref="Q334" r:id="rId84" xr:uid="{0D0E00CE-6521-45BF-8C23-0EB06E3300C5}"/>
    <hyperlink ref="Q335" r:id="rId85" xr:uid="{1C2C7BEB-A6CA-4027-A96C-D8C0682859F5}"/>
    <hyperlink ref="Q336" r:id="rId86" xr:uid="{8DCF3D67-B06F-4A1F-B56D-9FCE85EF7CD8}"/>
    <hyperlink ref="Q337" r:id="rId87" xr:uid="{820FD7A2-381C-40E5-9FD6-B265FB8438ED}"/>
    <hyperlink ref="Q338" r:id="rId88" xr:uid="{3C20A731-E203-4AC0-B449-4A2D20137EC9}"/>
    <hyperlink ref="Q339" r:id="rId89" xr:uid="{D469DA1C-7BB3-4B90-A6A8-7658AF83B20F}"/>
    <hyperlink ref="Q340" r:id="rId90" xr:uid="{79443796-5690-4A82-A831-CD300350C530}"/>
    <hyperlink ref="Q341" r:id="rId91" xr:uid="{4BBC6C31-30B6-4E29-917B-0313AEC10FD6}"/>
    <hyperlink ref="Q342" r:id="rId92" xr:uid="{D6D03DB5-5FFB-4269-B97B-2D3BD6645ED8}"/>
    <hyperlink ref="Q343" r:id="rId93" xr:uid="{9B68A905-030F-4407-897F-C6B2D3180262}"/>
    <hyperlink ref="Q344" r:id="rId94" xr:uid="{0E09549F-EF85-49CA-A25E-FE71BC340F5E}"/>
    <hyperlink ref="Q345" r:id="rId95" xr:uid="{6F3E28F4-A765-4005-8950-AD12A608D537}"/>
    <hyperlink ref="Q346" r:id="rId96" xr:uid="{DD50AE0B-C040-48E8-AC45-745899BA9C02}"/>
    <hyperlink ref="Q347" r:id="rId97" xr:uid="{A9E05E89-9A02-46AC-9C76-09ADA7ADF9FB}"/>
    <hyperlink ref="Q348" r:id="rId98" xr:uid="{B22F2BBE-A578-41C5-AA3E-8BB4C8B4BDFE}"/>
    <hyperlink ref="Q349" r:id="rId99" xr:uid="{A6D37A6C-186A-4000-943C-372262A334BC}"/>
    <hyperlink ref="Q350" r:id="rId100" xr:uid="{40F38C88-5FCD-4704-9A01-685F753C1BDA}"/>
    <hyperlink ref="Q351" r:id="rId101" xr:uid="{C5097DC0-ACFB-479C-9553-48141B83DDB2}"/>
    <hyperlink ref="Q352" r:id="rId102" xr:uid="{3601A5A8-F876-4574-95B6-FA22D9EC9C3A}"/>
    <hyperlink ref="Q353" r:id="rId103" xr:uid="{DC112DF2-B4FF-4BDE-925B-B4F70EE4EA7A}"/>
    <hyperlink ref="Q354" r:id="rId104" xr:uid="{492E51B7-3697-4FFD-B877-437244253120}"/>
    <hyperlink ref="Q355" r:id="rId105" xr:uid="{77E0E947-C01A-4959-A1AB-FF32365F4D5E}"/>
    <hyperlink ref="Q356" r:id="rId106" xr:uid="{934576E4-6C77-43C9-AB7D-7D3E642D1EF3}"/>
    <hyperlink ref="Q357" r:id="rId107" xr:uid="{F16E775C-CBD5-4472-BC1A-58712CE9A657}"/>
    <hyperlink ref="Q358" r:id="rId108" xr:uid="{EC25CD0F-82C3-471E-B36F-3260564846A7}"/>
    <hyperlink ref="Q359" r:id="rId109" xr:uid="{9E92B874-24D0-42B6-9436-F6027A711638}"/>
    <hyperlink ref="Q360" r:id="rId110" xr:uid="{95FFB72B-EACE-452B-973E-03C3D4753D1C}"/>
    <hyperlink ref="Q361" r:id="rId111" xr:uid="{4551C0FC-AF3C-4297-8BF1-1FCB1A652049}"/>
    <hyperlink ref="Q362" r:id="rId112" xr:uid="{DDB414E4-9AE1-4C52-9459-828AC07B77FB}"/>
    <hyperlink ref="Q363" r:id="rId113" xr:uid="{58A0CD73-7DDF-4902-9E3B-63B88C7ED479}"/>
    <hyperlink ref="Q364" r:id="rId114" xr:uid="{39842D2E-7C70-4EBA-8B70-B3EFE5FD016F}"/>
    <hyperlink ref="Q365" r:id="rId115" xr:uid="{C082B3A2-43BA-4D83-B819-C68EC2F78480}"/>
    <hyperlink ref="Q366" r:id="rId116" xr:uid="{41A580E9-2F7C-457B-8157-22A5E525910D}"/>
    <hyperlink ref="Q367" r:id="rId117" xr:uid="{DE3A66FA-802C-4648-B7C7-1AB911F4092B}"/>
    <hyperlink ref="Q368" r:id="rId118" xr:uid="{04D8D1DD-92C8-496A-B7A1-B2442144DD40}"/>
    <hyperlink ref="Q369" r:id="rId119" xr:uid="{817F7570-0529-401D-83CC-C6DCAA283A6F}"/>
    <hyperlink ref="Q370" r:id="rId120" xr:uid="{22EC97EA-4A97-4F1C-96D6-AC6AC0755259}"/>
    <hyperlink ref="Q371" r:id="rId121" xr:uid="{CE688AD7-FA7B-429F-88D9-F2F6DBBF8F0D}"/>
    <hyperlink ref="Q372" r:id="rId122" xr:uid="{64A8AB20-C948-41C6-9136-94BBE65DDAF3}"/>
    <hyperlink ref="Q373" r:id="rId123" xr:uid="{340BEF18-BEF8-4803-81DB-A5C5EE42DDCA}"/>
    <hyperlink ref="Q374" r:id="rId124" xr:uid="{F5077031-2BEE-4D36-9915-E5902133D1D8}"/>
    <hyperlink ref="Q375" r:id="rId125" xr:uid="{75BC6264-8972-4D5B-BA5F-B189D3BB26C7}"/>
    <hyperlink ref="Q376" r:id="rId126" xr:uid="{A9DC112A-6FB1-416F-A4C2-703A8670D72D}"/>
    <hyperlink ref="Q377" r:id="rId127" xr:uid="{E38B38BC-7A41-4F8D-8764-CA65386715C1}"/>
    <hyperlink ref="Q378" r:id="rId128" xr:uid="{AFF246D5-91C2-4399-B14B-4E6DB8CF72F3}"/>
    <hyperlink ref="Q379" r:id="rId129" xr:uid="{B5E39251-AB84-4C19-9D7B-CB328D87E5BA}"/>
    <hyperlink ref="Q380" r:id="rId130" xr:uid="{14E5325E-78BA-4B11-8C71-2AD99C23BEFE}"/>
    <hyperlink ref="Q381" r:id="rId131" xr:uid="{71F275DC-8C15-4173-A16F-FAAC2D23A3D0}"/>
    <hyperlink ref="Q382" r:id="rId132" xr:uid="{778954F1-D63C-4703-9B90-DE6E949DBE53}"/>
    <hyperlink ref="Q383" r:id="rId133" xr:uid="{B3C994AD-D39C-400A-AF94-D0866302A974}"/>
    <hyperlink ref="Q384" r:id="rId134" xr:uid="{E56F0B74-C612-4D1C-86E2-78194909962D}"/>
    <hyperlink ref="Q385" r:id="rId135" xr:uid="{4B44DEBE-D58B-4F04-BD71-FA42A059A635}"/>
    <hyperlink ref="Q386" r:id="rId136" xr:uid="{F558DDF3-4398-47DB-B346-59E3EDE6C49D}"/>
    <hyperlink ref="Q387" r:id="rId137" xr:uid="{DB9CEE7B-8375-4002-B487-323DA4B56D62}"/>
    <hyperlink ref="Q388" r:id="rId138" xr:uid="{32C42590-FAF6-432B-9A20-8AC728D5BE3C}"/>
    <hyperlink ref="Q389" r:id="rId139" xr:uid="{EB3969D8-84FC-4D42-BB2A-140A6C747461}"/>
    <hyperlink ref="Q390" r:id="rId140" xr:uid="{972E76C1-976F-4956-B00F-FB47CC0F4EF3}"/>
    <hyperlink ref="Q391" r:id="rId141" xr:uid="{28B22C9F-B05F-4D7B-B324-2C2C043F21B9}"/>
    <hyperlink ref="Q392" r:id="rId142" xr:uid="{741BBE84-048E-45C5-B6E8-5D8D1F0C171D}"/>
    <hyperlink ref="Q393" r:id="rId143" xr:uid="{42613DC2-FE69-404D-956F-87515016B1DB}"/>
    <hyperlink ref="Q394" r:id="rId144" xr:uid="{EF8EF38C-AC33-4342-8999-5461E5F09663}"/>
    <hyperlink ref="Q395" r:id="rId145" xr:uid="{FFDF7259-0B45-4F6F-BC36-B846D27B1BE2}"/>
    <hyperlink ref="Q396" r:id="rId146" xr:uid="{417303BF-1E08-4C9B-A687-E8CDD593C10D}"/>
    <hyperlink ref="Q397" r:id="rId147" xr:uid="{3A7932B8-CE74-4A2F-ABFF-E27CC821AB14}"/>
    <hyperlink ref="Q398" r:id="rId148" xr:uid="{818CB2B7-80AE-477B-BFE0-E371F2B9E7DD}"/>
    <hyperlink ref="Q399" r:id="rId149" xr:uid="{3FA7F88E-6FA7-4C3A-B79D-29A89622C78C}"/>
    <hyperlink ref="Q400" r:id="rId150" xr:uid="{16F3BF1F-CAE4-4FC3-8C91-D689148BCC61}"/>
    <hyperlink ref="Q401" r:id="rId151" xr:uid="{396E2DB0-4C23-4384-8ABC-211288C2DCB1}"/>
    <hyperlink ref="Q402" r:id="rId152" xr:uid="{609A9BAA-89C5-4188-A086-D953C65365BB}"/>
    <hyperlink ref="Q403" r:id="rId153" xr:uid="{50FD3D2C-1766-48E0-B3A5-60FAF4573E1E}"/>
    <hyperlink ref="Q404" r:id="rId154" xr:uid="{EAA2A221-3DB7-4FAE-990D-AE1AE1F13D94}"/>
    <hyperlink ref="Q405" r:id="rId155" xr:uid="{81265C86-5A56-4BD8-BBD6-301A732AC4A2}"/>
    <hyperlink ref="Q406" r:id="rId156" xr:uid="{96180434-34CA-4977-AD40-6D8C520ECEB6}"/>
    <hyperlink ref="Q407" r:id="rId157" xr:uid="{E46AEFAD-E673-412B-B76E-0041A98D9BD2}"/>
    <hyperlink ref="Q408" r:id="rId158" xr:uid="{875869C3-83E1-4EC2-AE26-5D025F8579C0}"/>
    <hyperlink ref="Q409" r:id="rId159" xr:uid="{9580668B-05E4-463F-9C26-E12499E9F4B2}"/>
    <hyperlink ref="Q410" r:id="rId160" xr:uid="{9007E2B5-7428-4F00-B88F-AB68F1EE5030}"/>
    <hyperlink ref="Q411" r:id="rId161" xr:uid="{FB44066C-270A-415D-BA60-EFA6BD17AB2F}"/>
    <hyperlink ref="Q412" r:id="rId162" xr:uid="{CC5421A5-7A2E-4976-80C4-3F861F62EDD7}"/>
    <hyperlink ref="Q413" r:id="rId163" xr:uid="{C8232175-68BD-4AE7-851E-D477D9718B4B}"/>
    <hyperlink ref="Q414" r:id="rId164" xr:uid="{31A2B9D8-CEC1-4FF1-B526-350CCE68DF1A}"/>
    <hyperlink ref="Q415" r:id="rId165" xr:uid="{D9DD4DC9-C5D2-4EB5-AA4F-A83BC417CD4C}"/>
    <hyperlink ref="Q416" r:id="rId166" xr:uid="{EB8A87D1-093C-47F4-A142-19406F5322A1}"/>
    <hyperlink ref="Q417" r:id="rId167" xr:uid="{21D4115C-FF4C-494B-869F-B48C59052254}"/>
    <hyperlink ref="Q418" r:id="rId168" xr:uid="{B49F48B2-C524-4829-A229-7537844DA072}"/>
    <hyperlink ref="Q419" r:id="rId169" xr:uid="{D5716FEC-EA5D-4079-8296-710BD40E0DA2}"/>
    <hyperlink ref="Q420" r:id="rId170" xr:uid="{B51D38A6-2385-4110-BBF9-CEE143B97F2C}"/>
    <hyperlink ref="Q421" r:id="rId171" xr:uid="{766D6D61-FC52-4291-BD50-04A6102ABC1C}"/>
    <hyperlink ref="Q422" r:id="rId172" xr:uid="{89844556-A32E-4ED4-9AF6-783A3FE2345E}"/>
    <hyperlink ref="Q423" r:id="rId173" xr:uid="{41DA7075-DD6C-42D6-8755-40DC6197BB93}"/>
    <hyperlink ref="Q424" r:id="rId174" xr:uid="{FC7CA1CB-C0C6-4444-A037-DDD1076879A7}"/>
    <hyperlink ref="Q425" r:id="rId175" xr:uid="{21D01BA0-721A-4BFB-BB67-BE67BAA21E2B}"/>
    <hyperlink ref="Q426" r:id="rId176" xr:uid="{01F395F6-0A28-4050-A64D-D927C4917727}"/>
    <hyperlink ref="Q427" r:id="rId177" xr:uid="{DBDFDA0E-B4A1-4F3E-9ADF-4FB1C0F74117}"/>
    <hyperlink ref="Q428" r:id="rId178" xr:uid="{726612E9-94FD-4A8B-BC1B-436885775ECB}"/>
    <hyperlink ref="Q429" r:id="rId179" xr:uid="{E1B7D4B5-6852-44A6-9C73-67771B626C40}"/>
    <hyperlink ref="Q430" r:id="rId180" xr:uid="{C1D54EAD-A023-42C5-9363-4C2F38CD52A8}"/>
    <hyperlink ref="Q431" r:id="rId181" xr:uid="{EC724674-A2C6-4BDA-AFC9-B89D32120DBE}"/>
    <hyperlink ref="Q432" r:id="rId182" xr:uid="{90544F30-6ABB-4B2B-9C26-447C58D9E085}"/>
    <hyperlink ref="Q433" r:id="rId183" xr:uid="{8D83597D-E9CE-4656-A9AA-B86F8FBED3F4}"/>
    <hyperlink ref="Q434" r:id="rId184" xr:uid="{773AB3C6-1C08-4654-9208-419AAE5802C5}"/>
    <hyperlink ref="Q435" r:id="rId185" xr:uid="{EF0440B5-51E1-4E1F-A80D-98A4416BE78C}"/>
    <hyperlink ref="Q436" r:id="rId186" xr:uid="{03BDD6E5-B567-44E5-88BC-5DA5058577D2}"/>
    <hyperlink ref="Q437" r:id="rId187" xr:uid="{A818A79E-7284-4D26-BBC2-6E877C13413F}"/>
    <hyperlink ref="Q438" r:id="rId188" xr:uid="{4C285858-C8A1-40FD-B440-C12AF911758E}"/>
    <hyperlink ref="Q439" r:id="rId189" xr:uid="{4A89D47E-E6D4-447B-ACC0-F24B70E38955}"/>
    <hyperlink ref="Q440" r:id="rId190" xr:uid="{D2E234C1-E26F-46D0-9B16-47095A2CDC08}"/>
    <hyperlink ref="Q441" r:id="rId191" xr:uid="{6142CC45-32F4-49A4-81D2-9076B091535A}"/>
    <hyperlink ref="Q442" r:id="rId192" xr:uid="{3DB8AD65-7370-47DE-82C6-E27D468A5C2C}"/>
    <hyperlink ref="Q443" r:id="rId193" xr:uid="{3D5684D9-1D69-45F1-BDB8-70742B3E97EE}"/>
    <hyperlink ref="Q444" r:id="rId194" xr:uid="{35FE4D0D-F72E-42BA-B6C5-5DBD600A6BDA}"/>
    <hyperlink ref="Q445" r:id="rId195" xr:uid="{677CE884-9DEC-46EF-9B59-E77CE0626DC7}"/>
    <hyperlink ref="Q446" r:id="rId196" xr:uid="{2E5A8F28-98D9-4431-A874-7EB1CBBD3238}"/>
    <hyperlink ref="Q447" r:id="rId197" xr:uid="{37E343FA-89C3-4207-B339-796DABA3ABD8}"/>
    <hyperlink ref="Q448" r:id="rId198" xr:uid="{9ED2A63B-5D7C-4B3D-A0DA-DA7FACE4E3CA}"/>
    <hyperlink ref="Q449" r:id="rId199" xr:uid="{778786CA-EEA2-4C65-A999-EE11D98C5A25}"/>
    <hyperlink ref="Q450" r:id="rId200" xr:uid="{D437CA8A-95B2-405B-BD46-E1194F2891C7}"/>
    <hyperlink ref="Q451" r:id="rId201" xr:uid="{99070A14-99FB-4C64-AC49-B7A39C1DFF5A}"/>
    <hyperlink ref="Q452" r:id="rId202" xr:uid="{D2F417BF-3324-4B0C-9A5A-2387F4441978}"/>
    <hyperlink ref="Q453" r:id="rId203" xr:uid="{ED6D1F24-756D-40C5-8200-FB365CC17E95}"/>
    <hyperlink ref="Q454" r:id="rId204" xr:uid="{3A81F187-F2DB-4389-B526-45958152436C}"/>
    <hyperlink ref="Q455" r:id="rId205" xr:uid="{A1D6A101-5C9C-425D-8299-B589C3516B7E}"/>
    <hyperlink ref="Q456" r:id="rId206" xr:uid="{6495FB08-1C3A-402C-9F4E-49DB5C44F29C}"/>
    <hyperlink ref="Q457" r:id="rId207" xr:uid="{4646DEEB-BA6E-4987-A231-FE5AAC3D40B0}"/>
    <hyperlink ref="Q458" r:id="rId208" xr:uid="{5697E475-92B5-43C4-8A4E-3DDA6A4685A3}"/>
    <hyperlink ref="Q459" r:id="rId209" xr:uid="{9FC8BDF8-05FC-4B26-85F1-B8BC81108DE2}"/>
    <hyperlink ref="Q460" r:id="rId210" xr:uid="{E1066BFC-0AB0-42F4-8325-6836636B2085}"/>
    <hyperlink ref="Q461" r:id="rId211" xr:uid="{9F67CA1D-8415-40F9-93A8-27AF25DF37F1}"/>
    <hyperlink ref="Q462" r:id="rId212" xr:uid="{CC7A629F-8ED6-7D4E-9520-3BC90975E9C1}"/>
    <hyperlink ref="Q463" r:id="rId213" xr:uid="{FB4D68B5-2571-164C-9DBC-E52B8F065A38}"/>
    <hyperlink ref="Q464" r:id="rId214" xr:uid="{E877786B-AECA-D84B-9B69-28A1622E4DA9}"/>
    <hyperlink ref="Q465" r:id="rId215" xr:uid="{EFCE4AC1-7B6A-EF49-BA93-C5FA4282BCF8}"/>
    <hyperlink ref="Q466" r:id="rId216" xr:uid="{6F6886EF-AE37-134A-B54D-CA3D421A0383}"/>
    <hyperlink ref="Q467" r:id="rId217" xr:uid="{21292446-1D6B-A745-8614-4C269D74A76A}"/>
    <hyperlink ref="Q468" r:id="rId218" xr:uid="{458D057E-843D-3C4E-9C1A-FD230C294110}"/>
    <hyperlink ref="Q469" r:id="rId219" xr:uid="{771AE939-0DB6-7E42-B657-FC9A53802194}"/>
    <hyperlink ref="Q470" r:id="rId220" xr:uid="{5CD17087-87C7-444E-905D-93CAD92C751E}"/>
    <hyperlink ref="Q471" r:id="rId221" xr:uid="{E6D2500E-CFF9-DF4F-954C-A53C43B5ECCB}"/>
    <hyperlink ref="Q472" r:id="rId222" xr:uid="{79D7C367-494C-4E44-A980-5B4E25B32350}"/>
    <hyperlink ref="Q473" r:id="rId223" xr:uid="{38CAB104-26BC-164A-9AE4-BEFF5C47A182}"/>
    <hyperlink ref="Q474" r:id="rId224" xr:uid="{38D9239C-CCC8-46F6-BFA3-B1BB0A9174C6}"/>
    <hyperlink ref="Q475" r:id="rId225" xr:uid="{84ADFAD0-FA02-473B-8D2E-2D55FA99F436}"/>
    <hyperlink ref="Q476" r:id="rId226" xr:uid="{857CBFDA-55D3-43E6-989E-2CAACAD63DDD}"/>
    <hyperlink ref="Q477" r:id="rId227" xr:uid="{1D65DB29-139C-4A46-98AE-BB1312FA5BBA}"/>
    <hyperlink ref="Q478" r:id="rId228" xr:uid="{5D59FF72-7B45-488E-BA74-B0852AA8317F}"/>
    <hyperlink ref="Q479" r:id="rId229" xr:uid="{BFAEB284-8AB4-4B75-B6FA-3C66787EE27E}"/>
    <hyperlink ref="Q480" r:id="rId230" xr:uid="{E0DD94E5-01C8-4224-8BEC-3713DB7958E7}"/>
    <hyperlink ref="Q481" r:id="rId231" xr:uid="{AF0A255D-BF0D-4463-8984-17C3BD343E6F}"/>
    <hyperlink ref="Q482" r:id="rId232" xr:uid="{8660A96F-F7FD-4346-8F3B-19DA445C7B44}"/>
    <hyperlink ref="Q483" r:id="rId233" xr:uid="{CBF51988-9365-454C-B1DA-4E903E7E8E81}"/>
    <hyperlink ref="Q484" r:id="rId234" xr:uid="{32D170F3-9B1C-4570-AEB6-6B2E63B3BC8E}"/>
    <hyperlink ref="Q485" r:id="rId235" xr:uid="{B5AA0E20-4F81-4619-A53E-DB8FB122DB99}"/>
    <hyperlink ref="Q486" r:id="rId236" xr:uid="{B292B7C3-113C-4AFC-A32C-705D68AC164F}"/>
    <hyperlink ref="Q487" r:id="rId237" xr:uid="{CED0EF56-742A-47B1-9ADF-3B7FE73E90FB}"/>
    <hyperlink ref="Q488" r:id="rId238" xr:uid="{D46650EB-9D71-430F-8D00-970DC6A4C887}"/>
    <hyperlink ref="Q489" r:id="rId239" xr:uid="{F408A61A-66B7-4749-83C5-650271A0B8BB}"/>
    <hyperlink ref="Q490" r:id="rId240" xr:uid="{27AE3126-888E-4C26-9FA6-BD17DB102844}"/>
    <hyperlink ref="Q491" r:id="rId241" xr:uid="{D7830194-39A2-4DA5-B6C3-06DA3C70730A}"/>
    <hyperlink ref="Q492" r:id="rId242" xr:uid="{F0493001-AAC2-4147-B9C6-F6ABFA83184A}"/>
    <hyperlink ref="Q493" r:id="rId243" xr:uid="{D440B5B8-C438-4543-9D21-9C0C0480395C}"/>
    <hyperlink ref="Q494" r:id="rId244" xr:uid="{F6CEBF7A-409D-42F2-AE81-048CFE09B734}"/>
    <hyperlink ref="Q495" r:id="rId245" xr:uid="{B1BDC348-66B1-4EF7-8212-0CE10737F31A}"/>
    <hyperlink ref="Q496" r:id="rId246" xr:uid="{D80CC6AA-162C-4875-A3E3-6362D2A725BD}"/>
    <hyperlink ref="Q497" r:id="rId247" xr:uid="{491F856C-581B-430C-BDA0-EB0290E89D15}"/>
    <hyperlink ref="Q498" r:id="rId248" xr:uid="{8F7EFB42-DFAE-42AB-AFEA-0872FDAEFFAF}"/>
    <hyperlink ref="Q499" r:id="rId249" xr:uid="{D653590C-964B-4FE5-AB8E-04ED665F5C8F}"/>
    <hyperlink ref="Q500" r:id="rId250" xr:uid="{B7FFC716-DAF9-4937-AEC8-EFC61C9ED0AC}"/>
    <hyperlink ref="Q501" r:id="rId251" xr:uid="{A0E26CDE-9BCE-4E8F-B5BD-65318BD15EE1}"/>
    <hyperlink ref="Q502" r:id="rId252" xr:uid="{66F8A0F8-86FE-4AB1-8A75-67C7821FB41E}"/>
    <hyperlink ref="Q503" r:id="rId253" xr:uid="{C9F2B4E2-BA4A-4D9E-9AE6-169D38D1AFDD}"/>
    <hyperlink ref="Q504" r:id="rId254" xr:uid="{9F300F15-E744-4760-93E8-C89A46903A96}"/>
    <hyperlink ref="Q505" r:id="rId255" xr:uid="{01190D81-E4C8-4F85-B48E-65C58BFA6B32}"/>
    <hyperlink ref="Q506" r:id="rId256" xr:uid="{8C786B2C-84A3-418A-A532-106982097019}"/>
    <hyperlink ref="Q507" r:id="rId257" xr:uid="{011736B4-0279-4F4B-A399-E88FF65293CB}"/>
    <hyperlink ref="Q508" r:id="rId258" xr:uid="{1DC2859D-EA78-4313-AA2B-7B434DE62FDA}"/>
    <hyperlink ref="Q509" r:id="rId259" xr:uid="{249A230B-290A-46B7-8A19-078FEDA1A5FA}"/>
    <hyperlink ref="Q510" r:id="rId260" xr:uid="{21840BCE-3CC1-43BD-A4EA-42B96EBFA773}"/>
    <hyperlink ref="Q511" r:id="rId261" xr:uid="{04DCC360-70BB-446A-92C8-FE825EB25B09}"/>
    <hyperlink ref="Q512" r:id="rId262" xr:uid="{5B1E5BE3-DE53-4F5B-A5B3-5078B8D29BD4}"/>
    <hyperlink ref="Q513" r:id="rId263" xr:uid="{D302A226-427E-4ABE-83AF-6000BF7FF4D7}"/>
    <hyperlink ref="Q514" r:id="rId264" xr:uid="{17D97085-5CE5-46B8-9F24-4E75D4685E3E}"/>
    <hyperlink ref="Q515" r:id="rId265" xr:uid="{BDB25573-1873-4F3D-95F2-291F7FE9A191}"/>
    <hyperlink ref="Q516" r:id="rId266" xr:uid="{F8B00472-0C33-40E0-AC33-A3FBD13D12AE}"/>
    <hyperlink ref="Q517" r:id="rId267" xr:uid="{0B2C65A2-AA01-4DC2-80C6-2AC23C68E9A9}"/>
    <hyperlink ref="Q518" r:id="rId268" xr:uid="{EBAAAA0A-6B38-45F6-BEFE-3AA1E44EBAEE}"/>
    <hyperlink ref="Q519" r:id="rId269" xr:uid="{C73D3D8B-953A-480A-BF74-8D41B2604F59}"/>
    <hyperlink ref="Q520" r:id="rId270" xr:uid="{756D3C43-9E49-4C59-ADB3-684EEE6353A9}"/>
    <hyperlink ref="Q521" r:id="rId271" xr:uid="{88F462CC-FA23-49DC-B524-E6E8285422EA}"/>
    <hyperlink ref="Q522" r:id="rId272" xr:uid="{EB8972F5-FBA4-4389-8EA2-146C9EBC4909}"/>
    <hyperlink ref="Q523" r:id="rId273" xr:uid="{BD56EB2E-E86E-4E82-A833-17499224A175}"/>
    <hyperlink ref="Q524" r:id="rId274" xr:uid="{E99C4BC9-7AB7-49CC-8856-2CAB90BE036F}"/>
    <hyperlink ref="Q525" r:id="rId275" xr:uid="{AB9D348B-E296-48C7-9079-45E08717D9CA}"/>
    <hyperlink ref="Q526" r:id="rId276" xr:uid="{3AC7041F-C329-45D6-BBBE-A74D48AAC226}"/>
    <hyperlink ref="Q527" r:id="rId277" xr:uid="{35E360CD-A7A1-4671-AF77-1969426204C0}"/>
    <hyperlink ref="Q528" r:id="rId278" xr:uid="{78A31112-F1C8-4005-A17B-B76F05514F86}"/>
    <hyperlink ref="Q529" r:id="rId279" xr:uid="{E635FAEA-93B2-411E-AB5E-7C06B2242DF7}"/>
    <hyperlink ref="Q530" r:id="rId280" xr:uid="{9C8E3D4A-723A-4019-BE6F-4A2E1BD767DE}"/>
    <hyperlink ref="Q531" r:id="rId281" xr:uid="{4CDA1301-83DA-48D5-85B8-917F4277B7E7}"/>
    <hyperlink ref="Q532" r:id="rId282" xr:uid="{5429F55A-4063-49B8-9B3C-630CE4EBA9D0}"/>
    <hyperlink ref="Q533" r:id="rId283" xr:uid="{65318191-3BE6-408E-8958-1EBFEE53CA98}"/>
    <hyperlink ref="Q534" r:id="rId284" xr:uid="{F431EA4A-1532-41E0-B461-223E92401D9F}"/>
    <hyperlink ref="Q535" r:id="rId285" xr:uid="{8C70DB3B-FB25-44AF-AEDD-96DB7504ED54}"/>
    <hyperlink ref="Q536" r:id="rId286" xr:uid="{9FD8A202-3DE1-4AB5-876D-E05504536055}"/>
    <hyperlink ref="Q537" r:id="rId287" xr:uid="{487473FF-91AD-41B3-A4A9-5AC0BEEF06D9}"/>
    <hyperlink ref="Q538" r:id="rId288" xr:uid="{5B7168CD-B9ED-4F55-94CA-D01C30B0A0AC}"/>
    <hyperlink ref="Q539" r:id="rId289" xr:uid="{2D1DF2A7-863B-418B-A74B-F498C03A0028}"/>
    <hyperlink ref="Q540" r:id="rId290" xr:uid="{A2FBF7E6-2752-46C6-B425-2F63DA7448F3}"/>
    <hyperlink ref="Q541" r:id="rId291" xr:uid="{4CD2AAE4-CA77-4825-B4DA-D05325B41ED5}"/>
    <hyperlink ref="Q542" r:id="rId292" xr:uid="{06A3CE9E-E126-4A73-9A82-DC041B6EF759}"/>
    <hyperlink ref="Q543" r:id="rId293" xr:uid="{73D600E1-CCB5-4B21-9D79-F191F5C09763}"/>
    <hyperlink ref="Q544" r:id="rId294" xr:uid="{B2971E98-0D35-425B-B2A3-A2709B48FFDD}"/>
    <hyperlink ref="Q545" r:id="rId295" xr:uid="{E02063EA-5D1A-4515-AF91-2BFAB5D26CDA}"/>
    <hyperlink ref="Q546" r:id="rId296" xr:uid="{F435109B-1DE7-4F10-A56E-8585FAF60183}"/>
    <hyperlink ref="Q547" r:id="rId297" xr:uid="{9CD7C523-F6B2-43CD-A77E-2B0B21A95F84}"/>
    <hyperlink ref="Q548" r:id="rId298" xr:uid="{BCA7B4A5-0D86-4E68-AEF2-6E53046A2EF4}"/>
    <hyperlink ref="Q549" r:id="rId299" xr:uid="{C547AEEC-E765-4ECB-A7E2-F65096567B1E}"/>
    <hyperlink ref="Q550" r:id="rId300" xr:uid="{7775EDA0-F400-4EB3-8CAB-62B4058E817D}"/>
    <hyperlink ref="Q551" r:id="rId301" xr:uid="{41E4E6EF-1B51-4AAB-BF22-C7B10B9AC110}"/>
    <hyperlink ref="Q552" r:id="rId302" xr:uid="{D26D4F26-1B10-481F-84D2-1CA525BDDC65}"/>
    <hyperlink ref="Q553" r:id="rId303" xr:uid="{88F46D2D-D8A7-44E9-A4B9-C3D4AC328CD6}"/>
    <hyperlink ref="Q554" r:id="rId304" xr:uid="{767911D4-0D21-4A2D-8479-FE9DDEEAE8C6}"/>
    <hyperlink ref="Q555" r:id="rId305" xr:uid="{9F962C58-BE38-40D5-8459-9937CA91F79D}"/>
    <hyperlink ref="Q556" r:id="rId306" xr:uid="{1FBA02B7-7FAA-4651-96E7-AA803FB4619A}"/>
    <hyperlink ref="Q557" r:id="rId307" xr:uid="{73F602FE-E4CD-4FF6-9ADE-A4D64F154F3A}"/>
    <hyperlink ref="Q558" r:id="rId308" xr:uid="{C48664B1-D922-4974-9BE1-578AE42396B5}"/>
    <hyperlink ref="Q559" r:id="rId309" xr:uid="{B4D71EFE-4AC9-45AD-B141-E3784B9AAC63}"/>
    <hyperlink ref="Q560" r:id="rId310" xr:uid="{DA76FA2E-798C-4AD3-A5BC-3A80D5FE5985}"/>
    <hyperlink ref="Q561" r:id="rId311" xr:uid="{8DD3548F-80C0-4FEA-98AB-5F3BA3CD99E3}"/>
    <hyperlink ref="Q562" r:id="rId312" xr:uid="{D67F2259-BA16-4520-B667-914C837115FE}"/>
    <hyperlink ref="Q563" r:id="rId313" xr:uid="{80FB2EC6-50AD-43B7-8C92-896104FCC39C}"/>
    <hyperlink ref="Q564" r:id="rId314" xr:uid="{1FD72608-920C-41B9-B50F-D38A7392FD02}"/>
    <hyperlink ref="Q565" r:id="rId315" xr:uid="{D803F133-66C2-4325-8E46-DA9641552395}"/>
    <hyperlink ref="Q566" r:id="rId316" xr:uid="{32C88D96-12D7-4204-9A7C-8E59C0D515EB}"/>
    <hyperlink ref="Q567" r:id="rId317" xr:uid="{EF8DBA44-BDDF-48C9-B405-2F4EE65E852A}"/>
    <hyperlink ref="Q568" r:id="rId318" xr:uid="{45814E1B-A6D1-465D-8006-7E2401C02F3F}"/>
    <hyperlink ref="Q569" r:id="rId319" xr:uid="{D3997B42-CB30-4E2A-B029-C703943A4522}"/>
    <hyperlink ref="Q570" r:id="rId320" xr:uid="{3ED2C717-53B6-4FFB-AFBD-240EED89D0FA}"/>
    <hyperlink ref="Q571" r:id="rId321" xr:uid="{EAC37281-CBA2-4806-9B1B-6CFD0610B44A}"/>
    <hyperlink ref="Q572" r:id="rId322" xr:uid="{6A0C2B58-E010-4BDB-8F4D-6F34F0BE8FF1}"/>
    <hyperlink ref="Q573" r:id="rId323" xr:uid="{39A874F3-3CE2-4D8C-A220-604762E648C5}"/>
    <hyperlink ref="Q574" r:id="rId324" xr:uid="{0A143262-41FC-4755-B331-A785BEB80D78}"/>
    <hyperlink ref="Q575" r:id="rId325" xr:uid="{39A5FD76-D4D5-48C1-BD86-4F2D7C7EE7C3}"/>
    <hyperlink ref="Q576" r:id="rId326" xr:uid="{63228CB0-B144-4F5F-8E76-5BA5CA0AFAA9}"/>
    <hyperlink ref="Q577" r:id="rId327" xr:uid="{D054D8A6-4C99-4F35-9565-BC588C12BEAC}"/>
    <hyperlink ref="Q578" r:id="rId328" xr:uid="{B5EEAABD-9B78-464D-AF77-8A5D7A039C20}"/>
    <hyperlink ref="Q579" r:id="rId329" xr:uid="{CA37B16E-E92A-46BC-9A41-83359E0AB75C}"/>
    <hyperlink ref="Q580" r:id="rId330" xr:uid="{F2644517-9CC3-4FAF-A994-B8DF0D82F078}"/>
    <hyperlink ref="Q581" r:id="rId331" xr:uid="{D8CBD557-BFA5-48D7-9621-4A1CA0C5ACEA}"/>
    <hyperlink ref="Q582" r:id="rId332" xr:uid="{304B1F42-9EC0-4298-8952-970C4A060EFB}"/>
    <hyperlink ref="Q583" r:id="rId333" xr:uid="{C2870865-16E5-46DB-AD23-54279E32BFFB}"/>
    <hyperlink ref="Q584" r:id="rId334" xr:uid="{B137559C-ADAF-4566-A6F2-811BDC1B24C1}"/>
    <hyperlink ref="Q585" r:id="rId335" xr:uid="{D6D8B954-E9C0-47D7-8BB6-55B6E969F821}"/>
    <hyperlink ref="Q586" r:id="rId336" xr:uid="{21F14953-11AA-456F-9900-574D78D49BCC}"/>
    <hyperlink ref="Q587" r:id="rId337" xr:uid="{2145E7B7-259F-47C4-929D-548A3EA9AF6F}"/>
    <hyperlink ref="Q588" r:id="rId338" xr:uid="{12744D16-8F42-4405-A690-AF6A86A1E540}"/>
    <hyperlink ref="Q589" r:id="rId339" xr:uid="{706EA504-4154-4AA2-8298-C35629557F93}"/>
    <hyperlink ref="Q590" r:id="rId340" xr:uid="{C3ED2967-BE1E-4C9B-A706-DA4BA01BACD1}"/>
    <hyperlink ref="Q591" r:id="rId341" xr:uid="{2CDE9832-7D1A-4CDA-AB7A-6C3EAAA25EEB}"/>
    <hyperlink ref="Q592" r:id="rId342" xr:uid="{C85D8C4F-E908-437B-8BDE-5EDA9B7F24F1}"/>
    <hyperlink ref="Q593" r:id="rId343" xr:uid="{436C76E1-35CB-4C9A-BFE7-1C6BC187B3A3}"/>
    <hyperlink ref="Q594" r:id="rId344" xr:uid="{8993D645-BB29-48AE-9716-A24CFAB0525C}"/>
    <hyperlink ref="Q595" r:id="rId345" xr:uid="{649C07CF-05AC-4B67-B5C0-F758231020BE}"/>
    <hyperlink ref="Q596" r:id="rId346" xr:uid="{C0E729C8-01B3-4F5F-B83E-CE9F69DA4C03}"/>
    <hyperlink ref="Q597" r:id="rId347" xr:uid="{9C0A26CE-BEC1-4CE8-BE4A-D215E0675B07}"/>
    <hyperlink ref="Q598" r:id="rId348" xr:uid="{9D857852-17CE-49F9-9D27-4C65C5AA762A}"/>
    <hyperlink ref="Q599" r:id="rId349" xr:uid="{7E8E1B19-9175-4737-BB45-36A81A938C26}"/>
    <hyperlink ref="Q600" r:id="rId350" xr:uid="{FF3CA71A-414A-4CBD-AF24-C710CB1DA152}"/>
    <hyperlink ref="Q601" r:id="rId351" xr:uid="{462E8820-7737-4CA2-9C92-19728EB3764B}"/>
    <hyperlink ref="Q602" r:id="rId352" xr:uid="{5A82E716-67B2-40FC-BB2A-CC0D9B8C34A7}"/>
    <hyperlink ref="Q603" r:id="rId353" xr:uid="{E384DC7D-FCAA-4073-B972-85C341BE0798}"/>
    <hyperlink ref="Q604" r:id="rId354" xr:uid="{50DB4DF8-1668-41BF-8DBA-DB6284FEF317}"/>
    <hyperlink ref="Q605" r:id="rId355" xr:uid="{45A15482-FF52-476B-A281-C6F783829CC4}"/>
    <hyperlink ref="Q606" r:id="rId356" xr:uid="{1F106175-7082-454B-856E-CCA2B67A0C30}"/>
    <hyperlink ref="Q607" r:id="rId357" xr:uid="{E4EF4EAD-6C94-42C0-97A3-1D756528C83D}"/>
    <hyperlink ref="Q608" r:id="rId358" xr:uid="{3561FBE7-05C9-47E9-ABA2-446EF7274FB2}"/>
    <hyperlink ref="Q609" r:id="rId359" xr:uid="{10207603-2FCD-4010-9C73-DB2A829B317A}"/>
    <hyperlink ref="Q610" r:id="rId360" xr:uid="{F952E00D-3C97-4A5E-A50C-89D4D3F1D72F}"/>
    <hyperlink ref="Q611" r:id="rId361" xr:uid="{15EAE8D2-7A3A-412F-93B3-69788ED7C370}"/>
    <hyperlink ref="Q612" r:id="rId362" xr:uid="{120457FD-6AA0-489B-BAE7-1400CD5959B4}"/>
    <hyperlink ref="Q613" r:id="rId363" xr:uid="{0F223250-7BDF-40F8-8F13-9BE6153C5CB5}"/>
    <hyperlink ref="Q614" r:id="rId364" xr:uid="{67188D5D-A2F1-464B-B049-4A87D379EB71}"/>
    <hyperlink ref="Q615" r:id="rId365" xr:uid="{823A1930-7469-41A1-8876-A7DB8DB2253A}"/>
    <hyperlink ref="Q616" r:id="rId366" xr:uid="{CEF8EFF4-DC7D-480C-A399-60750D92A9EE}"/>
    <hyperlink ref="Q617" r:id="rId367" xr:uid="{EA579CCF-C525-494A-A8B3-2B94AFEB4FFF}"/>
    <hyperlink ref="Q618" r:id="rId368" xr:uid="{CF09EBD8-349C-4D38-AE66-797113325399}"/>
    <hyperlink ref="Q619" r:id="rId369" xr:uid="{90284EBF-A945-4694-A227-4DBA473BCB01}"/>
    <hyperlink ref="Q620" r:id="rId370" xr:uid="{7C868680-4AAB-4236-8B85-998286043B2A}"/>
    <hyperlink ref="Q621" r:id="rId371" xr:uid="{BB197804-448E-4D3D-B39E-FA104DB854EF}"/>
    <hyperlink ref="Q622" r:id="rId372" xr:uid="{C72CE505-AB24-467F-A11F-080F14976844}"/>
    <hyperlink ref="Q623" r:id="rId373" xr:uid="{D1FD1C39-51DE-40E0-903C-7A20A85E84A4}"/>
    <hyperlink ref="Q624" r:id="rId374" xr:uid="{B12FCF42-A4CE-4194-9D83-343C636C5AD5}"/>
    <hyperlink ref="Q625" r:id="rId375" xr:uid="{8C3A8EFE-A2B0-4262-B77A-25E32F9411F0}"/>
  </hyperlinks>
  <pageMargins left="0.7" right="0.7" top="0.75" bottom="0.75" header="0.3" footer="0.3"/>
  <pageSetup paperSize="9" orientation="portrait" r:id="rId376"/>
  <ignoredErrors>
    <ignoredError sqref="I68:J6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2023-10-25T17:39:34Z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