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defaultThemeVersion="166925"/>
  <mc:AlternateContent xmlns:mc="http://schemas.openxmlformats.org/markup-compatibility/2006">
    <mc:Choice Requires="x15">
      <x15ac:absPath xmlns:x15ac="http://schemas.microsoft.com/office/spreadsheetml/2010/11/ac" url="Z:\PLANES DE ACCIÓN\PLAN DE ACCIÓN 2025\Estructuración plan de acción 2025\"/>
    </mc:Choice>
  </mc:AlternateContent>
  <xr:revisionPtr revIDLastSave="0" documentId="13_ncr:1_{F21C46A0-4A16-4D35-A4C9-715065D8F44E}" xr6:coauthVersionLast="47" xr6:coauthVersionMax="47" xr10:uidLastSave="{00000000-0000-0000-0000-000000000000}"/>
  <bookViews>
    <workbookView xWindow="-120" yWindow="-120" windowWidth="29040" windowHeight="15060" firstSheet="1" activeTab="1" xr2:uid="{34001026-6762-46CB-B09F-9CFAD4A9DD94}"/>
  </bookViews>
  <sheets>
    <sheet name="Hoja2" sheetId="7" state="hidden" r:id="rId1"/>
    <sheet name="PA 2025" sheetId="1" r:id="rId2"/>
    <sheet name="Hoja1" sheetId="6" state="hidden" r:id="rId3"/>
    <sheet name="Tablas" sheetId="5" state="hidden" r:id="rId4"/>
    <sheet name="Resumen eliminación" sheetId="2" state="hidden" r:id="rId5"/>
    <sheet name="Estructura" sheetId="3" state="hidden" r:id="rId6"/>
  </sheets>
  <definedNames>
    <definedName name="_xlnm._FilterDatabase" localSheetId="2" hidden="1">Hoja1!$A$1:$F$88</definedName>
    <definedName name="_xlnm._FilterDatabase" localSheetId="1" hidden="1">'PA 2025'!$A$1:$AG$82</definedName>
    <definedName name="_xlnm._FilterDatabase" localSheetId="4" hidden="1">'Resumen eliminación'!$A$2:$B$33</definedName>
  </definedNames>
  <calcPr calcId="191029"/>
  <pivotCaches>
    <pivotCache cacheId="0" r:id="rId7"/>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 i="1"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2" i="6"/>
  <c r="E3"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2" i="6"/>
  <c r="G2" i="5" l="1"/>
  <c r="F3" i="5"/>
  <c r="E3" i="5"/>
  <c r="E4" i="5" s="1"/>
  <c r="E5" i="5" s="1"/>
  <c r="G3" i="5" l="1"/>
  <c r="F4" i="5"/>
  <c r="G4" i="5" l="1"/>
  <c r="F5" i="5"/>
  <c r="G5" i="5" s="1"/>
  <c r="B6" i="2" l="1"/>
</calcChain>
</file>

<file path=xl/sharedStrings.xml><?xml version="1.0" encoding="utf-8"?>
<sst xmlns="http://schemas.openxmlformats.org/spreadsheetml/2006/main" count="1873" uniqueCount="470">
  <si>
    <t>Proceso Sistema Integral de Gestión y Control - SGIC</t>
  </si>
  <si>
    <t>Dimensión MIPG</t>
  </si>
  <si>
    <t xml:space="preserve">Vicepresidencia/ Oficina Asesora </t>
  </si>
  <si>
    <t>Gerencia / Grupo</t>
  </si>
  <si>
    <t>Objetivo Estratégico</t>
  </si>
  <si>
    <t>Indicador Estratégico</t>
  </si>
  <si>
    <t>Plan o Programa</t>
  </si>
  <si>
    <t>Fuente Presupuestal</t>
  </si>
  <si>
    <t>Proyecto de Inversión DNP</t>
  </si>
  <si>
    <t>Producto Cadena de Valor DNP</t>
  </si>
  <si>
    <t>Indicador del proyecto de inversión o de la actividad de gestión</t>
  </si>
  <si>
    <t>Unidad de Medida</t>
  </si>
  <si>
    <t>Descripción del Indicador</t>
  </si>
  <si>
    <t>Fórmula del Indicador</t>
  </si>
  <si>
    <t>Ppto $ (coincidir con programación pptal dependencia)</t>
  </si>
  <si>
    <t>Fecha Inicio</t>
  </si>
  <si>
    <t>Fecha Fin</t>
  </si>
  <si>
    <t>Tendencia</t>
  </si>
  <si>
    <t>Periodicidad de Seguimiento</t>
  </si>
  <si>
    <t>Clasificación General Indicador</t>
  </si>
  <si>
    <t>Ejecución Presupuestal (Compromisos - cifras en pesos )</t>
  </si>
  <si>
    <t>Ejecución Presupuestal (Obligaciones - cifras en pesos)</t>
  </si>
  <si>
    <t>VICEPRESIDENCIA ADMINISTRATIVA Y FINANCIERA</t>
  </si>
  <si>
    <t>PLANEACIÓN</t>
  </si>
  <si>
    <t>Afianzar la gestión y desempeño organizacional eficiente y equitativo, generando mayor confianza ciudadana, transformación e innovación institucional</t>
  </si>
  <si>
    <t>Número</t>
  </si>
  <si>
    <t>Evaluación de la gestión institucional FURAG II (MIPG-ANH)</t>
  </si>
  <si>
    <t>Porcentaje</t>
  </si>
  <si>
    <t>Gestión con Valores para Resultados</t>
  </si>
  <si>
    <t>Plan de Acción Institucional</t>
  </si>
  <si>
    <t>No Aplica</t>
  </si>
  <si>
    <t>Creciente</t>
  </si>
  <si>
    <t>Semestral</t>
  </si>
  <si>
    <t>Indicador Plan de Acción Institucional</t>
  </si>
  <si>
    <t>Gestión TICs</t>
  </si>
  <si>
    <t>Plan Estratégico Tecnologías de la Información y las Comunicaciones - PETIC</t>
  </si>
  <si>
    <t>Mensual</t>
  </si>
  <si>
    <t>TALENTO HUMANO</t>
  </si>
  <si>
    <t>Plan Estratégico de Talento Humano</t>
  </si>
  <si>
    <t>Aplicación de Instrumento de medición de Nivel de Satisfacción del Talento Humano a los funcionarios de la entidad</t>
  </si>
  <si>
    <t>Trimestral</t>
  </si>
  <si>
    <t xml:space="preserve">OFICINA DE CONTROL INTERNO </t>
  </si>
  <si>
    <t>VICEPRESIDENCIA DE CONTRATOS DE HIDROCARBUROS</t>
  </si>
  <si>
    <t>Fortalecer la seguridad y soberanía energética en hidrocarburos, apoyando la transición energética y la economía verde</t>
  </si>
  <si>
    <t>Eventos de divulgación realizados</t>
  </si>
  <si>
    <t>Documentos de investigación realizados </t>
  </si>
  <si>
    <t>Documentos de lineamientos técnicos realizados</t>
  </si>
  <si>
    <t>Documentos de Planeación realizados</t>
  </si>
  <si>
    <t>VICEPRESIDENCIA TÉCNICA</t>
  </si>
  <si>
    <t>GERENCIA GESTIÓN DE LA INFORMACIÓN TÉCNICA</t>
  </si>
  <si>
    <t>Informes técnicos de evaluación entregados </t>
  </si>
  <si>
    <t xml:space="preserve">GERENCIA DE GESTION DEL CONOCIMIENTO </t>
  </si>
  <si>
    <t>Buscar y determinar oportunidades prospectivas en áreas con posible éxito exploratorio</t>
  </si>
  <si>
    <t>Documentos metodológicos realizados</t>
  </si>
  <si>
    <t xml:space="preserve">GERENCIA DE REGALIAS Y DERECHOS ECONOMICOS </t>
  </si>
  <si>
    <t>Regalías recaudadas</t>
  </si>
  <si>
    <t>Ingresos por Derechos Económicos</t>
  </si>
  <si>
    <t>Excedentes financieros girados a la nación</t>
  </si>
  <si>
    <t xml:space="preserve">GERENCIA DE RESERVAS Y OPERACIONES </t>
  </si>
  <si>
    <t>Cumplimiento al cronograma de actividades del informe de recursos y reservas 2022</t>
  </si>
  <si>
    <t>Servicios de información implementados</t>
  </si>
  <si>
    <t>Documentos de lineamientos técnicos</t>
  </si>
  <si>
    <t>VICEPRESIDENCIA DE PROMOCIÓN Y ASIGNACIÓN  DE ÁREAS</t>
  </si>
  <si>
    <t>GERENCIA DE PROMOCIÓN Y ASIGNACIÓN DE ÁREAS</t>
  </si>
  <si>
    <t>Servicio de divulgación para la promoción y posicionamiento de los recursos hidrocarburíferos</t>
  </si>
  <si>
    <t>Documentos de investigación</t>
  </si>
  <si>
    <t xml:space="preserve">OFICINA ASESORA JURIDICA </t>
  </si>
  <si>
    <t>Identificación de Oportunidades Exploratorias</t>
  </si>
  <si>
    <t>Plan Estratégico Institucional / Plan Nacional de Desarrollo</t>
  </si>
  <si>
    <t>Promoción y Asignación de Áreas</t>
  </si>
  <si>
    <t>VICEPRESIDENCIA DE OPERACIONES, REGALÍAS Y PARTICIPACIONES</t>
  </si>
  <si>
    <t>Gestión Social, HSE y de Seguridad de Contratos de Hidrocarburos</t>
  </si>
  <si>
    <t>Sísmica 2D Equivalente</t>
  </si>
  <si>
    <t>Plan Anticorrupción y de Atención al Ciudadano</t>
  </si>
  <si>
    <t>OFICINA DE TECNOLOGÍAS DE LA INFORMACIÓN</t>
  </si>
  <si>
    <t xml:space="preserve">Plan Estratégico de Tecnologías de la Información y Comunicaciones - (PETIC), horizonte 2023-2026. </t>
  </si>
  <si>
    <t>Nivel de cumplimiento en la implementación de soluciones digitales</t>
  </si>
  <si>
    <t>Nivel de cumplimiento en la implementación de la estrategia de Gobierno Digital​</t>
  </si>
  <si>
    <t>Participación en eventos estratégicos para la promoción de la entidad, del sector y del proceso de transición energética del país</t>
  </si>
  <si>
    <t>Nuevas áreas prospectivas orientadas en Fuentes No Convencionales de Energía Renovable (FNCER) provenientes del subsuelo, evaluadas</t>
  </si>
  <si>
    <t>Publicación del Balance de reservas de hidrocarburos de la Nación</t>
  </si>
  <si>
    <t>Recursos destinados a iniciativas de inversión socio ambiental en territorio</t>
  </si>
  <si>
    <t>Participación en espacios de articulación de los actores del sector para la adecuada gestión de los contratos de hidrocarburos</t>
  </si>
  <si>
    <t>Evaluación Dimensión de Talento Humano FURAG - MIPG</t>
  </si>
  <si>
    <t>Articular los actores del sector energético para la adecuada ejecución de los contratos misionales en armonía con una sociedad resiliente al clima</t>
  </si>
  <si>
    <t>Temática</t>
  </si>
  <si>
    <t>Cuenta de 35</t>
  </si>
  <si>
    <t>ACCIÓN</t>
  </si>
  <si>
    <t>Que comparten un indicador y dos actividades</t>
  </si>
  <si>
    <t>Únicas</t>
  </si>
  <si>
    <t>Nivel de satisfacción (canales de atención de PQRSD) de los actores involucrados en los procesos necesarios para garantizar la seguridad y soberanía energética del país</t>
  </si>
  <si>
    <t>Plan Institucional de Archivos de la Entidad ­PINAR</t>
  </si>
  <si>
    <t>Plan de Seguridad y Salud en el Trabajo</t>
  </si>
  <si>
    <t xml:space="preserve">Plan Institucional de Capacitación </t>
  </si>
  <si>
    <t>Plan Bienestar e Incentivos</t>
  </si>
  <si>
    <t xml:space="preserve">Plan de Previsión de Recursos Humanos </t>
  </si>
  <si>
    <t>Plan de Seguridad y Privacidad de la Información</t>
  </si>
  <si>
    <t>Plan Estratégico Institucional</t>
  </si>
  <si>
    <t>Sumatoria de los informes técnicos de evaluación entregados</t>
  </si>
  <si>
    <t>Sumatoria de documentos de investigación realizados</t>
  </si>
  <si>
    <t>Total general</t>
  </si>
  <si>
    <t>Contratos de exploración y producción de hidrocarburos con problemáticas socioambientales, viabilizados</t>
  </si>
  <si>
    <t>Pozos exploratorios perforados de contratos vigentes</t>
  </si>
  <si>
    <t>PLANES INSTITUCIONALES</t>
  </si>
  <si>
    <t>INDICADORES</t>
  </si>
  <si>
    <t>Fortalecimiento de hidrocarburos (gas, petróleo aumentando factor recobro mejorado) para la financiación de la transición energética</t>
  </si>
  <si>
    <t>Fortalecimiento de las Fuentes No Convencionales de Energía - FNCE</t>
  </si>
  <si>
    <t>Plan Anual de Vacantes</t>
  </si>
  <si>
    <t>Promoción de la eficiencia y simplificación de procesos institucionales</t>
  </si>
  <si>
    <t>Modernización y ampliación de instrumentos de evaluación seguimiento y control del sector minero energético</t>
  </si>
  <si>
    <t>Fortalecimiento y articulación institucional del sector minero energético</t>
  </si>
  <si>
    <t>Nivel de satisfacción de los actores involucrados en los procesos necesarios para garantizar la seguridad y soberanía energética del país</t>
  </si>
  <si>
    <t>Eliminadas gracias a observaciones de Patricia</t>
  </si>
  <si>
    <t>Eliminadas gracias a observaciones de Hernán</t>
  </si>
  <si>
    <t>Etiquetas de fila</t>
  </si>
  <si>
    <t>Servicios de información implementados obtenidos frente  a Servicios de información implementados proyectados</t>
  </si>
  <si>
    <t>(productos obtenidos/ productos proyectados)</t>
  </si>
  <si>
    <t>FINANCIERO</t>
  </si>
  <si>
    <t>ADMINISTRATIVO</t>
  </si>
  <si>
    <t>VICEPRESIDENCIA/OFICINA - GERENCIA/GRUPO</t>
  </si>
  <si>
    <t>NOMBRE</t>
  </si>
  <si>
    <t>CORREO</t>
  </si>
  <si>
    <t>ID</t>
  </si>
  <si>
    <t>Enlace</t>
  </si>
  <si>
    <t>Correo</t>
  </si>
  <si>
    <t>No Reportado</t>
  </si>
  <si>
    <t>Sumatoria Número de eventos estratégicos con patrocinio en los que participa la ANH</t>
  </si>
  <si>
    <t>Sin Información</t>
  </si>
  <si>
    <t>GERENCIA DE RESERVAS Y OPERACIONES (FISCALIZACIÓN)</t>
  </si>
  <si>
    <t>59 60</t>
  </si>
  <si>
    <t>Servicio de divulgación para la atención y disminución de la conflictividad del sector de hidrocarburos</t>
  </si>
  <si>
    <t>Documentos de Planeación</t>
  </si>
  <si>
    <t>Implementar iniciativas de inversión social en los territorios priorizados, aportando al desarrollo de las regiones donde se adelantan actividades de exploración y producción de hidrocarburos</t>
  </si>
  <si>
    <t xml:space="preserve">Eventos de divulgación de las acciones a nivel nacional, regional y local para viabilizar las actividades de exploración y producción de hidrocarburos </t>
  </si>
  <si>
    <t xml:space="preserve">Documentos de Investigación realizados de caracterización ambiental con el resultado del análisis de la información colectada, para la toma de decisiones en las actividades de exploración y producción de hidrocarburos  </t>
  </si>
  <si>
    <t>Documentos de lineamientos técnicos realizados que den cuenta de la generación de capacidades en las entidades de carácter ambiental</t>
  </si>
  <si>
    <t xml:space="preserve">Documentos de planeación realizados que evidencien la formulación e implementación de  iniciativas de inversión social en los territorios priorizados y estratégicos para el desarrollo de las actividades de exploración y producción de hidrocarburos </t>
  </si>
  <si>
    <t xml:space="preserve">V1= Número de eventos realizados </t>
  </si>
  <si>
    <t>V1= Número de documentos de investigación realizados</t>
  </si>
  <si>
    <t>V1= Número de documentos de lineamientos técnicos realizados</t>
  </si>
  <si>
    <t>V1= Número de documentos de planeación realizados</t>
  </si>
  <si>
    <t>GERENCIA SEGUIMIENTO A CONTRATOS EN EXPLORACIÓN</t>
  </si>
  <si>
    <t>GERENCIA SEGUIMIENTO A CONTRATOS EN PRODUCCIÓN</t>
  </si>
  <si>
    <t>GERENCIA SEGURIDAD, COMUNIDADES Y MEDIO AMBIENTE</t>
  </si>
  <si>
    <t>ADMINISTRATIVO (Solicitudes atendidas (cliente interno))</t>
  </si>
  <si>
    <t>Javier Rene Morales Sierra</t>
  </si>
  <si>
    <t>javier.morales@anh.gov.co</t>
  </si>
  <si>
    <t>Fomentar técnicamente la nominación y definición de áreas</t>
  </si>
  <si>
    <t>Vi= documentos de investigación realizados
ΣVi</t>
  </si>
  <si>
    <t>Manuel Alejandro Montealegre Rojas</t>
  </si>
  <si>
    <t>manuel.montealegre.r@anh.gov.co</t>
  </si>
  <si>
    <t>Rodrigo Alzate Bedoya</t>
  </si>
  <si>
    <t>rodrigo.alzate@anh.gov.co</t>
  </si>
  <si>
    <t>Productos digitales de core de negocio implementados</t>
  </si>
  <si>
    <t xml:space="preserve">Cumplimiento anual de ejecución de iniciativas del PETI </t>
  </si>
  <si>
    <t>Gasto de inversión</t>
  </si>
  <si>
    <t>Sumatoria de documentos metodológicos realizados</t>
  </si>
  <si>
    <t>Abril</t>
  </si>
  <si>
    <t>Junio</t>
  </si>
  <si>
    <t>Marzo</t>
  </si>
  <si>
    <t>Mayo</t>
  </si>
  <si>
    <t>Partidas</t>
  </si>
  <si>
    <t>Aplicaciones</t>
  </si>
  <si>
    <t>Acumulado Partidas</t>
  </si>
  <si>
    <t>Acumulado Aplicaciones</t>
  </si>
  <si>
    <t>MES</t>
  </si>
  <si>
    <t>Reporte</t>
  </si>
  <si>
    <t xml:space="preserve">Mayo </t>
  </si>
  <si>
    <t>Mes</t>
  </si>
  <si>
    <t>$40.385.816</t>
  </si>
  <si>
    <t>Ppto 2023 $ (coincidir con programación pptal dependencia)</t>
  </si>
  <si>
    <t>ID PENDIENTE</t>
  </si>
  <si>
    <t>27 28</t>
  </si>
  <si>
    <t>Meta</t>
  </si>
  <si>
    <t>PPTO JUNIO</t>
  </si>
  <si>
    <t>OBLIGACIONES JUNIO</t>
  </si>
  <si>
    <t>PPTO JULIO</t>
  </si>
  <si>
    <t>OBLIGACIONES JULIO</t>
  </si>
  <si>
    <t>COMPARAR PPTO</t>
  </si>
  <si>
    <t>COMPARAR OBLIG</t>
  </si>
  <si>
    <r>
      <t xml:space="preserve">Vi= informes técnicos de evaluación entregados
</t>
    </r>
    <r>
      <rPr>
        <sz val="11"/>
        <rFont val="Calibri"/>
        <family val="2"/>
      </rPr>
      <t>ΣV</t>
    </r>
    <r>
      <rPr>
        <sz val="11"/>
        <rFont val="Calibri"/>
        <family val="2"/>
        <scheme val="minor"/>
      </rPr>
      <t>i</t>
    </r>
  </si>
  <si>
    <t>Actividad del proyecto inversión asociada</t>
  </si>
  <si>
    <t>Fortalecimiento organizacional y simplificación de procesos</t>
  </si>
  <si>
    <t>Servicio al ciudadano</t>
  </si>
  <si>
    <t>Participación ciudadana en la gestión pública</t>
  </si>
  <si>
    <t>Gestión del conocimiento y la innovación</t>
  </si>
  <si>
    <t>Gobierno Digital</t>
  </si>
  <si>
    <t>Seguridad Digital</t>
  </si>
  <si>
    <t>Políticas MIPG</t>
  </si>
  <si>
    <t>Adquirir y procesar información técnica de FNCE</t>
  </si>
  <si>
    <t>Analizar e integrar la infomación técnica de FNCE</t>
  </si>
  <si>
    <t xml:space="preserve">Documentos con diseño de recolección de Información /Definir estrategia de compilación y depuración de información </t>
  </si>
  <si>
    <t xml:space="preserve">Informe de Fase de recolección /Generar Informe de Fase de Recolección </t>
  </si>
  <si>
    <t xml:space="preserve">Resultado Analisis de la información /Consolidar el documento final. </t>
  </si>
  <si>
    <t xml:space="preserve">Estudios de Pre-Inversión </t>
  </si>
  <si>
    <t>Evaluación fuentes no convencionales de energía para transición energética</t>
  </si>
  <si>
    <t xml:space="preserve">Promoción del sector energético en el marco de transición energética </t>
  </si>
  <si>
    <t>Tecnologías de la información en el marco de la transformación digital</t>
  </si>
  <si>
    <t>Apoyo exploración y producción de hidrocarburos, articulación socio ambiental</t>
  </si>
  <si>
    <t>Identificación de oportunidades exploratorias de hidrocarburos</t>
  </si>
  <si>
    <t>Estudios de pre inversión realizados</t>
  </si>
  <si>
    <r>
      <t>Conjunto de análisis y estudios necesarios para evaluar, desde el punto de vista técnico y económico, la viabilidad de emprender un proyecto de infraestructura para fuentes no convencionales y renovables de energía</t>
    </r>
    <r>
      <rPr>
        <sz val="8"/>
        <rFont val="Calibri"/>
        <family val="2"/>
        <scheme val="minor"/>
      </rPr>
      <t xml:space="preserve"> (Corresponde a nuevas áreas prospectivas orientadas en Fuentes No Convencionales de Energía Renovable (FNCER) provenientes del subsuelo, evaluadas)</t>
    </r>
  </si>
  <si>
    <r>
      <t>Vi= Estudios de pre inversión realizados
Σvi</t>
    </r>
    <r>
      <rPr>
        <sz val="9"/>
        <rFont val="Calibri"/>
        <family val="2"/>
        <scheme val="minor"/>
      </rPr>
      <t xml:space="preserve">
(Área evaluadas técnicamente ofrecidas para nominación en procesos competitivos)</t>
    </r>
  </si>
  <si>
    <t>Sumatoria de documentos de investigación realizados para fuentes no convencionales de energía - FNCE</t>
  </si>
  <si>
    <t>Vi= documentos de investigación realizados
Σvi</t>
  </si>
  <si>
    <t>Documento con la descripción de procesos, métodos y herramientas</t>
  </si>
  <si>
    <t>Documento con los resultados de las validaciones</t>
  </si>
  <si>
    <t>Sumatoria de los documento de líneamiento técnico entregados</t>
  </si>
  <si>
    <t>Documentos de lineamientos técnicos entregados</t>
  </si>
  <si>
    <t>Diseñar y adelantar estrategias de promoción y posicionamiento de la entidad, el sector y el país que consideren el escenario de transición energética</t>
  </si>
  <si>
    <t>Participar en escenarios estratégicos nacionales e internacionales para la promoción y el posicionamiento de la entidad, el sector y el país en el marco del proceso de transición energética</t>
  </si>
  <si>
    <t>Plan de trabajo</t>
  </si>
  <si>
    <t>Documento con el diseño de recolección de información</t>
  </si>
  <si>
    <t>Resultados análisis de información</t>
  </si>
  <si>
    <t>Divulgación</t>
  </si>
  <si>
    <t>Diseñar estrategias de articulación de los actores del sector para la adecuada gestión de los contratos de energéticos de competencia de la ANH.</t>
  </si>
  <si>
    <r>
      <t xml:space="preserve">Servicio de divulgación para la promoción y posicionamiento de los recursos hidrocarburíferos, mediante los cuales se realiza promoción del potencial de hidrocarburos del país para incrementar la inversión en el sector. </t>
    </r>
    <r>
      <rPr>
        <sz val="9"/>
        <rFont val="Calibri"/>
        <family val="2"/>
        <scheme val="minor"/>
      </rPr>
      <t>(Corresponde a la participación estratégica de la ANH en foros, congresos y eventos priorizados a nivel nacional e internacional)</t>
    </r>
  </si>
  <si>
    <r>
      <t>Eventos de divulgación realizados (</t>
    </r>
    <r>
      <rPr>
        <sz val="9"/>
        <rFont val="Calibri"/>
        <family val="2"/>
        <scheme val="minor"/>
      </rPr>
      <t>Para promoción y posicionamiento de los recursos hidrocarburíferos)</t>
    </r>
  </si>
  <si>
    <r>
      <t>V1= Servicio de divulgación para la promoción y posicionamiento de los recursos hidrocarburíferos creado</t>
    </r>
    <r>
      <rPr>
        <sz val="9"/>
        <rFont val="Calibri"/>
        <family val="2"/>
        <scheme val="minor"/>
      </rPr>
      <t xml:space="preserve"> (Sumatoria Número de eventos estratégicos en los que participa la ANH)</t>
    </r>
  </si>
  <si>
    <r>
      <t xml:space="preserve">Eventos de divulgación de las acciones a nivel nacional, regional y local para viabilizar las actividades de exploración y producción de hidrocarburos.  </t>
    </r>
    <r>
      <rPr>
        <sz val="9"/>
        <rFont val="Calibri"/>
        <family val="2"/>
        <scheme val="minor"/>
      </rPr>
      <t>(Corresponde a la generación de instancias de diálogo para la trasformación de la conflictividad y la comunicación adecuada de la información del sector de hidrocarburos)</t>
    </r>
  </si>
  <si>
    <r>
      <t>Eventos de divulgación realizados (I</t>
    </r>
    <r>
      <rPr>
        <sz val="9"/>
        <rFont val="Calibri"/>
        <family val="2"/>
        <scheme val="minor"/>
      </rPr>
      <t>nstancias de diálogo para la trasformación de la conflictividad y la comunicación adecuada de la información del sector de hidrocarburos)</t>
    </r>
  </si>
  <si>
    <r>
      <t xml:space="preserve">Documentos de investigación </t>
    </r>
    <r>
      <rPr>
        <sz val="9"/>
        <rFont val="Calibri"/>
        <family val="2"/>
        <scheme val="minor"/>
      </rPr>
      <t>(Para fuentes no convencionales de energía - FNCE)</t>
    </r>
  </si>
  <si>
    <t>N/A</t>
  </si>
  <si>
    <t>Fortalecer la gestión de los procesos misionales de la VPAA para la oportuna atención de los trámites relacionados con los cambios de titularidad de los contratos de hidrocarburos</t>
  </si>
  <si>
    <t>Seguimiento y evaluación del desempeño institucional</t>
  </si>
  <si>
    <t>Gestión en la respuesta a las solicitudes de los operadores en el componente socioambiental</t>
  </si>
  <si>
    <t>El indicador refleja la eficacia en la respuesta a las solicitudes recibidas por parte del Operador y dirigidas a la Gerencia de Seguridad, Comunidades y Medio Ambiente.</t>
  </si>
  <si>
    <t>(Número de solicitudes atendidas  / Total de solicitudes recibidas )*100</t>
  </si>
  <si>
    <t>Evaluación de Resultados</t>
  </si>
  <si>
    <t>Lograr viabilizar contratos de exploración y producción de hidrocarburos que se encuentran suspendidos.</t>
  </si>
  <si>
    <t>Oportunidad en la entrega de los Programas en Beneficio de las comunidades</t>
  </si>
  <si>
    <t>Realizar la medición de los tiempos de entrega de los Programas en Beneficio de las Comunidades</t>
  </si>
  <si>
    <t>(Número de solicitudes PBC del trimestre atendidas en 60 días  / Total de solicitudes recibidas en el trimestre )*100</t>
  </si>
  <si>
    <t>Contratos de exploración y producción de hidrocarburos viabilizados.</t>
  </si>
  <si>
    <t>Coordinar acciones de manera colaborativa, involucrando diversas perspectivas (técnica, jurídica, de conflictividad), con el fin de analizar los hitos de la suspensión y llevar a cabo las gestiones necesarias para levantarla y reactivar los contartos de HC.</t>
  </si>
  <si>
    <t>Bimestral</t>
  </si>
  <si>
    <t>Millones de pesos</t>
  </si>
  <si>
    <t>Cuatrimestral</t>
  </si>
  <si>
    <t>Gestión de Contratos en Producción</t>
  </si>
  <si>
    <t>(Acumulado del número de trámites atendidos al mes de corte/Acumulado del número de trámites recibidos al mes de corte) x 100</t>
  </si>
  <si>
    <t>Constante</t>
  </si>
  <si>
    <t>Seguimiento a Estimación de fondos de Abandono para Contratos en Producción</t>
  </si>
  <si>
    <t>El indicador muestra la efectividad de la gestión en la estimación de los fondos de abandono para los contratos que se encuentran en producción</t>
  </si>
  <si>
    <t>(Número de fondos de abandono estimados acumulados durante el trimestre / Número de fondos de abandono a estimar acumulados durante el trimestre) x 100</t>
  </si>
  <si>
    <t>Gestión Legal</t>
  </si>
  <si>
    <t>PRESIDENCIA - GERENCIA DE ASUNTOS LEGALES</t>
  </si>
  <si>
    <t>Fortalecer el desarrollo institucional para la generación de valor público</t>
  </si>
  <si>
    <t>Gestión de Contratos en Exploración</t>
  </si>
  <si>
    <t>Información y comunicación</t>
  </si>
  <si>
    <t>Gestión de la información estadística</t>
  </si>
  <si>
    <t>​​Mide la cantidad de  pozos exploratorios perforados durante el cuatrienio, en cumplimiento de los compromisos exploratorios correspondientes a los Programa Exploratorio Mínimo y Adicional, Programa Exploratorio Posterior o ejecutados como actividad adicional de los Contratos y Convenios E&amp;P.​</t>
  </si>
  <si>
    <t>Sumatoria del número de Pozos Exploratorios perforados en el mes</t>
  </si>
  <si>
    <t>Kilómetro</t>
  </si>
  <si>
    <t>Kilómetros sísmica 2D equivalente adquiridos / mes</t>
  </si>
  <si>
    <t>Seguimiento de Garantías GSCE.</t>
  </si>
  <si>
    <t>En el trimestre se medirá la eficacia de la gestión de los trámites de garantías.</t>
  </si>
  <si>
    <t>(Número de trámites atendidos en el período/Total de los trámites de garantías.)*100%</t>
  </si>
  <si>
    <t xml:space="preserve">Pedro de Jesus Rojas Alvarez </t>
  </si>
  <si>
    <t>pedro.rojas@anh.gov.co</t>
  </si>
  <si>
    <t>Implementación de herramienta de Gobierno y de Gestión TI</t>
  </si>
  <si>
    <t>Implementación de herramientas de Seguridad informática y ejecución de pruebas de ethical hacking</t>
  </si>
  <si>
    <t>Adquisición y puesta en operación de infraestructura tecnológica de centros de datos, equipos y comunicaciones</t>
  </si>
  <si>
    <t>Gestión Documental</t>
  </si>
  <si>
    <t>Índice de capacidad en la prestación de servicios de tecnología</t>
  </si>
  <si>
    <t>Plataforma de servicios de analítica implementada</t>
  </si>
  <si>
    <t>Herramienta de DevOps implementada</t>
  </si>
  <si>
    <t>Software de planeación y seguimiento de proyectos de T</t>
  </si>
  <si>
    <t>Herramientas de ethical hacking con casos implementados</t>
  </si>
  <si>
    <t>plataforma de respaldo y capacidades de centro de cómputo actualizada - Fase 1</t>
  </si>
  <si>
    <t>Unidad</t>
  </si>
  <si>
    <t>Auditoría interna</t>
  </si>
  <si>
    <t>Control interno</t>
  </si>
  <si>
    <t>Evaluación de Gestión Institucional FURAG - MIPG</t>
  </si>
  <si>
    <t>No aplica</t>
  </si>
  <si>
    <t>Establecer el grado de eficacia en que se ejecutan las actividades establecidas en el PAAI</t>
  </si>
  <si>
    <t>Plan Anual de Auditoría Interna (PAAI) cumplido</t>
  </si>
  <si>
    <t>(Actividades ejecutadas /
Actividades programadas)*100</t>
  </si>
  <si>
    <t>Gestión financiera</t>
  </si>
  <si>
    <t>Identificar el total de declaraciones presentadas a las oficinas de impuestos de forma oportuna, de acuerdo a los establecido en la normatividad vigente</t>
  </si>
  <si>
    <t>Declaraciones presentadas oportunamente</t>
  </si>
  <si>
    <t>Se presenta las Declaraciones DIAN, ICA, Retención ICA, Declaración Ministerio de Educación y Declaración de Ministerio del Interior. Se debe tener en cuenta que V1 y V5 incluye ReteICA e ICA; V2 y V6 incluye Retefuente, IVA e Ingresos y Patrimonio e Información Éxogena DIAN.</t>
  </si>
  <si>
    <t>V1: Declaraciones ICA presentadas
V2: Declaraciones DIAN presentadas
V3: Declaraciones MinEducación presentadas
V4: Declaraciones MinInterior presentadas
V5: Declaraciones Información exógena DIAN
V6: Declaraciones ICA del año
V7: Declaraciones DIAN del año
V8: Declaraciones MinEducación del año
V9: Declaraciones MinInterior del año
V10: Declaraciones Información exógena DIAN del año
(V1+V2+V3+V4+V5)/(V6+V7+V8+V9+V10)*100</t>
  </si>
  <si>
    <t>Gestión presupuestal y eficiencia del gasto público</t>
  </si>
  <si>
    <t>Gestión de Regalías y Derechos Económicos</t>
  </si>
  <si>
    <t>Sistema General de Regalías</t>
  </si>
  <si>
    <t>Excedentes financieros transferidos a la nación</t>
  </si>
  <si>
    <t>Sumatoria de los saldos trasladados correspondientes a excedentes financieros durante el año.</t>
  </si>
  <si>
    <t>Anual</t>
  </si>
  <si>
    <t>Evaluación de resultados</t>
  </si>
  <si>
    <t>Participación Ciudadana y Comunicaciones</t>
  </si>
  <si>
    <t>Información y Comunicación</t>
  </si>
  <si>
    <t>Participación Ciudadana</t>
  </si>
  <si>
    <t>​El indicador mide la información consolidada de las encuestas aplicadas a los usuarios y la evaluación de la atención prestada por la ANH a sus usuarios en el Informe Encuesta de Satisfacción al Usuario ANH y publicación de Informes de atención PQRSD</t>
  </si>
  <si>
    <t>V1 = Informe de encuesta de satisfacción de usuarios ANH + V2 = Informes de atención PQRSD publicados con la periodicidad definida</t>
  </si>
  <si>
    <t>carolina.hernandez@anh.gov.co</t>
  </si>
  <si>
    <t>Gestión Administrativa</t>
  </si>
  <si>
    <t>Gastos de funcionamiento</t>
  </si>
  <si>
    <t>Servicios adquiridos para el apoyo a los procesos liderados por el GIT Administrativo</t>
  </si>
  <si>
    <t>Consiste en las acciones que se tomen para la contratación de prestaciones de servicios requeridos por la Agencia liderados por el GIT Administrativo y Financiero</t>
  </si>
  <si>
    <t>(No. de Contratos suscritos / No. de contratos a suscribir según PAA) * 100</t>
  </si>
  <si>
    <t>V1= Documento</t>
  </si>
  <si>
    <t>Ejercer el control y seguimiento a la ejecución de los gastos de funcionamiento en el período fiscal correspondiente tomando el comportamiento semestral, con el ánimo de garantizar la austeridad en el gasto conforme a las directrices del gobierno nacional</t>
  </si>
  <si>
    <t>Ejecución de los gastos de funcionamiento para la Agencia</t>
  </si>
  <si>
    <t>Mide el nivel de ejecución de los gastos de funcionamiento para la Agencia a partir del Total Presupuesto de Gastos de Funcionamiento Ejecutado / Total Apropiación de Gasto de Funcionamiento. % de ejecución equivalente &lt;= el 50% de apropiación anual</t>
  </si>
  <si>
    <t>(Valor Obligado Acumulado Gastos de Funcionamiento - Valor Obligado Excedentes Financieros)/ (Apropiación vigentes Gastos de Funcionamiento - Valor Apropiado Excedentes Financieros)</t>
  </si>
  <si>
    <t>Control Interno Disciplinario</t>
  </si>
  <si>
    <t>Procesos disciplinarios gestionados durante el periodo</t>
  </si>
  <si>
    <t>Magali Duque</t>
  </si>
  <si>
    <t>magali.duque@anh.gov.co</t>
  </si>
  <si>
    <t>Gestión de Proyectos</t>
  </si>
  <si>
    <t>Direccionamiento Estratégico y Planeación</t>
  </si>
  <si>
    <t>Planeación Institucional</t>
  </si>
  <si>
    <t>Realizar seguimiento a la ejecución presupuestales de los proyectos en la respectiva vigencia.</t>
  </si>
  <si>
    <t>Ejecución presupuestal de los proyectos de inversión (obligaciones)</t>
  </si>
  <si>
    <t xml:space="preserve">Cristian Vargas </t>
  </si>
  <si>
    <t>cristian.vargas@anh.gov.co</t>
  </si>
  <si>
    <t>Apoyar la formulación, ajuste, y seguimiento y trámites en la ejecución de los proyectos de inversión.</t>
  </si>
  <si>
    <t>Asesorías realizadas para la formulación, ajuste, y seguimiento a proyectos de la ANH</t>
  </si>
  <si>
    <t>Gestión Integral</t>
  </si>
  <si>
    <t>Documentación de los procesos actualizada a la realidad institucional</t>
  </si>
  <si>
    <t>Administración y atención de requerimientos frente del Software SIGECO</t>
  </si>
  <si>
    <t>Caracterizaciones de procesos actualizadas y aprobadas</t>
  </si>
  <si>
    <t>Requerimientos frente al SIGECO atendidos de forma oportuna</t>
  </si>
  <si>
    <t>Reporte del Formulario Único de Reporte de Avances de la Gestión (FURAG) </t>
  </si>
  <si>
    <t>Puntaje obtenido en la Evaluación de la gestión institucional FURAG II (MIPG-ANH)</t>
  </si>
  <si>
    <t>Puntos</t>
  </si>
  <si>
    <t>Se  evalúa el modelo a través de la herramienta FRURAG II, que arroja el resultado según la variables evaluadas.</t>
  </si>
  <si>
    <t>Resultado de la Evaluación</t>
  </si>
  <si>
    <t>Garantizar la funcionalidad del software SIGECO</t>
  </si>
  <si>
    <t xml:space="preserve">Contrato de soporte y mantenimiento. </t>
  </si>
  <si>
    <t xml:space="preserve">Gestión Estratégica </t>
  </si>
  <si>
    <t>Transparencia, acceso a la información pública y lucha contra la corrupción</t>
  </si>
  <si>
    <t>Programa de Transparencia y Ética pública</t>
  </si>
  <si>
    <t>Monitoreo al programa de transparencia y ética pública.</t>
  </si>
  <si>
    <t>Monitoreos realizados al Programa de Transparencia y ética pública.</t>
  </si>
  <si>
    <t>Administración de los riesgos de gestión y corrupción de la entidad.</t>
  </si>
  <si>
    <t>Monitoreos realizados a las matrices de riesgos de gestión y corrupción de la entidad</t>
  </si>
  <si>
    <t>Gestión del Talento Humano</t>
  </si>
  <si>
    <t>Talento Humano</t>
  </si>
  <si>
    <t>Gestión Estrategica del Talento Humano</t>
  </si>
  <si>
    <t>Nivel de satisfacción del Talento Humano</t>
  </si>
  <si>
    <t>Evaluar la satisfacción de la parte interesada interna frente a la implementación de las rutas para crear Valor en lo Público (Ruta de la Felicidad, Ruta del Crecimiento, Ruta del Servicio, Ruta de la Calidad y Ruta del Análisis de Datos.</t>
  </si>
  <si>
    <t>Sondeo de satisfacción</t>
  </si>
  <si>
    <t>Promedio de la ejecución de los planes: plan previsión de recursos humanos+ plan anual de vacantes + plan institucional de capacitación + plan de incentivos institucionales/bienestar + plan anual en seguridad y salud en el trabajo</t>
  </si>
  <si>
    <t>(Total actividades ejecutadas para el periodo / Total actividades programadas ) *100</t>
  </si>
  <si>
    <t>Puntaje obtenido en la Evaluación Dimensión de Talento Humano FURAG - MIPG</t>
  </si>
  <si>
    <t>V1= Puntaje obtenido en la Evaluación Dimensión de Talento Humano FURAG - MIPG</t>
  </si>
  <si>
    <t>Avance Cuantitativo Meta 
(solo numeros)</t>
  </si>
  <si>
    <t>Descripción del Avance o Justificación del Incumplimiento</t>
  </si>
  <si>
    <t>Evidencia (medio que soporta y permite comprobar el avance registrado y la ubicacion del mismo - url, carpeta compartida, otro.)</t>
  </si>
  <si>
    <t>Eduardo Rodríguez Zapata</t>
  </si>
  <si>
    <t>eduardo.rodriguez@anh.gov.co</t>
  </si>
  <si>
    <t>Carolina Hernández Ordoñez</t>
  </si>
  <si>
    <t>Gestión Contractual</t>
  </si>
  <si>
    <t>Compras y contratación pública</t>
  </si>
  <si>
    <t>Procesos de selección realizados durante la 
vigencia</t>
  </si>
  <si>
    <t>Los procesos son adelantados según la documentación radicada por cada Vicepresidencia, que cumpla con los requisitos para adelantar los procesos contractuales.​</t>
  </si>
  <si>
    <t>(Proceso adelantado / ESET radicado)*100.</t>
  </si>
  <si>
    <t>Maribel Rodríguez Moreno</t>
  </si>
  <si>
    <t>maribel.rodriguez@anh.gov.co</t>
  </si>
  <si>
    <t>Defensa jurídica</t>
  </si>
  <si>
    <t>Oportunidad en la emisión de conceptos jurídicos</t>
  </si>
  <si>
    <t>Por concepto emitido en los plazos establecidos se entenderá aquel que se tramite en un tiempo máximo de 15 días hábiles contados a partir del día hábil siguiente a la radicación de la solicitud</t>
  </si>
  <si>
    <t>(Total de conceptos emitidos en los plazos 
establecidos/ Total solicitud de conceptos jurídicos)*100</t>
  </si>
  <si>
    <t>Notificaciones de procesos atendidos</t>
  </si>
  <si>
    <t>Corresponde a las demandas en contra de la entidad que son notificadas y requerimientos judiciales de procesos especiales a las cuales se les da tramite oportunamente​</t>
  </si>
  <si>
    <t>(Notificaciones atendidas / Notificaciones recibidas)*100</t>
  </si>
  <si>
    <t>Muestra el porcentaje de avance en la ejecución de los recursos presupuestales en obligaciones asociados a los recursos asignados en los proyectos en la respectiva vigencia.</t>
  </si>
  <si>
    <t xml:space="preserve">(Recursos presupuestales de inversión ejecutados en obligaciones/ Presupuesto de inversión apropiado  en la vigencia)*100 </t>
  </si>
  <si>
    <t>(asesorías realizadas para la formulación, ajuste, y seguimiento a proyectos de la ANH/ Asesorías solicitadas por las dependencias)*100</t>
  </si>
  <si>
    <t>El indicador mide el avance en la revisión y actualización de las caracterizaciones de los 20 procesos que actualemente conforman el Sistema Integral de Gestión y Control de la entidad.</t>
  </si>
  <si>
    <t>Caracterizaciones actualizadas/Numero de procesos que conforman el sistema de Gestión.</t>
  </si>
  <si>
    <t>El indicador mide la eficacia en la atención a los requerimientos realizados por los usuarios del sistema SIGECO</t>
  </si>
  <si>
    <t>No. De requerimientos atendidos/ No. De resquerimientos recibidos.</t>
  </si>
  <si>
    <t>Se mide con la suscripción del contrato de soporte y mantenimiento de la herramienta SIGECO</t>
  </si>
  <si>
    <t>Contrato suscrito</t>
  </si>
  <si>
    <t>El indicador mide la eficienca en la realización de los monitoreos programados al programa de transparencia y etica pública. Es un indicador acumulado</t>
  </si>
  <si>
    <t>No.  De monitoreso realizados/No. De monitores programados.</t>
  </si>
  <si>
    <t>El indicador mide la eficienca en la realización de los monitoreos programados a las matrices de riesgos de gestión y corrupción de la entidad. Es un indicador acumulado</t>
  </si>
  <si>
    <t>Observaciones estructura Plan de Acción 2024</t>
  </si>
  <si>
    <t>Pablo César Díaz Barrera</t>
  </si>
  <si>
    <t>pablo.diaz@anh.gov.co</t>
  </si>
  <si>
    <t>Marta Uribe Londoño</t>
  </si>
  <si>
    <t>marta.uribe@anh.gov.co</t>
  </si>
  <si>
    <t>Nivel de respuesta a las solicitudes del Operador.</t>
  </si>
  <si>
    <t>El indicador muestra la eficacia en la respuesta a las solicitudes del Operador.</t>
  </si>
  <si>
    <t>(Número de solicitudes atendidas mes en curso acumuladas con meses anteriores / Total de solicitudes recibidas  mes en curso acumuladas con meses anteriores)*100</t>
  </si>
  <si>
    <t>Diego Ramos
Sandra Luna</t>
  </si>
  <si>
    <t>diego.ramos@anh.gov.co
sandra.luna@anh.gov.co</t>
  </si>
  <si>
    <t>Juan Camilo Florez Ninco</t>
  </si>
  <si>
    <t>juan.florez@anh.gov.co</t>
  </si>
  <si>
    <t>Total Actividades Ejecutadas/Total Actividades Planeadas</t>
  </si>
  <si>
    <t>Juan Carlos Pote Cifuentes</t>
  </si>
  <si>
    <t>juan.pote@anh.gov.co</t>
  </si>
  <si>
    <t xml:space="preserve">Se evalua si el total de las decisiones son tramitadas (evaluadas) por el área durante la vigencia. </t>
  </si>
  <si>
    <t>Diana Rojas Rubio</t>
  </si>
  <si>
    <t>diana.rojas@anh.gov.co</t>
  </si>
  <si>
    <t>Jorge Edisson Sanabria</t>
  </si>
  <si>
    <t>jorge.sanabria@anh.gov.co</t>
  </si>
  <si>
    <t>Sandra Mireya Ramírez</t>
  </si>
  <si>
    <t>sandra.ramirez@anh.gov.co</t>
  </si>
  <si>
    <t>Servicio de evaluación del potencial mineral de las áreas de interés</t>
  </si>
  <si>
    <t>Analizar información técnica adquirida para la evaluación de las cuencas interés (información nueva)</t>
  </si>
  <si>
    <t>Levantar y procesar información técnica para valorar los recursos de las cuencas de interes (información nueva)</t>
  </si>
  <si>
    <t>Caracterizar e integrar la información de geología y geofísica según su potencial prospectivo  (información secundaria)</t>
  </si>
  <si>
    <t>Robustecer la información geológica y geofísica según el potencial prospectivo de las cuencas de interés - (información secundaria)</t>
  </si>
  <si>
    <t>Participar en espacios de articulación de los actores del sector para la adecuada gestión de los contratos de energéticos de competencia de la ANH.</t>
  </si>
  <si>
    <t>Apoyar el levantamiento de información biótica, abiótica y de elementos socioeconómicos del componente ambiental de las áreas de interés priorizadas para las actividades de exploración y producción de hidrocarburos</t>
  </si>
  <si>
    <t>Elaborar documentos técnicos de caracterización ambiental con el resultado del análisis de la información colectada para la toma de decisiones en las actividades de exploración y producción de hidrocarburos</t>
  </si>
  <si>
    <t>Diseñar planes de trabajo conjunto para generar capacidad en materia de exploración y producción de hidrocarburos en las entidades de carácter ambiental</t>
  </si>
  <si>
    <t>Elaborar estudios de lineamientos técnicos que aporten a la generación de capacidad en materia de exploración y producción de hidrocarburos, en las entidades de carácter ambiental</t>
  </si>
  <si>
    <t>Formular iniciativas de inversión social en los territorios priorizados y estratégicos para el desarrollo de las actividades de exploración y producción de hidrocarburos</t>
  </si>
  <si>
    <t>Adelantar acciones a nivel nacional, regional y local que permitan viabilizar las actividades de exploración y producción de hidrocarburos</t>
  </si>
  <si>
    <t>Implementar acciones interinstitucionales que atiendan las situaciones de conflicto en las actividades de exploración y producción de hidrocarburos</t>
  </si>
  <si>
    <t xml:space="preserve">Anual </t>
  </si>
  <si>
    <t>Avance en la Implementación del Plan Estratégico de TH 2025</t>
  </si>
  <si>
    <t>Evaluar el nivel de Avance en la implementación del Plan Estratégico de TH 2025</t>
  </si>
  <si>
    <t>Avance en la Implementación del Plan de Seguridad y Salud en el Trabajo - SST 2025</t>
  </si>
  <si>
    <t>Evaluar el Nivel de Avance en la implementación del Plan de Seguridad y Salud en el Trabajo - SST 2025</t>
  </si>
  <si>
    <t>Avance en la Implementación del Plan Institucional de Capacitación 2025</t>
  </si>
  <si>
    <t>Evaluar el Nivel de Avance de las actividades programadas en el Plan Institucional de Capacitación 2025</t>
  </si>
  <si>
    <t>Avance en la Implementación del Plan Bienestar e Incentivos 2025</t>
  </si>
  <si>
    <t>Evaluar el Nivel de Avance de las actividades programadas en el Plan de Bienestar e Incentivos 2025</t>
  </si>
  <si>
    <t>Avance en la Implementación del Plan de Previsión de Recursos Humanos 2025</t>
  </si>
  <si>
    <t>Evaluar la efectividad de las actividades realizadas frente a la CNSC para la provisión de vacantes en los cargos de carrera administrativa</t>
  </si>
  <si>
    <t>(No Vacantes de carrera gestionadas ante la CNSC/Numero Vacantes definitivas de carrera existente)*100</t>
  </si>
  <si>
    <t>Evaluar la efectividad de las actividades realizadas  para la provisión de vacantes de los cargos PPC</t>
  </si>
  <si>
    <t>(No Vacantes Provistas / Provistas(No. Vacantes definitivas existentes+No. Vacantes Generadas)</t>
  </si>
  <si>
    <t>Evaluación Dimensión de Talento Humano FURAG - MIPG - 2024</t>
  </si>
  <si>
    <t>Iniciar el proceso de actualización e  implementacion de un Plan de Gestion Documental  PGD, con sus respectivos subprogramas; actualización del plan institucional de archivos - PINAR, organizacion del archivo fisico, elaboracion de la tablas de retencion documental, elaboracion de las tabals de valoracion documental; elaboración del
Cuadro de clasificación documental, tablas de retención documental, Documento Sistema integrado de conservación, Tablas control de acceso, Banco terminológico de series y subseries y Politica de Gestión documental.</t>
  </si>
  <si>
    <t xml:space="preserve">Contratar los servicios para la actualización e  implementacion de un Plan de Gestion Documental  PGD, con sus respectivos subprogramas; actualización del plan institucional de archivos - PINAR, organizacion del archivo fisico, elaboracion de la tablas de retnecion documental, elaboracion de las tabals de valoracion documental; elaboración del
Cuadro de clasificación documental, tablas de retención documental, Documento Sistema integrado de conservación, Tablas control de acceso, Banco terminológico de series y subseries y Politica de Gestión documental.
</t>
  </si>
  <si>
    <t># de quejas y denuncias recibidas/# procesos tramitados</t>
  </si>
  <si>
    <t>Documento publicado para el análisis de la satisfacción de usuarios ANH</t>
  </si>
  <si>
    <t>Corresponde a las asesorías realizadas para la formulación, ajuste, y seguimiento a proyectos de la ANH; en el marco del proceso de Gestión de Proyectos.</t>
  </si>
  <si>
    <t>Nivel de respuesta a las solicitudes de los operadores para la gestión de Contratos de Hidrocarburos</t>
  </si>
  <si>
    <t>El indicador muestra la eficacia en la respuesta a las solicitudes del Operador por parte de la gerencia de seguimiento a Contratos en Producción.</t>
  </si>
  <si>
    <t>Seguimiento a la verificación y cierre de Informes Contractuales presentados por los operadores de  Contratos en Producción</t>
  </si>
  <si>
    <t>(Acumulado del número de Informes de Verificación - IVEs cerrados al mes de corte/Acumulado del número total de Informes Contractuales recibidos al mes de corte) x 100</t>
  </si>
  <si>
    <t>Nuevo Indicador</t>
  </si>
  <si>
    <t>El indicador muestra la eficacia en la verificación y cierre en el Sistema de Seguimiento a Contratos de Hidrocarburos, de los Informes Contractuales presentados por los operadores de  Contratos en Producción</t>
  </si>
  <si>
    <t>​Cuantificar los Kilómetros de sísmica 2D equivalente adquiridos durante  el 2021, en cumplimiento de los compromisos exploratorios correspondientes a los Programa Exploratorio Mínimo y Adicional, Programa Exploratorio Posterior o ejecutados como actividad adicional en los Contratos y Convenios E&amp;P y Contratos de Evaluación Técnica.</t>
  </si>
  <si>
    <t>Contratación de profesionales de apoyo a los procesos misionales de la Vicepresidencia de Promoción y Asignación de Áreas  para la oportuna atención de los trámites relacionados con los cambios de titularidad de los contratos de hidrocarburos, entre otros.</t>
  </si>
  <si>
    <t>Profesionales contratados / Profesionales requeridos</t>
  </si>
  <si>
    <t xml:space="preserve">Actuaciones procedimientos de incumplimientos e instancias ejecutivas gestionadas y/o decididas </t>
  </si>
  <si>
    <t>El indicador refleja la gestion de impulsos y procesos decididos  por la Gerencia de Asuntos Legales y  Contratación en el ambito de instancias ejecutivas y procesos por incumplimiento.</t>
  </si>
  <si>
    <t>(Número de instancias Ejecutivas y procesos de incumplimiento asignados / Total de impulsos y procesos decididos)*100</t>
  </si>
  <si>
    <t>Actuaciones procedimientos Administrativos Sancionatorios gestionadas y/o decididas</t>
  </si>
  <si>
    <t>El indicador refleja la eficacia en la expedición de actos administrativos sancionatorios de impulso y de fondo generados por la Gerencia de Asuntos Legales y de Contratación</t>
  </si>
  <si>
    <t>(Numeros de Procesos Administrativos Sancionatorios asignados  / Total de impulsos y/o procesos decididos )*100</t>
  </si>
  <si>
    <t>Gestión Consejo Directivo ANH</t>
  </si>
  <si>
    <t>Este indicador mide la cantidad de sesiones realizadas por el Consejo Directivo, evaluando su nivel de actividad y cumplimiento de responsabilidades.</t>
  </si>
  <si>
    <t>(Número de sesiones convocadas ANH / Total sesiones Realizadas)*100</t>
  </si>
  <si>
    <t>Comunicación de respuesta a peticiones y Certificaciones Antecendetes de Sanciones</t>
  </si>
  <si>
    <t>El indicador refleja la eficacia en la atención de peticiones resueltas y constancias de certificacion registro de los procesos sancionatorios por la Gerencia de Asuntos Legales y Contratación</t>
  </si>
  <si>
    <t>(Número de peticiones y solicitudes de certificación / Total de peticiones atendidas y certificaciones expedidas )*100</t>
  </si>
  <si>
    <t>Rosario Del Pilar Ramos Díaz</t>
  </si>
  <si>
    <t>rosario.ramos@anh.gov.co</t>
  </si>
  <si>
    <t xml:space="preserve">Desarrollo </t>
  </si>
  <si>
    <t>Implementación del sistema</t>
  </si>
  <si>
    <t>Documentos de lineamientos técnicos  - en digitalización de procesos</t>
  </si>
  <si>
    <t>Documentos de lineamientos técnicos  - para aseguramiento de capacidades tecnológicas</t>
  </si>
  <si>
    <t xml:space="preserve">Servicios tecnológicos     (Producto principal del proyecto)  </t>
  </si>
  <si>
    <t>Ampliación capacidad institucional de analítica</t>
  </si>
  <si>
    <t>Servicios tecnológicos     (Producto principal del proyecto)   - para la digitalización de procesos misionales</t>
  </si>
  <si>
    <t>Implementación de herramienta de arquitectura empresarial</t>
  </si>
  <si>
    <t>Servicios tecnológicos     (Producto principal del proyecto)   - para asegurar las capacidades tecnológicas</t>
  </si>
  <si>
    <t>José Leonardo Rojas</t>
  </si>
  <si>
    <t>jose.rojas@anh.gov.co</t>
  </si>
  <si>
    <t>Claudia Alvarez</t>
  </si>
  <si>
    <t>claudia.alvarez@anh.gov.co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</si>
</sst>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164" formatCode="_(* #,##0.00_);_(* \(#,##0.00\);_(* &quot;-&quot;??_);_(@_)"/>
    <numFmt numFmtId="165" formatCode="_-* #,##0.00\ &quot;€&quot;_-;\-* #,##0.00\ &quot;€&quot;_-;_-* &quot;-&quot;??\ &quot;€&quot;_-;_-@_-"/>
    <numFmt numFmtId="166" formatCode="[$$-240A]\ #,##0"/>
    <numFmt numFmtId="167" formatCode="_-&quot;$&quot;\ * #,##0_-;\-&quot;$&quot;\ * #,##0_-;_-&quot;$&quot;\ * &quot;-&quot;??_-;_-@_-"/>
    <numFmt numFmtId="168" formatCode="_-[$$-240A]\ * #,##0.00_-;\-[$$-240A]\ * #,##0.00_-;_-[$$-240A]\ * &quot;-&quot;??_-;_-@_-"/>
    <numFmt numFmtId="169" formatCode="_-[$$-240A]\ * #,##0_-;\-[$$-240A]\ * #,##0_-;_-[$$-240A]\ * &quot;-&quot;??_-;_-@_-"/>
    <numFmt numFmtId="170" formatCode="&quot;$&quot;\ #,##0.00"/>
    <numFmt numFmtId="176" formatCode="0.0%"/>
  </numFmts>
  <fonts count="15" x14ac:knownFonts="1">
    <font>
      <sz val="11"/>
      <color theme="1"/>
      <name val="Calibri"/>
      <family val="2"/>
      <scheme val="minor"/>
    </font>
    <font>
      <b/>
      <sz val="11"/>
      <color theme="1"/>
      <name val="Calibri"/>
      <family val="2"/>
      <scheme val="minor"/>
    </font>
    <font>
      <sz val="11"/>
      <color theme="1"/>
      <name val="Calibri"/>
      <family val="2"/>
    </font>
    <font>
      <b/>
      <sz val="11"/>
      <color theme="0"/>
      <name val="Calibri"/>
      <family val="2"/>
    </font>
    <font>
      <sz val="11"/>
      <name val="Calibri"/>
      <family val="2"/>
    </font>
    <font>
      <sz val="11"/>
      <color theme="1"/>
      <name val="Calibri"/>
      <family val="2"/>
      <scheme val="minor"/>
    </font>
    <font>
      <sz val="11"/>
      <color rgb="FFFF0000"/>
      <name val="Calibri"/>
      <family val="2"/>
      <scheme val="minor"/>
    </font>
    <font>
      <b/>
      <sz val="11"/>
      <color rgb="FF000000"/>
      <name val="Calibri"/>
      <family val="2"/>
      <scheme val="minor"/>
    </font>
    <font>
      <sz val="11"/>
      <name val="Calibri"/>
      <family val="2"/>
      <scheme val="minor"/>
    </font>
    <font>
      <b/>
      <sz val="11"/>
      <color rgb="FFFFFFFF"/>
      <name val="Calibri"/>
      <family val="2"/>
    </font>
    <font>
      <b/>
      <sz val="11"/>
      <color theme="1"/>
      <name val="Calibri"/>
      <family val="2"/>
    </font>
    <font>
      <sz val="9"/>
      <name val="Calibri"/>
      <family val="2"/>
      <scheme val="minor"/>
    </font>
    <font>
      <sz val="8"/>
      <name val="Calibri"/>
      <family val="2"/>
      <scheme val="minor"/>
    </font>
    <font>
      <u/>
      <sz val="11"/>
      <color theme="10"/>
      <name val="Calibri"/>
      <family val="2"/>
      <scheme val="minor"/>
    </font>
    <font>
      <u/>
      <sz val="11"/>
      <name val="Calibri"/>
      <family val="2"/>
      <scheme val="minor"/>
    </font>
  </fonts>
  <fills count="7">
    <fill>
      <patternFill patternType="none"/>
    </fill>
    <fill>
      <patternFill patternType="gray125"/>
    </fill>
    <fill>
      <patternFill patternType="solid">
        <fgColor theme="4" tint="0.79998168889431442"/>
        <bgColor theme="4" tint="0.79998168889431442"/>
      </patternFill>
    </fill>
    <fill>
      <patternFill patternType="solid">
        <fgColor rgb="FFD9E1F2"/>
        <bgColor indexed="64"/>
      </patternFill>
    </fill>
    <fill>
      <patternFill patternType="solid">
        <fgColor theme="4" tint="-0.249977111117893"/>
        <bgColor theme="4"/>
      </patternFill>
    </fill>
    <fill>
      <patternFill patternType="solid">
        <fgColor theme="4" tint="0.59999389629810485"/>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165" fontId="5" fillId="0" borderId="0" applyFont="0" applyFill="0" applyBorder="0" applyAlignment="0" applyProtection="0"/>
    <xf numFmtId="0" fontId="13" fillId="0" borderId="0" applyNumberFormat="0" applyFill="0" applyBorder="0" applyAlignment="0" applyProtection="0"/>
    <xf numFmtId="164" fontId="5" fillId="0" borderId="0" applyFont="0" applyFill="0" applyBorder="0" applyAlignment="0" applyProtection="0"/>
    <xf numFmtId="9" fontId="5" fillId="0" borderId="0" applyFont="0" applyFill="0" applyBorder="0" applyAlignment="0" applyProtection="0"/>
  </cellStyleXfs>
  <cellXfs count="166">
    <xf numFmtId="0" fontId="0" fillId="0" borderId="0" xfId="0"/>
    <xf numFmtId="0" fontId="0" fillId="0" borderId="0" xfId="0" applyAlignment="1">
      <alignment horizontal="left"/>
    </xf>
    <xf numFmtId="0" fontId="0" fillId="0" borderId="0" xfId="0" applyAlignment="1">
      <alignment horizontal="center" vertical="center"/>
    </xf>
    <xf numFmtId="0" fontId="0" fillId="0" borderId="0" xfId="0" applyAlignment="1">
      <alignment wrapText="1"/>
    </xf>
    <xf numFmtId="0" fontId="1" fillId="2" borderId="2" xfId="0" applyFont="1" applyFill="1" applyBorder="1" applyAlignment="1">
      <alignment horizontal="center" vertical="center"/>
    </xf>
    <xf numFmtId="0" fontId="0" fillId="0" borderId="0" xfId="0" pivotButton="1" applyAlignment="1">
      <alignment horizontal="center" vertical="center"/>
    </xf>
    <xf numFmtId="0" fontId="0" fillId="0" borderId="0" xfId="0" applyAlignment="1">
      <alignment horizontal="center"/>
    </xf>
    <xf numFmtId="0" fontId="0" fillId="0" borderId="1" xfId="0" applyBorder="1" applyAlignment="1">
      <alignment horizontal="left" wrapText="1"/>
    </xf>
    <xf numFmtId="0" fontId="0" fillId="0" borderId="0" xfId="0" pivotButton="1"/>
    <xf numFmtId="0" fontId="0" fillId="0" borderId="1" xfId="0" applyBorder="1" applyAlignment="1">
      <alignment horizontal="center" vertical="center" wrapText="1"/>
    </xf>
    <xf numFmtId="0" fontId="7" fillId="3" borderId="1" xfId="0" applyFont="1" applyFill="1" applyBorder="1" applyAlignment="1">
      <alignment horizontal="center" vertical="center"/>
    </xf>
    <xf numFmtId="0" fontId="6" fillId="0" borderId="1" xfId="0" applyFont="1" applyBorder="1"/>
    <xf numFmtId="0" fontId="0" fillId="0" borderId="1" xfId="0" applyBorder="1"/>
    <xf numFmtId="0" fontId="8" fillId="0" borderId="1" xfId="0" applyFont="1" applyBorder="1"/>
    <xf numFmtId="0" fontId="8" fillId="0" borderId="1" xfId="0" applyFont="1" applyBorder="1" applyAlignment="1">
      <alignment horizontal="left" vertical="center"/>
    </xf>
    <xf numFmtId="0" fontId="1" fillId="0" borderId="1" xfId="0" applyFont="1" applyBorder="1"/>
    <xf numFmtId="0" fontId="8" fillId="0" borderId="1" xfId="0" applyFont="1" applyBorder="1" applyAlignment="1">
      <alignment vertical="center" wrapText="1"/>
    </xf>
    <xf numFmtId="0" fontId="0" fillId="0" borderId="1" xfId="0" applyBorder="1" applyAlignment="1">
      <alignment wrapText="1"/>
    </xf>
    <xf numFmtId="167" fontId="8" fillId="0" borderId="1" xfId="1" applyNumberFormat="1" applyFont="1" applyFill="1" applyBorder="1" applyAlignment="1">
      <alignment horizontal="left" vertical="center"/>
    </xf>
    <xf numFmtId="0" fontId="2" fillId="0" borderId="0" xfId="0" applyFont="1" applyAlignment="1">
      <alignment vertical="center" wrapText="1"/>
    </xf>
    <xf numFmtId="0" fontId="8" fillId="0" borderId="1" xfId="0" applyFont="1" applyBorder="1" applyAlignment="1">
      <alignment horizontal="center" vertical="center"/>
    </xf>
    <xf numFmtId="0" fontId="2"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1" fillId="0" borderId="3" xfId="0" applyFont="1" applyBorder="1" applyAlignment="1">
      <alignment horizontal="center" vertical="center" wrapText="1"/>
    </xf>
    <xf numFmtId="166"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0" fillId="0" borderId="1" xfId="0" applyBorder="1" applyAlignment="1">
      <alignment horizontal="left"/>
    </xf>
    <xf numFmtId="166" fontId="0" fillId="0" borderId="0" xfId="0" applyNumberFormat="1"/>
    <xf numFmtId="0" fontId="3" fillId="4" borderId="6" xfId="0" applyFont="1" applyFill="1" applyBorder="1" applyAlignment="1">
      <alignment horizontal="center" vertical="center" wrapText="1"/>
    </xf>
    <xf numFmtId="166" fontId="3" fillId="4" borderId="6" xfId="0" applyNumberFormat="1" applyFont="1" applyFill="1" applyBorder="1" applyAlignment="1">
      <alignment horizontal="center" vertical="center" wrapText="1"/>
    </xf>
    <xf numFmtId="0" fontId="0" fillId="0" borderId="0" xfId="0" applyAlignment="1">
      <alignment horizontal="left" indent="1"/>
    </xf>
    <xf numFmtId="0" fontId="2" fillId="0" borderId="0" xfId="0" applyFont="1" applyAlignment="1">
      <alignment horizontal="center" vertical="center" wrapText="1"/>
    </xf>
    <xf numFmtId="0" fontId="8" fillId="5" borderId="1" xfId="0" applyFont="1" applyFill="1" applyBorder="1" applyAlignment="1">
      <alignment vertical="center" wrapText="1"/>
    </xf>
    <xf numFmtId="0" fontId="8" fillId="5" borderId="1" xfId="0"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166" fontId="2" fillId="0" borderId="0" xfId="0" applyNumberFormat="1" applyFont="1" applyAlignment="1">
      <alignment vertical="center" wrapText="1"/>
    </xf>
    <xf numFmtId="14" fontId="2" fillId="0" borderId="0" xfId="0" applyNumberFormat="1" applyFont="1" applyAlignment="1">
      <alignment horizontal="center" vertical="center" wrapText="1"/>
    </xf>
    <xf numFmtId="0" fontId="4" fillId="6" borderId="1" xfId="0" applyFont="1" applyFill="1" applyBorder="1" applyAlignment="1">
      <alignment vertical="center" wrapText="1"/>
    </xf>
    <xf numFmtId="0" fontId="8" fillId="6" borderId="1" xfId="0" applyFont="1" applyFill="1" applyBorder="1" applyAlignment="1">
      <alignment vertical="center" wrapText="1"/>
    </xf>
    <xf numFmtId="14" fontId="8" fillId="6" borderId="1" xfId="0" applyNumberFormat="1" applyFont="1" applyFill="1" applyBorder="1" applyAlignment="1">
      <alignment horizontal="center" vertical="center" wrapText="1"/>
    </xf>
    <xf numFmtId="166" fontId="8" fillId="6" borderId="1" xfId="0" applyNumberFormat="1" applyFont="1" applyFill="1" applyBorder="1" applyAlignment="1">
      <alignment vertical="center" wrapText="1"/>
    </xf>
    <xf numFmtId="0" fontId="8"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8" fillId="6" borderId="1" xfId="0" applyFont="1" applyFill="1" applyBorder="1" applyAlignment="1">
      <alignment vertical="center"/>
    </xf>
    <xf numFmtId="0" fontId="8" fillId="6" borderId="1" xfId="0" applyFont="1" applyFill="1" applyBorder="1" applyAlignment="1">
      <alignment horizontal="center" vertical="center"/>
    </xf>
    <xf numFmtId="168" fontId="8" fillId="6" borderId="1" xfId="1" applyNumberFormat="1" applyFont="1" applyFill="1" applyBorder="1" applyAlignment="1">
      <alignment vertical="center"/>
    </xf>
    <xf numFmtId="14" fontId="8" fillId="6"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166" fontId="8" fillId="5" borderId="1" xfId="0" applyNumberFormat="1" applyFont="1" applyFill="1" applyBorder="1" applyAlignment="1">
      <alignment vertical="center" wrapText="1"/>
    </xf>
    <xf numFmtId="0" fontId="4" fillId="5" borderId="1" xfId="0" applyFont="1" applyFill="1" applyBorder="1" applyAlignment="1">
      <alignment vertical="center" wrapText="1"/>
    </xf>
    <xf numFmtId="0" fontId="8" fillId="5" borderId="1" xfId="0" applyFont="1" applyFill="1" applyBorder="1" applyAlignment="1">
      <alignment vertical="center"/>
    </xf>
    <xf numFmtId="0" fontId="8" fillId="5" borderId="1" xfId="0" applyFont="1" applyFill="1" applyBorder="1" applyAlignment="1">
      <alignment horizontal="center" vertical="center"/>
    </xf>
    <xf numFmtId="168" fontId="8" fillId="5" borderId="1" xfId="1" applyNumberFormat="1" applyFont="1" applyFill="1" applyBorder="1" applyAlignment="1">
      <alignment vertical="center"/>
    </xf>
    <xf numFmtId="14" fontId="8" fillId="5" borderId="1" xfId="0" applyNumberFormat="1" applyFont="1" applyFill="1" applyBorder="1" applyAlignment="1">
      <alignment horizontal="center" vertical="center"/>
    </xf>
    <xf numFmtId="9" fontId="8" fillId="5" borderId="1" xfId="4" applyFont="1" applyFill="1" applyBorder="1" applyAlignment="1">
      <alignment horizontal="center" vertical="center" wrapText="1"/>
    </xf>
    <xf numFmtId="9" fontId="8" fillId="6" borderId="1" xfId="4" applyFont="1" applyFill="1" applyBorder="1" applyAlignment="1">
      <alignment horizontal="center" vertical="center" wrapText="1"/>
    </xf>
    <xf numFmtId="168" fontId="8" fillId="5" borderId="1" xfId="1" applyNumberFormat="1" applyFont="1" applyFill="1" applyBorder="1" applyAlignment="1">
      <alignment vertical="center" wrapText="1"/>
    </xf>
    <xf numFmtId="168" fontId="8" fillId="6" borderId="1" xfId="1" applyNumberFormat="1" applyFont="1" applyFill="1" applyBorder="1" applyAlignment="1">
      <alignment vertical="center" wrapText="1"/>
    </xf>
    <xf numFmtId="0" fontId="8" fillId="5" borderId="1" xfId="0" quotePrefix="1" applyFont="1" applyFill="1" applyBorder="1" applyAlignment="1">
      <alignment vertical="center" wrapText="1"/>
    </xf>
    <xf numFmtId="0" fontId="8" fillId="6" borderId="1" xfId="0" quotePrefix="1" applyFont="1" applyFill="1" applyBorder="1" applyAlignment="1">
      <alignment vertical="center" wrapText="1"/>
    </xf>
    <xf numFmtId="168" fontId="8" fillId="6" borderId="1" xfId="0" applyNumberFormat="1" applyFont="1" applyFill="1" applyBorder="1" applyAlignment="1">
      <alignment vertical="center" wrapText="1"/>
    </xf>
    <xf numFmtId="168" fontId="8" fillId="5" borderId="1" xfId="0" applyNumberFormat="1" applyFont="1" applyFill="1" applyBorder="1" applyAlignment="1">
      <alignment vertical="center" wrapText="1"/>
    </xf>
    <xf numFmtId="168" fontId="8" fillId="5" borderId="1" xfId="3" applyNumberFormat="1" applyFont="1" applyFill="1" applyBorder="1" applyAlignment="1">
      <alignment vertical="center" wrapText="1"/>
    </xf>
    <xf numFmtId="168" fontId="8" fillId="6" borderId="1" xfId="3" applyNumberFormat="1" applyFont="1" applyFill="1" applyBorder="1" applyAlignment="1">
      <alignment vertical="center" wrapText="1"/>
    </xf>
    <xf numFmtId="1" fontId="8" fillId="5" borderId="1" xfId="0" applyNumberFormat="1" applyFont="1" applyFill="1" applyBorder="1" applyAlignment="1">
      <alignment horizontal="center" vertical="center" wrapText="1"/>
    </xf>
    <xf numFmtId="170" fontId="8" fillId="6" borderId="1" xfId="1" applyNumberFormat="1" applyFont="1" applyFill="1" applyBorder="1" applyAlignment="1">
      <alignment vertical="center" wrapText="1"/>
    </xf>
    <xf numFmtId="9" fontId="8" fillId="5" borderId="1" xfId="0" applyNumberFormat="1" applyFont="1" applyFill="1" applyBorder="1" applyAlignment="1">
      <alignment horizontal="center" vertical="center" wrapText="1"/>
    </xf>
    <xf numFmtId="9" fontId="8" fillId="6" borderId="1" xfId="0" applyNumberFormat="1" applyFont="1" applyFill="1" applyBorder="1" applyAlignment="1">
      <alignment horizontal="center" vertical="center" wrapText="1"/>
    </xf>
    <xf numFmtId="6" fontId="8" fillId="6" borderId="1" xfId="0" applyNumberFormat="1" applyFont="1" applyFill="1" applyBorder="1" applyAlignment="1">
      <alignment vertical="center" wrapText="1"/>
    </xf>
    <xf numFmtId="3" fontId="8" fillId="6" borderId="1" xfId="0" applyNumberFormat="1" applyFont="1" applyFill="1" applyBorder="1" applyAlignment="1">
      <alignment vertical="center" wrapText="1"/>
    </xf>
    <xf numFmtId="3" fontId="8" fillId="5" borderId="1" xfId="0" applyNumberFormat="1" applyFont="1" applyFill="1" applyBorder="1" applyAlignment="1">
      <alignment vertical="center" wrapText="1"/>
    </xf>
    <xf numFmtId="49" fontId="8" fillId="5" borderId="1" xfId="0" applyNumberFormat="1" applyFont="1" applyFill="1" applyBorder="1" applyAlignment="1">
      <alignment vertical="center" wrapText="1"/>
    </xf>
    <xf numFmtId="49" fontId="8" fillId="6" borderId="1" xfId="0" applyNumberFormat="1" applyFont="1" applyFill="1" applyBorder="1" applyAlignment="1">
      <alignment vertical="center" wrapText="1"/>
    </xf>
    <xf numFmtId="169" fontId="8" fillId="5" borderId="1" xfId="3" applyNumberFormat="1" applyFont="1" applyFill="1" applyBorder="1" applyAlignment="1">
      <alignment horizontal="center" vertical="center" wrapText="1"/>
    </xf>
    <xf numFmtId="0" fontId="14" fillId="6" borderId="1" xfId="2" applyFont="1" applyFill="1" applyBorder="1" applyAlignment="1">
      <alignment vertical="center" wrapText="1"/>
    </xf>
    <xf numFmtId="0" fontId="14" fillId="5" borderId="1" xfId="2" applyFont="1" applyFill="1" applyBorder="1" applyAlignment="1">
      <alignment vertical="center" wrapText="1"/>
    </xf>
    <xf numFmtId="0" fontId="14" fillId="6" borderId="1" xfId="2" applyFont="1" applyFill="1" applyBorder="1" applyAlignment="1">
      <alignment vertical="center"/>
    </xf>
    <xf numFmtId="0" fontId="14" fillId="5" borderId="1" xfId="2" applyFont="1" applyFill="1" applyBorder="1" applyAlignment="1">
      <alignment vertical="center"/>
    </xf>
    <xf numFmtId="9" fontId="8" fillId="5" borderId="1" xfId="0" applyNumberFormat="1" applyFont="1" applyFill="1" applyBorder="1" applyAlignment="1">
      <alignment vertical="center" wrapText="1"/>
    </xf>
    <xf numFmtId="169" fontId="8" fillId="5" borderId="1" xfId="1" applyNumberFormat="1" applyFont="1" applyFill="1" applyBorder="1" applyAlignment="1">
      <alignment vertical="center" wrapText="1"/>
    </xf>
    <xf numFmtId="169" fontId="8" fillId="6" borderId="1" xfId="1" applyNumberFormat="1" applyFont="1" applyFill="1" applyBorder="1" applyAlignment="1">
      <alignment vertical="center" wrapText="1"/>
    </xf>
    <xf numFmtId="170" fontId="8" fillId="5" borderId="1" xfId="0" applyNumberFormat="1" applyFont="1" applyFill="1" applyBorder="1" applyAlignment="1">
      <alignment vertical="center" wrapText="1"/>
    </xf>
    <xf numFmtId="170" fontId="8" fillId="5" borderId="1" xfId="1" applyNumberFormat="1" applyFont="1" applyFill="1" applyBorder="1" applyAlignment="1">
      <alignment vertical="center" wrapText="1"/>
    </xf>
    <xf numFmtId="176" fontId="8" fillId="5" borderId="1" xfId="4" applyNumberFormat="1" applyFont="1" applyFill="1" applyBorder="1" applyAlignment="1">
      <alignment horizontal="center" vertical="center" wrapText="1"/>
    </xf>
    <xf numFmtId="169" fontId="8" fillId="6" borderId="1" xfId="0" applyNumberFormat="1" applyFont="1" applyFill="1" applyBorder="1" applyAlignment="1">
      <alignment vertical="center" wrapText="1"/>
    </xf>
    <xf numFmtId="0" fontId="8" fillId="5" borderId="1" xfId="0" applyFont="1" applyFill="1" applyBorder="1" applyAlignment="1">
      <alignment vertical="center" wrapText="1"/>
    </xf>
    <xf numFmtId="0" fontId="8" fillId="6" borderId="1" xfId="0" applyFont="1" applyFill="1" applyBorder="1" applyAlignment="1">
      <alignment vertical="center" wrapText="1"/>
    </xf>
    <xf numFmtId="0" fontId="8" fillId="5" borderId="1" xfId="0" applyFont="1" applyFill="1" applyBorder="1" applyAlignment="1">
      <alignment vertical="center" wrapText="1"/>
    </xf>
    <xf numFmtId="0" fontId="8" fillId="6" borderId="1" xfId="0" applyFont="1" applyFill="1" applyBorder="1" applyAlignment="1">
      <alignment vertical="center" wrapText="1"/>
    </xf>
    <xf numFmtId="14" fontId="8" fillId="5" borderId="1" xfId="0" applyNumberFormat="1"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166" fontId="8" fillId="6" borderId="1" xfId="0" applyNumberFormat="1" applyFont="1" applyFill="1" applyBorder="1" applyAlignment="1">
      <alignment vertical="center" wrapText="1"/>
    </xf>
    <xf numFmtId="0" fontId="8" fillId="6" borderId="1" xfId="0" applyFont="1" applyFill="1" applyBorder="1" applyAlignment="1">
      <alignment vertical="center"/>
    </xf>
    <xf numFmtId="0" fontId="8" fillId="6" borderId="1" xfId="0" applyFont="1" applyFill="1" applyBorder="1" applyAlignment="1">
      <alignment horizontal="center" vertical="center"/>
    </xf>
    <xf numFmtId="166" fontId="8" fillId="5" borderId="1" xfId="0" applyNumberFormat="1" applyFont="1" applyFill="1" applyBorder="1" applyAlignment="1">
      <alignment vertical="center" wrapText="1"/>
    </xf>
    <xf numFmtId="0" fontId="8"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vertical="center" wrapText="1"/>
    </xf>
    <xf numFmtId="166" fontId="8" fillId="5" borderId="1" xfId="0" applyNumberFormat="1" applyFont="1" applyFill="1" applyBorder="1" applyAlignment="1">
      <alignment vertical="center" wrapText="1"/>
    </xf>
    <xf numFmtId="0" fontId="8" fillId="6" borderId="1" xfId="0" applyFont="1" applyFill="1" applyBorder="1" applyAlignment="1">
      <alignment vertical="center"/>
    </xf>
    <xf numFmtId="0" fontId="8" fillId="6" borderId="1" xfId="0" applyFont="1" applyFill="1" applyBorder="1" applyAlignment="1">
      <alignment horizontal="center" vertical="center"/>
    </xf>
    <xf numFmtId="166" fontId="8" fillId="6" borderId="1" xfId="0" applyNumberFormat="1" applyFont="1" applyFill="1" applyBorder="1" applyAlignment="1">
      <alignment vertical="center" wrapText="1"/>
    </xf>
    <xf numFmtId="14" fontId="8" fillId="5" borderId="1" xfId="0" applyNumberFormat="1"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4"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166" fontId="8" fillId="5" borderId="4" xfId="0" applyNumberFormat="1" applyFont="1" applyFill="1" applyBorder="1" applyAlignment="1">
      <alignment horizontal="center" vertical="center"/>
    </xf>
    <xf numFmtId="166" fontId="8" fillId="5" borderId="5"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8" fillId="6" borderId="1" xfId="0" applyFont="1" applyFill="1" applyBorder="1" applyAlignment="1">
      <alignment vertical="center" wrapText="1"/>
    </xf>
    <xf numFmtId="166" fontId="8" fillId="6" borderId="1" xfId="0" applyNumberFormat="1" applyFont="1" applyFill="1" applyBorder="1" applyAlignment="1">
      <alignment horizontal="left" vertical="center" wrapText="1"/>
    </xf>
    <xf numFmtId="14" fontId="8" fillId="6" borderId="4" xfId="0" applyNumberFormat="1" applyFont="1" applyFill="1" applyBorder="1" applyAlignment="1">
      <alignment horizontal="center" vertical="center" wrapText="1"/>
    </xf>
    <xf numFmtId="14" fontId="8" fillId="6" borderId="5" xfId="0" applyNumberFormat="1" applyFont="1" applyFill="1" applyBorder="1" applyAlignment="1">
      <alignment horizontal="center" vertical="center" wrapText="1"/>
    </xf>
    <xf numFmtId="9" fontId="8" fillId="6" borderId="4" xfId="0" applyNumberFormat="1" applyFont="1" applyFill="1" applyBorder="1" applyAlignment="1">
      <alignment horizontal="center" vertical="center" wrapText="1"/>
    </xf>
    <xf numFmtId="9" fontId="8" fillId="6" borderId="5" xfId="0" applyNumberFormat="1" applyFont="1" applyFill="1" applyBorder="1" applyAlignment="1">
      <alignment horizontal="center" vertical="center" wrapText="1"/>
    </xf>
    <xf numFmtId="49" fontId="8" fillId="6" borderId="4" xfId="0" applyNumberFormat="1" applyFont="1" applyFill="1" applyBorder="1" applyAlignment="1">
      <alignment horizontal="center" vertical="center" wrapText="1"/>
    </xf>
    <xf numFmtId="49" fontId="8" fillId="6" borderId="5" xfId="0" applyNumberFormat="1" applyFont="1" applyFill="1" applyBorder="1" applyAlignment="1">
      <alignment horizontal="center" vertical="center" wrapText="1"/>
    </xf>
    <xf numFmtId="170" fontId="8" fillId="6" borderId="4" xfId="1" applyNumberFormat="1" applyFont="1" applyFill="1" applyBorder="1" applyAlignment="1">
      <alignment horizontal="center" vertical="center" wrapText="1"/>
    </xf>
    <xf numFmtId="170" fontId="8" fillId="6" borderId="5" xfId="1" applyNumberFormat="1" applyFont="1" applyFill="1" applyBorder="1" applyAlignment="1">
      <alignment horizontal="center" vertical="center" wrapText="1"/>
    </xf>
    <xf numFmtId="166" fontId="8" fillId="6" borderId="4" xfId="0" applyNumberFormat="1" applyFont="1" applyFill="1" applyBorder="1" applyAlignment="1">
      <alignment horizontal="right" vertical="center" wrapText="1"/>
    </xf>
    <xf numFmtId="166" fontId="8" fillId="6" borderId="5" xfId="0" applyNumberFormat="1" applyFont="1" applyFill="1" applyBorder="1" applyAlignment="1">
      <alignment horizontal="right" vertical="center" wrapText="1"/>
    </xf>
    <xf numFmtId="0" fontId="8" fillId="5" borderId="1" xfId="0" applyFont="1" applyFill="1" applyBorder="1" applyAlignment="1">
      <alignment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166" fontId="8" fillId="6" borderId="1" xfId="0" applyNumberFormat="1" applyFont="1" applyFill="1" applyBorder="1" applyAlignment="1">
      <alignment vertical="center" wrapText="1"/>
    </xf>
    <xf numFmtId="166" fontId="8" fillId="5" borderId="1" xfId="0" applyNumberFormat="1" applyFont="1" applyFill="1" applyBorder="1" applyAlignment="1">
      <alignmen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8" fillId="6" borderId="5" xfId="0" applyFont="1" applyFill="1" applyBorder="1" applyAlignment="1">
      <alignment horizontal="center" vertical="center"/>
    </xf>
    <xf numFmtId="166" fontId="8" fillId="6" borderId="5" xfId="0" applyNumberFormat="1" applyFont="1" applyFill="1" applyBorder="1" applyAlignment="1">
      <alignment horizontal="left" vertical="center" wrapText="1"/>
    </xf>
    <xf numFmtId="0" fontId="8" fillId="5" borderId="1" xfId="0" applyFont="1" applyFill="1" applyBorder="1" applyAlignment="1">
      <alignment horizontal="center" vertical="center"/>
    </xf>
    <xf numFmtId="166" fontId="8" fillId="5" borderId="1" xfId="0" applyNumberFormat="1" applyFont="1" applyFill="1" applyBorder="1" applyAlignment="1">
      <alignment horizontal="left" vertical="center" wrapText="1"/>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4" xfId="0" applyFont="1" applyFill="1" applyBorder="1" applyAlignment="1">
      <alignment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8" fillId="6" borderId="4" xfId="0" applyFont="1" applyFill="1" applyBorder="1" applyAlignment="1">
      <alignment horizontal="justify" vertical="center" wrapText="1"/>
    </xf>
    <xf numFmtId="0" fontId="8" fillId="6" borderId="5" xfId="0" applyFont="1" applyFill="1" applyBorder="1" applyAlignment="1">
      <alignment horizontal="justify" vertical="center" wrapText="1"/>
    </xf>
    <xf numFmtId="3" fontId="8" fillId="6" borderId="1" xfId="3" applyNumberFormat="1" applyFont="1" applyFill="1" applyBorder="1" applyAlignment="1">
      <alignment horizontal="center" vertical="center" wrapText="1"/>
    </xf>
    <xf numFmtId="4" fontId="8" fillId="6" borderId="1" xfId="3" applyNumberFormat="1"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0" fontId="13" fillId="6" borderId="4" xfId="2" applyFill="1" applyBorder="1" applyAlignment="1">
      <alignment horizontal="left" vertical="center" wrapText="1"/>
    </xf>
    <xf numFmtId="0" fontId="8" fillId="6" borderId="3" xfId="0" applyFont="1" applyFill="1" applyBorder="1" applyAlignment="1">
      <alignment horizontal="left" vertical="center" wrapText="1"/>
    </xf>
  </cellXfs>
  <cellStyles count="5">
    <cellStyle name="Hipervínculo" xfId="2" builtinId="8"/>
    <cellStyle name="Millares" xfId="3" builtinId="3"/>
    <cellStyle name="Moneda" xfId="1" builtinId="4"/>
    <cellStyle name="Normal" xfId="0" builtinId="0"/>
    <cellStyle name="Porcentaje" xfId="4" builtinId="5"/>
  </cellStyles>
  <dxfs count="88">
    <dxf>
      <alignment horizont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vertical="center"/>
    </dxf>
    <dxf>
      <alignment horizont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horizontal="center"/>
    </dxf>
    <dxf>
      <alignment vertical="center"/>
    </dxf>
    <dxf>
      <alignment horizontal="center"/>
    </dxf>
  </dxfs>
  <tableStyles count="0" defaultTableStyle="TableStyleMedium2" defaultPivotStyle="PivotStyleLight16"/>
  <colors>
    <mruColors>
      <color rgb="FFFFFFFF"/>
      <color rgb="FFFFABAB"/>
      <color rgb="FFFF8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anhcol-my.sharepoint.com/:x:/g/personal/gestion_vorp_anh_gov_co/EcnrK8MRMKxCmScYBZr8kfABYs-1GG-f2Mh1f1c-gPP3uw?e=93sr99"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82</xdr:row>
      <xdr:rowOff>0</xdr:rowOff>
    </xdr:from>
    <xdr:to>
      <xdr:col>27</xdr:col>
      <xdr:colOff>152400</xdr:colOff>
      <xdr:row>82</xdr:row>
      <xdr:rowOff>152400</xdr:rowOff>
    </xdr:to>
    <xdr:sp macro="" textlink="">
      <xdr:nvSpPr>
        <xdr:cNvPr id="2" name="x_Imagen 1" descr="​icono de xlsx">
          <a:hlinkClick xmlns:r="http://schemas.openxmlformats.org/officeDocument/2006/relationships" r:id="rId1" tgtFrame="_blank"/>
          <a:extLst>
            <a:ext uri="{FF2B5EF4-FFF2-40B4-BE49-F238E27FC236}">
              <a16:creationId xmlns:a16="http://schemas.microsoft.com/office/drawing/2014/main" id="{4BB8424C-545C-4C10-9640-724EF8EFE2BC}"/>
            </a:ext>
          </a:extLst>
        </xdr:cNvPr>
        <xdr:cNvSpPr>
          <a:spLocks noChangeAspect="1" noChangeArrowheads="1"/>
        </xdr:cNvSpPr>
      </xdr:nvSpPr>
      <xdr:spPr bwMode="auto">
        <a:xfrm>
          <a:off x="53940075" y="16421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27</xdr:col>
      <xdr:colOff>0</xdr:colOff>
      <xdr:row>82</xdr:row>
      <xdr:rowOff>0</xdr:rowOff>
    </xdr:from>
    <xdr:to>
      <xdr:col>27</xdr:col>
      <xdr:colOff>152400</xdr:colOff>
      <xdr:row>82</xdr:row>
      <xdr:rowOff>152400</xdr:rowOff>
    </xdr:to>
    <xdr:sp macro="" textlink="">
      <xdr:nvSpPr>
        <xdr:cNvPr id="3" name="x_Imagen 1" descr="​icono de xlsx">
          <a:hlinkClick xmlns:r="http://schemas.openxmlformats.org/officeDocument/2006/relationships" r:id="rId1" tgtFrame="_blank"/>
          <a:extLst>
            <a:ext uri="{FF2B5EF4-FFF2-40B4-BE49-F238E27FC236}">
              <a16:creationId xmlns:a16="http://schemas.microsoft.com/office/drawing/2014/main" id="{6370CC0A-ECCB-4B45-82DB-3250B39D75C1}"/>
            </a:ext>
          </a:extLst>
        </xdr:cNvPr>
        <xdr:cNvSpPr>
          <a:spLocks noChangeAspect="1" noChangeArrowheads="1"/>
        </xdr:cNvSpPr>
      </xdr:nvSpPr>
      <xdr:spPr bwMode="auto">
        <a:xfrm>
          <a:off x="55330725" y="1175956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27</xdr:col>
      <xdr:colOff>0</xdr:colOff>
      <xdr:row>82</xdr:row>
      <xdr:rowOff>0</xdr:rowOff>
    </xdr:from>
    <xdr:to>
      <xdr:col>27</xdr:col>
      <xdr:colOff>152400</xdr:colOff>
      <xdr:row>82</xdr:row>
      <xdr:rowOff>152400</xdr:rowOff>
    </xdr:to>
    <xdr:sp macro="" textlink="">
      <xdr:nvSpPr>
        <xdr:cNvPr id="4" name="x_Imagen 1" descr="​icono de xlsx">
          <a:hlinkClick xmlns:r="http://schemas.openxmlformats.org/officeDocument/2006/relationships" r:id="rId1" tgtFrame="_blank"/>
          <a:extLst>
            <a:ext uri="{FF2B5EF4-FFF2-40B4-BE49-F238E27FC236}">
              <a16:creationId xmlns:a16="http://schemas.microsoft.com/office/drawing/2014/main" id="{C2FFD8B5-FC39-43D9-810C-D0B4C6957ECA}"/>
            </a:ext>
          </a:extLst>
        </xdr:cNvPr>
        <xdr:cNvSpPr>
          <a:spLocks noChangeAspect="1" noChangeArrowheads="1"/>
        </xdr:cNvSpPr>
      </xdr:nvSpPr>
      <xdr:spPr bwMode="auto">
        <a:xfrm>
          <a:off x="55330725" y="1294066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27</xdr:col>
      <xdr:colOff>0</xdr:colOff>
      <xdr:row>82</xdr:row>
      <xdr:rowOff>0</xdr:rowOff>
    </xdr:from>
    <xdr:ext cx="152400" cy="152400"/>
    <xdr:sp macro="" textlink="">
      <xdr:nvSpPr>
        <xdr:cNvPr id="5" name="x_Imagen 1" descr="​icono de xlsx">
          <a:hlinkClick xmlns:r="http://schemas.openxmlformats.org/officeDocument/2006/relationships" r:id="rId1" tgtFrame="_blank"/>
          <a:extLst>
            <a:ext uri="{FF2B5EF4-FFF2-40B4-BE49-F238E27FC236}">
              <a16:creationId xmlns:a16="http://schemas.microsoft.com/office/drawing/2014/main" id="{285F8060-DF03-4D8A-B894-B8287C519FEE}"/>
            </a:ext>
          </a:extLst>
        </xdr:cNvPr>
        <xdr:cNvSpPr>
          <a:spLocks noChangeAspect="1" noChangeArrowheads="1"/>
        </xdr:cNvSpPr>
      </xdr:nvSpPr>
      <xdr:spPr bwMode="auto">
        <a:xfrm>
          <a:off x="55330725" y="1305496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Seguimiento%20Plan%20de%20Acci&#243;n%20Institucional%20ANH%202023%20-%20Agosto%20202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 C. Ochoa" refreshedDate="45016.355965162038" createdVersion="8" refreshedVersion="8" minRefreshableVersion="3" recordCount="108" xr:uid="{32EA7931-0AC7-44D4-A782-787C71F0002C}">
  <cacheSource type="worksheet">
    <worksheetSource ref="B1:D96" sheet="PA 2023" r:id="rId2"/>
  </cacheSource>
  <cacheFields count="31">
    <cacheField name="ID Indicador" numFmtId="0">
      <sharedItems containsSemiMixedTypes="0" containsString="0" containsNumber="1" containsInteger="1" minValue="1" maxValue="158"/>
    </cacheField>
    <cacheField name="Proceso Sistema Integral de Gestión y Control - SGIC" numFmtId="0">
      <sharedItems/>
    </cacheField>
    <cacheField name="Dimensión MIPG" numFmtId="0">
      <sharedItems/>
    </cacheField>
    <cacheField name="Vicepresidencia/ Oficina Asesora " numFmtId="0">
      <sharedItems/>
    </cacheField>
    <cacheField name="Gerencia / Grupo" numFmtId="0">
      <sharedItems/>
    </cacheField>
    <cacheField name="Objetivo Estratégico" numFmtId="0">
      <sharedItems count="3">
        <s v="Afianzar la gestión y desempeño organizacional eficiente y equitativo, generando mayor confianza ciudadana, transformación e innovación institucional"/>
        <s v="Articular los actores del sector energético para la adecuada ejecución de los contratos misionales en armonía con una sociedad resiliente al clima"/>
        <s v="Fortalecer la seguridad y soberanía energética en hidrocarburos, apoyando la transición energética y la economía verde"/>
      </sharedItems>
    </cacheField>
    <cacheField name="Temática" numFmtId="0">
      <sharedItems count="5">
        <s v="Promoción de la eficiencia y simplificación de procesos institucionales"/>
        <s v="Modernización y ampliación de instrumentos de evaluación seguimiento y control del sector minero energético"/>
        <s v="Fortalecimiento de hidrocarburos (gas, petróleo aumentando factor recobro mejorado) para la financiación de la transición energética"/>
        <s v="Fortalecimiento y articulación institucional del sector minero energético"/>
        <s v="Fortalecimiento de las Fuentes No Convencionales de Energía - FNCE"/>
      </sharedItems>
    </cacheField>
    <cacheField name="Indicador Estratégico" numFmtId="0">
      <sharedItems count="21">
        <s v="Evaluación de la gestión institucional FURAG II (MIPG-ANH)"/>
        <s v="No Aplica"/>
        <s v="Nivel de cumplimiento en la implementación de soluciones digitales"/>
        <s v="Aplicación de Instrumento de medición de Nivel de Satisfacción del Talento Humano a los funcionarios de la entidad"/>
        <s v="Evaluación Dimensión de Talento Humano FURAG - MIPG"/>
        <s v="Participación en eventos estratégicos para la promoción de la entidad, del sector y del proceso de transición energética del país"/>
        <s v="Nivel de satisfacción de los actores involucrados en los procesos necesarios para garantizar la seguridad y soberanía energética del país"/>
        <s v="Nuevas áreas prospectivas orientadas en Fuentes No Convencionales de Energía Renovable (FNCER) provenientes del subsuelo, evaluadas"/>
        <s v="Publicación del Balance de reservas de hidrocarburos de la Nación"/>
        <s v="Regalías recaudadas"/>
        <s v="Ingresos por Derechos Económicos"/>
        <s v="Excedentes financieros girados a la nación"/>
        <s v="Cumplimiento al cronograma de actividades del informe de recursos y reservas 2022"/>
        <s v="Plan Estratégico de Tecnologías de la Información y Comunicaciones - (PETIC), horizonte 2023-2026. "/>
        <s v="Nivel de satisfacción (canales de atención de PQRSD) de los actores involucrados en los procesos necesarios para garantizar la seguridad y soberanía energética del país"/>
        <s v="Sísmica 2D Equivalente"/>
        <s v="Nivel de cumplimiento en la implementación de la estrategia de Gobierno Digital​"/>
        <s v="Recursos destinados a iniciativas de inversión socio ambiental en territorio"/>
        <s v="Participación en espacios de articulación de los actores del sector para la adecuada gestión de los contratos de hidrocarburos"/>
        <s v="Contratos de exploración y producción de hidrocarburos con problemáticas socioambientales, viabilizados"/>
        <s v="Pozos exploratorios perforados de contratos vigentes"/>
      </sharedItems>
    </cacheField>
    <cacheField name="Plan o Programa" numFmtId="0">
      <sharedItems count="13">
        <s v="Plan Estratégico Institucional / Plan Nacional de Desarrollo"/>
        <s v="Plan Anticorrupción y de Atención al Ciudadano"/>
        <s v="Plan Institucional de Archivos de la Entidad ­PINAR"/>
        <s v="Plan de Acción Institucional"/>
        <s v="Plan Estratégico Tecnologías de la Información y las Comunicaciones - PETIC"/>
        <s v="Plan Estratégico de Talento Humano"/>
        <s v="Plan de Seguridad y Salud en el Trabajo"/>
        <s v="Plan Institucional de Capacitación "/>
        <s v="Plan Bienestar e Incentivos"/>
        <s v="Plan de Previsión de Recursos Humanos "/>
        <s v="Plan de Seguridad y Privacidad de la Información"/>
        <s v="Plan Anual de Vacantes"/>
        <s v="Plan Estratégico Institucional"/>
      </sharedItems>
    </cacheField>
    <cacheField name="Fuente Presupuestal" numFmtId="0">
      <sharedItems containsBlank="1"/>
    </cacheField>
    <cacheField name="Proyecto de Inversión DNP" numFmtId="0">
      <sharedItems containsBlank="1"/>
    </cacheField>
    <cacheField name="Producto Cadena de Valor DNP" numFmtId="0">
      <sharedItems containsBlank="1"/>
    </cacheField>
    <cacheField name="Actividad del proyecto inversión asociada" numFmtId="0">
      <sharedItems containsBlank="1"/>
    </cacheField>
    <cacheField name="Número de línea en Plan Anual de Adquisiciones 2023" numFmtId="0">
      <sharedItems containsNonDate="0" containsString="0" containsBlank="1"/>
    </cacheField>
    <cacheField name="Indicador del proyecto de inversión o de la actividad de gestión" numFmtId="0">
      <sharedItems containsBlank="1"/>
    </cacheField>
    <cacheField name="Meta 2023" numFmtId="0">
      <sharedItems containsBlank="1" containsMixedTypes="1" containsNumber="1" minValue="1" maxValue="1270301.1712869999"/>
    </cacheField>
    <cacheField name="Unidad de Medida" numFmtId="0">
      <sharedItems containsBlank="1"/>
    </cacheField>
    <cacheField name="Descripción del Indicador" numFmtId="0">
      <sharedItems containsBlank="1" longText="1"/>
    </cacheField>
    <cacheField name="Fórmula del Indicador" numFmtId="0">
      <sharedItems containsBlank="1"/>
    </cacheField>
    <cacheField name="Ppto $ (coincidir con programación pptal dependencia)" numFmtId="166">
      <sharedItems containsString="0" containsBlank="1" containsNumber="1" minValue="0" maxValue="182000000000"/>
    </cacheField>
    <cacheField name="Fecha Inicio" numFmtId="0">
      <sharedItems containsNonDate="0" containsString="0" containsBlank="1"/>
    </cacheField>
    <cacheField name="Fecha Fin" numFmtId="0">
      <sharedItems containsNonDate="0" containsString="0" containsBlank="1"/>
    </cacheField>
    <cacheField name="Tendencia" numFmtId="0">
      <sharedItems containsBlank="1"/>
    </cacheField>
    <cacheField name="Periodicidad de Seguimiento" numFmtId="0">
      <sharedItems containsBlank="1"/>
    </cacheField>
    <cacheField name="Clasificación General Indicador" numFmtId="0">
      <sharedItems/>
    </cacheField>
    <cacheField name="Avance Cuantitativo Meta _x000a_(solo numeros)" numFmtId="0">
      <sharedItems containsNonDate="0" containsString="0" containsBlank="1"/>
    </cacheField>
    <cacheField name="Descripción del Avance o Justificación del Incumplimiento" numFmtId="0">
      <sharedItems containsNonDate="0" containsString="0" containsBlank="1"/>
    </cacheField>
    <cacheField name="Evidencia (medio que soporta y permite comprobar el avance registrado y la ubicacion del mismo - url, carpeta compartida, otro.)" numFmtId="0">
      <sharedItems containsNonDate="0" containsString="0" containsBlank="1"/>
    </cacheField>
    <cacheField name="Ejecución Presupuestal (Compromisos - cifras en pesos )" numFmtId="0">
      <sharedItems containsNonDate="0" containsString="0" containsBlank="1"/>
    </cacheField>
    <cacheField name="Ejecución Presupuestal (Obligaciones - cifras en pesos)" numFmtId="0">
      <sharedItems containsNonDate="0" containsString="0" containsBlank="1"/>
    </cacheField>
    <cacheField name="Observaciones estructura Plan de Acción 202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 C. Ochoa" refreshedDate="45231.439527893519" createdVersion="8" refreshedVersion="8" minRefreshableVersion="3" recordCount="95" xr:uid="{79A73C4A-0FC6-4C26-83B6-3A2413D5DD69}">
  <cacheSource type="worksheet">
    <worksheetSource ref="A1:AG74" sheet="PA 2025"/>
  </cacheSource>
  <cacheFields count="33">
    <cacheField name="ID" numFmtId="0">
      <sharedItems containsSemiMixedTypes="0" containsString="0" containsNumber="1" containsInteger="1" minValue="1" maxValue="93"/>
    </cacheField>
    <cacheField name="Proceso Sistema Integral de Gestión y Control - SGIC" numFmtId="0">
      <sharedItems/>
    </cacheField>
    <cacheField name="Dimensión MIPG" numFmtId="0">
      <sharedItems/>
    </cacheField>
    <cacheField name="Vicepresidencia/ Oficina Asesora " numFmtId="0">
      <sharedItems count="8">
        <s v="VICEPRESIDENCIA ADMINISTRATIVA Y FINANCIERA"/>
        <s v="OFICINA DE CONTROL INTERNO "/>
        <s v="VICEPRESIDENCIA DE CONTRATOS DE HIDROCARBUROS"/>
        <s v="VICEPRESIDENCIA TÉCNICA"/>
        <s v="VICEPRESIDENCIA DE OPERACIONES, REGALÍAS Y PARTICIPACIONES"/>
        <s v="OFICINA DE TECNOLOGÍAS DE LA INFORMACIÓN"/>
        <s v="VICEPRESIDENCIA DE PROMOCIÓN Y ASIGNACIÓN  DE ÁREAS"/>
        <s v="OFICINA ASESORA JURIDICA "/>
      </sharedItems>
    </cacheField>
    <cacheField name="Gerencia / Grupo" numFmtId="0">
      <sharedItems count="16">
        <s v="PLANEACIÓN"/>
        <s v="ADMINISTRATIVO"/>
        <s v="FINANCIERO"/>
        <s v="TALENTO HUMANO"/>
        <s v="No Aplica"/>
        <s v="OFICINA DE CONTROL INTERNO "/>
        <s v="GERENCIA SEGURIDAD, COMUNIDADES Y MEDIO AMBIENTE"/>
        <s v="GERENCIA SEGUIMIENTO A CONTRATOS EN EXPLORACIÓN"/>
        <s v="GERENCIA SEGUIMIENTO A CONTRATOS EN PRODUCCIÓN"/>
        <s v="GERENCIA GESTIÓN DE LA INFORMACIÓN TÉCNICA"/>
        <s v="GERENCIA DE GESTION DEL CONOCIMIENTO "/>
        <s v="GERENCIA DE REGALIAS Y DERECHOS ECONOMICOS "/>
        <s v="GERENCIA DE RESERVAS Y OPERACIONES "/>
        <s v="GERENCIA DE RESERVAS Y OPERACIONES (FISCALIZACIÓN)"/>
        <s v="GERENCIA DE PROMOCIÓN Y ASIGNACIÓN DE ÁREAS"/>
        <s v="OFICINA ASESORA JURIDICA "/>
      </sharedItems>
    </cacheField>
    <cacheField name="Objetivo Estratégico" numFmtId="0">
      <sharedItems/>
    </cacheField>
    <cacheField name="Temática" numFmtId="0">
      <sharedItems/>
    </cacheField>
    <cacheField name="Indicador Estratégico" numFmtId="0">
      <sharedItems/>
    </cacheField>
    <cacheField name="Plan o Programa" numFmtId="0">
      <sharedItems/>
    </cacheField>
    <cacheField name="Fuente Presupuestal" numFmtId="0">
      <sharedItems/>
    </cacheField>
    <cacheField name="Proyecto de Inversión DNP" numFmtId="0">
      <sharedItems/>
    </cacheField>
    <cacheField name="Producto Cadena de Valor DNP" numFmtId="0">
      <sharedItems/>
    </cacheField>
    <cacheField name="Actividad del proyecto inversión asociada" numFmtId="0">
      <sharedItems/>
    </cacheField>
    <cacheField name="Número de línea en Plan Anual de Adquisiciones" numFmtId="0">
      <sharedItems containsMixedTypes="1" containsNumber="1" containsInteger="1" minValue="8" maxValue="489"/>
    </cacheField>
    <cacheField name="Indicador del proyecto de inversión o de la actividad de gestión" numFmtId="0">
      <sharedItems containsBlank="1"/>
    </cacheField>
    <cacheField name="Meta" numFmtId="0">
      <sharedItems containsString="0" containsBlank="1" containsNumber="1" minValue="1" maxValue="1270301.1712869999"/>
    </cacheField>
    <cacheField name="Unidad de Medida" numFmtId="0">
      <sharedItems containsBlank="1"/>
    </cacheField>
    <cacheField name="Descripción del Indicador" numFmtId="0">
      <sharedItems containsBlank="1" longText="1"/>
    </cacheField>
    <cacheField name="Fórmula del Indicador" numFmtId="0">
      <sharedItems containsBlank="1" longText="1"/>
    </cacheField>
    <cacheField name="Ppto $ (coincidir con programación pptal dependencia)" numFmtId="0">
      <sharedItems containsMixedTypes="1" containsNumber="1" minValue="0" maxValue="164609237915"/>
    </cacheField>
    <cacheField name="Fecha Inicio" numFmtId="0">
      <sharedItems containsDate="1" containsBlank="1" containsMixedTypes="1" minDate="2023-01-01T00:00:00" maxDate="2023-09-02T00:00:00"/>
    </cacheField>
    <cacheField name="Fecha Fin" numFmtId="0">
      <sharedItems containsDate="1" containsBlank="1" containsMixedTypes="1" minDate="2023-04-30T00:00:00" maxDate="2024-01-16T00:00:00"/>
    </cacheField>
    <cacheField name="Tendencia" numFmtId="0">
      <sharedItems containsBlank="1"/>
    </cacheField>
    <cacheField name="Periodicidad de Seguimiento" numFmtId="0">
      <sharedItems containsBlank="1"/>
    </cacheField>
    <cacheField name="Avance Cuantitativo Meta" numFmtId="0">
      <sharedItems containsBlank="1" containsMixedTypes="1" containsNumber="1" minValue="0" maxValue="1270301.1712869999"/>
    </cacheField>
    <cacheField name="Descripción del Avance o Justificación del Incumplimiento." numFmtId="0">
      <sharedItems containsBlank="1" longText="1"/>
    </cacheField>
    <cacheField name="Evidencia" numFmtId="0">
      <sharedItems containsBlank="1" longText="1"/>
    </cacheField>
    <cacheField name="Ejecución Presupuestal (Compromisos - cifras en pesos )" numFmtId="0">
      <sharedItems containsBlank="1" containsMixedTypes="1" containsNumber="1" minValue="0" maxValue="65606853134.480003"/>
    </cacheField>
    <cacheField name="Ejecución Presupuestal (Obligaciones - cifras en pesos)" numFmtId="0">
      <sharedItems containsBlank="1" containsMixedTypes="1" containsNumber="1" minValue="0" maxValue="51838726675.349998"/>
    </cacheField>
    <cacheField name="Observaciones estructura Plan de Acción" numFmtId="0">
      <sharedItems containsBlank="1"/>
    </cacheField>
    <cacheField name="Clasificación General Indicador" numFmtId="0">
      <sharedItems containsBlank="1"/>
    </cacheField>
    <cacheField name="Enlace" numFmtId="0">
      <sharedItems containsBlank="1"/>
    </cacheField>
    <cacheField name="Corre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8">
  <r>
    <n v="1"/>
    <s v="Gestión Integral"/>
    <s v="Gestión con Valores para Resultados"/>
    <s v="VICEPRESIDENCIA ADMINISTRATIVA Y FINANCIERA"/>
    <s v="PLANEACIÓN"/>
    <x v="0"/>
    <x v="0"/>
    <x v="0"/>
    <x v="0"/>
    <s v="Gastos de comercialización"/>
    <s v="No Aplica"/>
    <s v="No Aplica"/>
    <s v="N/A"/>
    <m/>
    <s v="Informe de auditorias internas generados"/>
    <n v="1"/>
    <s v="Número"/>
    <s v=" Se refiere a la realización de los informes de las auditorías internas al SIGC."/>
    <s v="Sumatoria de informes de auditoría generados "/>
    <n v="0"/>
    <m/>
    <m/>
    <s v="Creciente"/>
    <s v="Anual"/>
    <s v="Indicador Plan de Acción Institucional"/>
    <m/>
    <m/>
    <m/>
    <m/>
    <m/>
    <m/>
  </r>
  <r>
    <n v="2"/>
    <s v="Gestión Integral"/>
    <s v="Gestión con Valores para Resultados"/>
    <s v="VICEPRESIDENCIA ADMINISTRATIVA Y FINANCIERA"/>
    <s v="PLANEACIÓN"/>
    <x v="0"/>
    <x v="0"/>
    <x v="0"/>
    <x v="0"/>
    <s v="Gastos de comercialización"/>
    <s v="No Aplica"/>
    <s v="No Aplica"/>
    <s v="N/A"/>
    <m/>
    <s v="Certificaciones internacionales a los sistemas de gestión"/>
    <n v="1"/>
    <s v="Número"/>
    <s v="Corresponde a las certificaciones que se obtienen al solicitar y recibir la visita del servicio de auditoría de seguimiento con el ente certificador, validado mediante contrato."/>
    <s v="(certificaciones  de mantenimiento a los sistemas de gestión / certificaciones a obtener en la vigencia )*100"/>
    <n v="69000000"/>
    <m/>
    <m/>
    <s v="Constante"/>
    <s v="Anual"/>
    <s v="Indicador Plan de Acción Institucional"/>
    <m/>
    <m/>
    <m/>
    <m/>
    <m/>
    <m/>
  </r>
  <r>
    <n v="3"/>
    <s v="Gestión Integral"/>
    <s v="Gestión con Valores para Resultados"/>
    <s v="VICEPRESIDENCIA ADMINISTRATIVA Y FINANCIERA"/>
    <s v="PLANEACIÓN"/>
    <x v="0"/>
    <x v="0"/>
    <x v="0"/>
    <x v="0"/>
    <s v="Gastos de comercialización"/>
    <s v="No Aplica"/>
    <s v="No Aplica"/>
    <s v="N/A"/>
    <m/>
    <s v="Plan de mejoramiento para fortalecer la gestión y desempeño institucional implementado"/>
    <n v="1"/>
    <s v="Número"/>
    <s v="Corresponde al plan para adelantar acciones en el marco del plan de mejoramiento para cerrar las brechas de la evaluación."/>
    <s v="Plan de mejoramiento para fortalecer la gestión y desempeño  institucional implementado"/>
    <n v="24000000"/>
    <m/>
    <m/>
    <s v="Constante"/>
    <s v="Anual"/>
    <s v="Indicador Plan de Acción Institucional"/>
    <m/>
    <m/>
    <m/>
    <m/>
    <m/>
    <m/>
  </r>
  <r>
    <n v="4"/>
    <s v="Gestión Estratégica "/>
    <s v="Direccionamiento Estratégico y Planeación"/>
    <s v="VICEPRESIDENCIA ADMINISTRATIVA Y FINANCIERA"/>
    <s v="PLANEACIÓN"/>
    <x v="1"/>
    <x v="1"/>
    <x v="0"/>
    <x v="1"/>
    <s v="Gastos de comercialización"/>
    <s v="No Aplica"/>
    <s v="No Aplica"/>
    <s v="N/A"/>
    <m/>
    <s v="Monitoreo realizado a la implementación de actividades del Componente  Gestión del Riesgo de Corrupción, del Plan Anticorrupción y de Atención al Ciudadano "/>
    <n v="3"/>
    <s v="Número"/>
    <s v="Corresponde al monitoreo sobre las actividades ejecutadas en el marco del   Componente Gestión del Riesgo de Corrupción, del Plan Anticorrupción y de Atención al Ciudadano"/>
    <s v="Sumatoria de monitoreos realizados a la implementación de las actividades del Componente Gestión del Riesgo de Corrupción, del Plan Anticorrupción y de Atención al Ciudadano   "/>
    <n v="0"/>
    <m/>
    <m/>
    <s v="Creciente"/>
    <s v="Cuatrimestral"/>
    <s v="Indicador Plan de Acción Institucional"/>
    <m/>
    <m/>
    <m/>
    <m/>
    <m/>
    <m/>
  </r>
  <r>
    <n v="5"/>
    <s v="Gestión Estratégica "/>
    <s v="Gestión con Valores para Resultados"/>
    <s v="VICEPRESIDENCIA ADMINISTRATIVA Y FINANCIERA"/>
    <s v="PLANEACIÓN"/>
    <x v="1"/>
    <x v="1"/>
    <x v="0"/>
    <x v="1"/>
    <s v="Gastos de comercialización"/>
    <s v="No Aplica"/>
    <s v="No Aplica"/>
    <s v="N/A"/>
    <m/>
    <s v="Monitoreo realizado a la implementación de actividades del Componente  Planeación de la Estrategia de Racionalización, del Plan Anticorrupción y de Atención al Ciudadano "/>
    <n v="3"/>
    <s v="Número"/>
    <s v="​Corresponde al monitoreo sobre las actividades ejecutadas en el marco del   Componente Planeación de la Estrategia de Racionalización, del Plan Anticorrupción y de Atención al Ciudadano. ​_x000a_"/>
    <s v="Sumatoria de monitoreos realizados a la implementación de actividades del Componente  Planeación de la Estrategia de Racionalización, del Plan Anticorrupción y de Atención al Ciudadano "/>
    <n v="0"/>
    <m/>
    <m/>
    <s v="Creciente"/>
    <s v="Cuatrimestral"/>
    <s v="Indicador Plan de Acción Institucional"/>
    <m/>
    <m/>
    <m/>
    <m/>
    <m/>
    <m/>
  </r>
  <r>
    <n v="6"/>
    <s v="Gestión Estratégica "/>
    <s v="Gestión con Valores para Resultados"/>
    <s v="VICEPRESIDENCIA ADMINISTRATIVA Y FINANCIERA"/>
    <s v="PLANEACIÓN"/>
    <x v="1"/>
    <x v="1"/>
    <x v="0"/>
    <x v="1"/>
    <s v="Gastos de comercialización"/>
    <s v="No Aplica"/>
    <s v="No Aplica"/>
    <s v="N/A"/>
    <m/>
    <s v="Monitoreo realizado a la implementación de actividades del Componente Rendición de Cuentas, del Plan Anticorrupción y de Atención al Ciudadano "/>
    <n v="3"/>
    <s v="Número"/>
    <s v="​Corresponde al monitoreo sobre las actividades ejecutadas en el marco del   Componente Rendición de Cuentas, del Plan Anticorrupción y de Atención al Ciudadano. ​"/>
    <s v="Sumatoria de Monitoreos realizados a la implementación de actividades del Componente Rendición de Cuentas, del Plan Anticorrupción y de Atención al Ciudadano "/>
    <n v="0"/>
    <m/>
    <m/>
    <s v="Creciente"/>
    <s v="Cuatrimestral"/>
    <s v="Indicador Plan de Acción Institucional"/>
    <m/>
    <m/>
    <m/>
    <m/>
    <m/>
    <m/>
  </r>
  <r>
    <n v="7"/>
    <s v="Gestión Estratégica "/>
    <s v="Gestión con Valores para Resultados"/>
    <s v="VICEPRESIDENCIA ADMINISTRATIVA Y FINANCIERA"/>
    <s v="PLANEACIÓN"/>
    <x v="1"/>
    <x v="1"/>
    <x v="0"/>
    <x v="1"/>
    <s v="Gastos de comercialización"/>
    <s v="No Aplica"/>
    <s v="No Aplica"/>
    <s v="N/A"/>
    <m/>
    <s v="Monitoreo realizado a la implementación de actividades del Componente Iniciativas Adicionales, del Plan Anticorrupción y de Atención al Ciudadano "/>
    <n v="3"/>
    <s v="Número"/>
    <s v="​Corresponde al monitoreo sobre las actividades ejecutadas en el marco del   Componente  Iniciativas Adicionales, del Plan Anticorrupción y de Atención al Ciudadano. "/>
    <s v="Sumatoria de monitoreos realizados a la implementación de actividades del Componente Iniciativas Adicionales, del Plan Anticorrupción y de Atención al Ciudadano "/>
    <n v="0"/>
    <m/>
    <m/>
    <s v="Creciente"/>
    <s v="Cuatrimestral"/>
    <s v="Indicador Plan de Acción Institucional"/>
    <m/>
    <m/>
    <m/>
    <m/>
    <m/>
    <m/>
  </r>
  <r>
    <n v="8"/>
    <s v="Gestión Integral"/>
    <s v="Gestión con Valores para Resultados"/>
    <s v="VICEPRESIDENCIA ADMINISTRATIVA Y FINANCIERA"/>
    <s v="PLANEACIÓN"/>
    <x v="0"/>
    <x v="0"/>
    <x v="0"/>
    <x v="0"/>
    <s v="Gastos de comercialización"/>
    <s v="No Aplica"/>
    <s v="No Aplica"/>
    <s v="N/A"/>
    <m/>
    <s v="Informe de revisión por la Presidencia de la ANH al SGIC realizado "/>
    <n v="1"/>
    <s v="Número"/>
    <s v="Corresponde  a las revisiones por la Presidencia al Sistema de Gestión Integral y de control."/>
    <s v="Informe de revisión por la Presidencia de la ANH al SGIC realizado "/>
    <n v="0"/>
    <m/>
    <m/>
    <s v="Constante"/>
    <s v="Anual"/>
    <s v="Indicador Plan de Acción Institucional"/>
    <m/>
    <m/>
    <m/>
    <m/>
    <m/>
    <m/>
  </r>
  <r>
    <n v="9"/>
    <s v="Gestión Integral"/>
    <s v="Evaluación de Resultados"/>
    <s v="VICEPRESIDENCIA ADMINISTRATIVA Y FINANCIERA"/>
    <s v="PLANEACIÓN"/>
    <x v="0"/>
    <x v="0"/>
    <x v="0"/>
    <x v="0"/>
    <s v="Otros gastos de funcionamiento"/>
    <s v="No Aplica"/>
    <s v="No Aplica"/>
    <s v="N/A"/>
    <m/>
    <s v="Evaluación de la gestión institucional FURAG II (MIPG-ANH)"/>
    <n v="83"/>
    <s v="Porcentaje"/>
    <s v="Se  evalúa el modelo a través de la herramienta FRURAG II, que arroja el resultado según la variables evaluadas."/>
    <s v="Resultado de la Evaluación"/>
    <n v="24000000"/>
    <m/>
    <m/>
    <s v="Creciente"/>
    <s v="Anual"/>
    <s v="Indicador Estratégico"/>
    <m/>
    <m/>
    <m/>
    <m/>
    <m/>
    <m/>
  </r>
  <r>
    <n v="10"/>
    <s v="Gestión de Proyectos"/>
    <s v="Evaluación de Resultados"/>
    <s v="VICEPRESIDENCIA ADMINISTRATIVA Y FINANCIERA"/>
    <s v="PLANEACIÓN"/>
    <x v="0"/>
    <x v="0"/>
    <x v="1"/>
    <x v="0"/>
    <s v="Otros gastos de funcionamiento"/>
    <s v="No Aplica"/>
    <s v="No Aplica"/>
    <s v="Fortalecer la gestión por proyectos en la ANH"/>
    <m/>
    <s v="Asesorías realizadas para la formulación, ajuste, y seguimiento a proyectos de la ANH"/>
    <n v="100"/>
    <s v="Porcentaje"/>
    <s v="Corresponde a las asesorías realizadas para la formulación, ajuste, y seguimiento a proyectos de la ANH; en el marco del proceso de Gestión de Proyectos._x000a_"/>
    <s v="(asesorías realizadas para la formulación, ajuste, y seguimiento a proyectos de la ANH/ Asesorías solicitadas por las dependencias)*100"/>
    <n v="0"/>
    <m/>
    <m/>
    <s v="Constante"/>
    <s v="Trimestral"/>
    <s v="Indicador Plan de Acción Institucional"/>
    <m/>
    <m/>
    <m/>
    <m/>
    <m/>
    <m/>
  </r>
  <r>
    <n v="11"/>
    <s v="Gestión de Proyectos"/>
    <s v="Evaluación de Resultados"/>
    <s v="VICEPRESIDENCIA ADMINISTRATIVA Y FINANCIERA"/>
    <s v="PLANEACIÓN"/>
    <x v="0"/>
    <x v="0"/>
    <x v="1"/>
    <x v="0"/>
    <s v="Otros gastos de funcionamiento"/>
    <s v="No Aplica"/>
    <s v="No Aplica"/>
    <s v="Fortalecer la gestión por proyectos en la ANH"/>
    <m/>
    <s v="Informe sobre la ejecución de proyectos elaborado"/>
    <n v="4"/>
    <s v="Número"/>
    <s v="Corresponde al informe consolidado sobre el seguimiento a la ejecución de proyectos "/>
    <s v="Informe consolidado sobre el seguimiento a la ejecución de proyectos"/>
    <n v="0"/>
    <m/>
    <m/>
    <s v="Creciente"/>
    <s v="Trimestral"/>
    <s v="Indicador Plan de Acción Institucional"/>
    <m/>
    <m/>
    <m/>
    <m/>
    <m/>
    <m/>
  </r>
  <r>
    <n v="12"/>
    <s v="Gestión de Proyectos"/>
    <s v="Direccionamiento Estratégico y Planeación"/>
    <s v="VICEPRESIDENCIA ADMINISTRATIVA Y FINANCIERA"/>
    <s v="PLANEACIÓN"/>
    <x v="0"/>
    <x v="0"/>
    <x v="1"/>
    <x v="0"/>
    <s v="Otros gastos de funcionamiento"/>
    <s v="No Aplica"/>
    <s v="No Aplica"/>
    <s v="Fortalecer la gestión por proyectos en la ANH"/>
    <m/>
    <s v="Documento con  información de recursos de inversión para el anteproyecto de presupuesto consolidado"/>
    <n v="1"/>
    <s v="Unidad"/>
    <s v="​El anteproyecto de inversión incluye la solicitud de recursos que por proyecto de inversión realizan las dependencias para la siguiente vigencia, justificando la respectiva necesidad de recursos. ​"/>
    <s v="Documento con  información de recursos de inversión para el anteproyecto de presupuesto consolidado"/>
    <n v="0"/>
    <m/>
    <m/>
    <s v="Constante"/>
    <s v="Anual"/>
    <s v="Indicador Plan de Acción Institucional"/>
    <m/>
    <m/>
    <m/>
    <m/>
    <m/>
    <m/>
  </r>
  <r>
    <n v="13"/>
    <s v="Gestión Documental"/>
    <s v="Información y comunicación"/>
    <s v="VICEPRESIDENCIA ADMINISTRATIVA Y FINANCIERA"/>
    <s v="ADMINISTRATIVO Y FINANCIERO"/>
    <x v="0"/>
    <x v="0"/>
    <x v="0"/>
    <x v="2"/>
    <m/>
    <m/>
    <m/>
    <s v="N/A"/>
    <m/>
    <s v="Diagnóstico Integral de Archivo ANH"/>
    <n v="1"/>
    <s v="Unidad"/>
    <m/>
    <m/>
    <n v="500000000"/>
    <m/>
    <m/>
    <m/>
    <m/>
    <s v="Indicador Plan de Acción Institucional"/>
    <m/>
    <m/>
    <m/>
    <m/>
    <m/>
    <m/>
  </r>
  <r>
    <n v="14"/>
    <s v="Gestión Documental"/>
    <s v="Información y comunicación"/>
    <s v="VICEPRESIDENCIA ADMINISTRATIVA Y FINANCIERA"/>
    <s v="ADMINISTRATIVO Y FINANCIERO"/>
    <x v="0"/>
    <x v="0"/>
    <x v="0"/>
    <x v="2"/>
    <m/>
    <m/>
    <m/>
    <s v="N/A"/>
    <m/>
    <s v="Actualización instrumentos Archivísticos de la ANH (TRD, CCD, FUID, PGD, entre otros)"/>
    <n v="80"/>
    <s v="Porcentaje"/>
    <m/>
    <m/>
    <n v="790000000"/>
    <m/>
    <m/>
    <m/>
    <m/>
    <s v="Indicador Plan de Acción Institucional"/>
    <m/>
    <m/>
    <m/>
    <m/>
    <m/>
    <m/>
  </r>
  <r>
    <n v="15"/>
    <s v="Gestión Documental"/>
    <s v="Información y comunicación"/>
    <s v="VICEPRESIDENCIA ADMINISTRATIVA Y FINANCIERA"/>
    <s v="ADMINISTRATIVO Y FINANCIERO"/>
    <x v="0"/>
    <x v="0"/>
    <x v="0"/>
    <x v="2"/>
    <m/>
    <m/>
    <m/>
    <s v="N/A"/>
    <m/>
    <s v="Organización documental del archivo de gestión y central de la ANH de aproximadamente 5.000 cajas de archivo (levantamiento de inventario, clasificación, ordenación, depuración, foliación, descripción documental)"/>
    <n v="20"/>
    <s v="Porcentaje"/>
    <m/>
    <m/>
    <n v="980000000"/>
    <m/>
    <m/>
    <m/>
    <m/>
    <s v="Indicador Plan de Acción Institucional"/>
    <m/>
    <m/>
    <m/>
    <m/>
    <m/>
    <m/>
  </r>
  <r>
    <n v="16"/>
    <s v="Gestión Administrativa"/>
    <s v="Gestión con Valores para Resultados"/>
    <s v="VICEPRESIDENCIA ADMINISTRATIVA Y FINANCIERA"/>
    <s v="ADMINISTRATIVO Y FINANCIERO"/>
    <x v="0"/>
    <x v="0"/>
    <x v="0"/>
    <x v="3"/>
    <s v="Gastos de comercialización"/>
    <s v="No Aplica"/>
    <s v="No Aplica"/>
    <s v="N/A"/>
    <m/>
    <s v="Servicios adquiridos para el apoyo a los procesos liderados por el GIT Administrativo"/>
    <n v="100"/>
    <s v="Porcentaje"/>
    <s v="Consiste en las acciones que se tomen para la contratación de prestaciones de servicios requeridos por la Agencia liderados por el GIT Administrativo y Financiero"/>
    <s v="(No. de Contratos suscritos / No. de contratos a suscribir según PAA) * 100"/>
    <n v="2581000000"/>
    <m/>
    <m/>
    <s v="Creciente"/>
    <s v="Semestral"/>
    <s v="Indicador Plan de Acción Institucional"/>
    <m/>
    <m/>
    <m/>
    <m/>
    <m/>
    <m/>
  </r>
  <r>
    <n v="17"/>
    <s v="Gestión TICs"/>
    <s v="Gestión con Valores para Resultados"/>
    <s v="VICEPRESIDENCIA ADMINISTRATIVA Y FINANCIERA"/>
    <s v="ADMINISTRATIVO Y FINANCIERO"/>
    <x v="0"/>
    <x v="0"/>
    <x v="2"/>
    <x v="4"/>
    <s v="Gastos de comercialización"/>
    <s v="No Aplica"/>
    <s v="No Aplica"/>
    <s v="N/A"/>
    <m/>
    <s v="Actualización, mantenimiento y soporte del Sistema de Gestión de Documentos Electrónicos de Archivo - SGDEA ControlDoc"/>
    <n v="1"/>
    <s v="Unidad"/>
    <s v="Soporte, mantenimiento y actualizaciones del SGDEA que emplea la entidad por horas."/>
    <s v="Mensual"/>
    <n v="500000000"/>
    <m/>
    <m/>
    <s v="Constante"/>
    <s v="Mensual"/>
    <s v="Indicador Plan de Acción Institucional"/>
    <m/>
    <m/>
    <m/>
    <m/>
    <m/>
    <m/>
  </r>
  <r>
    <n v="18"/>
    <s v="Gestión del Talento Humano"/>
    <s v="Talento Humano"/>
    <s v="VICEPRESIDENCIA ADMINISTRATIVA Y FINANCIERA"/>
    <s v="TALENTO HUMANO"/>
    <x v="0"/>
    <x v="0"/>
    <x v="3"/>
    <x v="5"/>
    <s v="Otros gastos de funcionamiento"/>
    <s v="No Aplica"/>
    <s v="No Aplica"/>
    <s v="N/A"/>
    <m/>
    <s v="Aplicación de Instrumento de medición de Nivel de Satisfacción del Talento Humano a los funcionarios de la entidad"/>
    <n v="100"/>
    <s v="Porcentaje"/>
    <s v="Evaluar la satisfacción de la parte interesada interna frente a la implementación de las rutas para crear Valor en lo Público (Ruta de la Felicidad, Ruta del Crecimiento, Ruta del Servicio, Ruta de la Calidad y Ruta del Análisis de Datos."/>
    <s v="Sondeo de satisfacción"/>
    <n v="0"/>
    <m/>
    <m/>
    <s v="Creciente"/>
    <s v="Semestral"/>
    <s v="Indicador Estratégico"/>
    <m/>
    <m/>
    <m/>
    <m/>
    <m/>
    <m/>
  </r>
  <r>
    <n v="19"/>
    <s v="Gestión del Talento Humano"/>
    <s v="Talento Humano"/>
    <s v="VICEPRESIDENCIA ADMINISTRATIVA Y FINANCIERA"/>
    <s v="TALENTO HUMANO"/>
    <x v="0"/>
    <x v="0"/>
    <x v="4"/>
    <x v="5"/>
    <s v="Otros gastos de funcionamiento"/>
    <s v="No Aplica"/>
    <s v="No Aplica"/>
    <s v="N/A"/>
    <m/>
    <s v="Avance en la Implementación del Plan Estratégico de TH 2023"/>
    <n v="98"/>
    <s v="Porcentaje"/>
    <s v="Evaluar el nivel de Avance en la implementación del Plan Estratégico de TH 2018 - 2022"/>
    <s v="Promedio de la ejecución de los planes: plan previsión de recursos humanos+ plan anual de vacantes + plan institucional de capacitación + plan de incentivos institucionales/bienestar + plan anual en seguridad y salud en el trabajo"/>
    <n v="1259938660"/>
    <m/>
    <m/>
    <s v="Creciente"/>
    <s v="Trimestral"/>
    <s v="Indicador Plan de Acción Institucional"/>
    <m/>
    <m/>
    <m/>
    <m/>
    <m/>
    <m/>
  </r>
  <r>
    <n v="20"/>
    <s v="Gestión del Talento Humano"/>
    <s v="Talento Humano"/>
    <s v="VICEPRESIDENCIA ADMINISTRATIVA Y FINANCIERA"/>
    <s v="TALENTO HUMANO"/>
    <x v="0"/>
    <x v="0"/>
    <x v="4"/>
    <x v="6"/>
    <s v="Otros gastos de funcionamiento"/>
    <s v="No Aplica"/>
    <s v="No Aplica"/>
    <s v="N/A"/>
    <m/>
    <s v="Avance en la Implementación del Plan de Seguridad y Salud en el Trabajo - SST 2023"/>
    <n v="98"/>
    <s v="Porcentaje"/>
    <s v="Evaluar el Nivel de Avance en la implementación del Plan de Seguridad y Salud en el Trabajo - SST 2022"/>
    <s v="(Total actividades ejecutadas para el periodo / Total actividades programadas ) *100"/>
    <n v="142517377"/>
    <m/>
    <m/>
    <s v="Creciente"/>
    <s v="Trimestral"/>
    <s v="Indicador Plan de Acción Institucional"/>
    <m/>
    <m/>
    <m/>
    <m/>
    <m/>
    <m/>
  </r>
  <r>
    <n v="21"/>
    <s v="Gestión del Talento Humano"/>
    <s v="Talento Humano"/>
    <s v="VICEPRESIDENCIA ADMINISTRATIVA Y FINANCIERA"/>
    <s v="TALENTO HUMANO"/>
    <x v="0"/>
    <x v="0"/>
    <x v="4"/>
    <x v="7"/>
    <s v="Otros gastos de funcionamiento"/>
    <s v="No Aplica"/>
    <s v="No Aplica"/>
    <s v="N/A"/>
    <m/>
    <s v="Avance en la Implementación del Plan Institucional de Capacitación 2023"/>
    <n v="98"/>
    <s v="Porcentaje"/>
    <s v="Evaluar el Nivel de Avance de las actividades programadas en el Plan Institucional de Capacitación 2022."/>
    <s v="(Total actividades ejecutadas para el periodo / Total actividades programadas ) *100"/>
    <n v="549342316"/>
    <m/>
    <m/>
    <s v="Creciente"/>
    <s v="Trimestral"/>
    <s v="Indicador Plan de Acción Institucional"/>
    <m/>
    <m/>
    <m/>
    <m/>
    <m/>
    <m/>
  </r>
  <r>
    <n v="22"/>
    <s v="Gestión del Talento Humano"/>
    <s v="Talento Humano"/>
    <s v="VICEPRESIDENCIA ADMINISTRATIVA Y FINANCIERA"/>
    <s v="TALENTO HUMANO"/>
    <x v="0"/>
    <x v="0"/>
    <x v="4"/>
    <x v="8"/>
    <s v="Otros gastos de funcionamiento"/>
    <s v="No Aplica"/>
    <s v="No Aplica"/>
    <s v="N/A"/>
    <m/>
    <s v="Avance en la Implementación del Plan Bienestar e Incentivos 2023."/>
    <n v="98"/>
    <s v="Porcentaje"/>
    <s v="Evaluar el Nivel de Avance de las actividades programadas en el Plan de Bienestar e Incentivos 2022."/>
    <s v="(Total actividades ejecutadas para el periodo / Total actividades programadas ) *100"/>
    <n v="487605455"/>
    <m/>
    <m/>
    <s v="Creciente"/>
    <s v="Trimestral"/>
    <s v="Indicador Plan de Acción Institucional"/>
    <m/>
    <m/>
    <m/>
    <m/>
    <m/>
    <m/>
  </r>
  <r>
    <n v="23"/>
    <s v="Gestión del Talento Humano"/>
    <s v="Talento Humano"/>
    <s v="VICEPRESIDENCIA ADMINISTRATIVA Y FINANCIERA"/>
    <s v="TALENTO HUMANO"/>
    <x v="0"/>
    <x v="0"/>
    <x v="4"/>
    <x v="9"/>
    <s v="Otros gastos de funcionamiento"/>
    <s v="No Aplica"/>
    <s v="No Aplica"/>
    <s v="N/A"/>
    <m/>
    <s v="Avance en la Implementación del Plan de Previsión de Recursos Humanos 2023"/>
    <n v="98"/>
    <s v="Porcentaje"/>
    <s v="Evaluar el Nivel de Avance de las actividades programadas en el Plan de Previsión de Recursos Humanos 2022."/>
    <s v="(Total actividades ejecutadas para el periodo / Total actividades programadas ) *100"/>
    <n v="35647807968"/>
    <m/>
    <m/>
    <s v="Creciente"/>
    <s v="Trimestral"/>
    <s v="Indicador Plan de Acción Institucional"/>
    <m/>
    <m/>
    <m/>
    <m/>
    <m/>
    <m/>
  </r>
  <r>
    <n v="24"/>
    <s v="Gestión del Talento Humano"/>
    <s v="Talento Humano"/>
    <s v="VICEPRESIDENCIA ADMINISTRATIVA Y FINANCIERA"/>
    <s v="TALENTO HUMANO"/>
    <x v="0"/>
    <x v="0"/>
    <x v="4"/>
    <x v="5"/>
    <m/>
    <m/>
    <m/>
    <s v="N/A"/>
    <m/>
    <s v="Ejecución de Actividad enfocada a el ciclo de vida organizacional del servidor público  en su etapa de Retiro "/>
    <n v="1"/>
    <s v="Unidad"/>
    <m/>
    <m/>
    <n v="0"/>
    <m/>
    <m/>
    <m/>
    <m/>
    <s v="Indicador Plan de Acción Institucional"/>
    <m/>
    <m/>
    <m/>
    <m/>
    <m/>
    <m/>
  </r>
  <r>
    <n v="25"/>
    <s v="Gestión financiera"/>
    <s v="Gestión con Valores para Resultados"/>
    <s v="VICEPRESIDENCIA ADMINISTRATIVA Y FINANCIERA"/>
    <s v="ADMINISTRATIVO Y FINANCIERO"/>
    <x v="0"/>
    <x v="0"/>
    <x v="1"/>
    <x v="3"/>
    <m/>
    <m/>
    <m/>
    <s v="Identificar el total de declaraciones presentadas a las oficinas de impuestos de forma oportuna, de acuerdo a los establecido en la normatividad vigente"/>
    <m/>
    <s v="Número de declaraciones presentadas oportunamente"/>
    <n v="100"/>
    <s v="Porcentaje"/>
    <m/>
    <m/>
    <n v="0"/>
    <m/>
    <m/>
    <m/>
    <m/>
    <s v="Indicador Plan de Acción Institucional"/>
    <m/>
    <m/>
    <m/>
    <m/>
    <m/>
    <m/>
  </r>
  <r>
    <n v="26"/>
    <s v="Gestión financiera"/>
    <s v="Gestión con Valores para Resultados"/>
    <s v="VICEPRESIDENCIA ADMINISTRATIVA Y FINANCIERA"/>
    <s v="ADMINISTRATIVO Y FINANCIERO"/>
    <x v="0"/>
    <x v="0"/>
    <x v="0"/>
    <x v="3"/>
    <m/>
    <m/>
    <m/>
    <s v="Ejercer el control y seguimiento a la ejecución de los gastos de funcionamiento en el período fiscal correspondiente tomando el comportamiento semestral, con el ánimo de garantizar la austeridad en el gasto conforme a las directrices del gobierno nacional"/>
    <m/>
    <s v="Total Presupuesto de Gastos de Funcionamiento Ejecutado/Total Apropiación de Gasto de Funcionamiento"/>
    <s v="% de ejecución equivalente &lt;= el 50% de apropiación anual"/>
    <s v="Porcentaje"/>
    <m/>
    <m/>
    <n v="0"/>
    <m/>
    <m/>
    <m/>
    <m/>
    <s v="Indicador Plan de Acción Institucional"/>
    <m/>
    <m/>
    <m/>
    <m/>
    <m/>
    <m/>
  </r>
  <r>
    <n v="27"/>
    <s v="Auditoría interna"/>
    <s v="Control interno"/>
    <s v="OFICINA DE CONTROL INTERNO "/>
    <s v="OFICINA DE CONTROL INTERNO "/>
    <x v="0"/>
    <x v="0"/>
    <x v="0"/>
    <x v="3"/>
    <s v="Gastos de funcionamiento"/>
    <s v="No Aplica"/>
    <s v="No Aplica"/>
    <s v="Establecer el grado de eficacia en que se ejecutan las actividades establecidas en el PAAI"/>
    <m/>
    <s v="Plan Anual de Auditoría Interna (PAAI) cumplido"/>
    <n v="100"/>
    <s v="Porcentaje"/>
    <s v="Establecer el grado de eficacia en que se ejecutan las actividades establecidas en el PAAI"/>
    <s v="(Actividades ejecutadas /_x000a_Actividades programadas)*100"/>
    <n v="0"/>
    <m/>
    <m/>
    <s v="Creciente"/>
    <s v="Trimestral"/>
    <s v="Indicador Plan de Acción Institucional"/>
    <m/>
    <m/>
    <m/>
    <m/>
    <m/>
    <m/>
  </r>
  <r>
    <n v="28"/>
    <s v="Gestión Social, HSE y de Seguridad de Contratos de Hidrocarburos"/>
    <s v="Gestión con Valores para Resultados"/>
    <s v="VICEPRESIDENCIA DE CONTRATOS DE HIDROCARBUROS"/>
    <s v="GERENCIA GSCYMA "/>
    <x v="2"/>
    <x v="2"/>
    <x v="5"/>
    <x v="3"/>
    <s v="Proyecto de inversión"/>
    <s v="Apoyo para la viabilizacion de las actividades de exploracion y produccion de hidrocarburos a traves de la articulacion institucional de la gestion socio ambiental Nacional"/>
    <m/>
    <s v="Adelantar acciones a nivel nacional, regional y local que permitan viabilizar las actividades de exploración y producción de hidrocarburos _x000a_"/>
    <m/>
    <s v="Eventos de divulgación realizados"/>
    <n v="6"/>
    <s v="Número"/>
    <m/>
    <m/>
    <n v="1900000000"/>
    <m/>
    <m/>
    <m/>
    <m/>
    <s v="Indicador Plan de Acción Institucional"/>
    <m/>
    <m/>
    <m/>
    <m/>
    <m/>
    <m/>
  </r>
  <r>
    <n v="28"/>
    <s v="Gestión Social, HSE y de Seguridad de Contratos de Hidrocarburos"/>
    <s v="Gestión con Valores para Resultados"/>
    <s v="VICEPRESIDENCIA DE CONTRATOS DE HIDROCARBUROS"/>
    <s v="GERENCIA GSCYMA "/>
    <x v="2"/>
    <x v="2"/>
    <x v="5"/>
    <x v="3"/>
    <s v="Proyecto de inversión"/>
    <s v="Apoyo para la viabilizacion de las actividades de exploracion y produccion de hidrocarburos a traves de la articulacion institucional de la gestion socio ambiental Nacional"/>
    <m/>
    <s v="Adelantar acciones a nivel nacional, regional y local que permitan viabilizar las actividades de exploración y producción de hidrocarburos _x000a_"/>
    <m/>
    <m/>
    <m/>
    <m/>
    <m/>
    <m/>
    <n v="13100000000"/>
    <m/>
    <m/>
    <m/>
    <m/>
    <s v="Indicador Plan de Acción Institucional"/>
    <m/>
    <m/>
    <m/>
    <m/>
    <m/>
    <m/>
  </r>
  <r>
    <n v="29"/>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Apoyar el levantamiento de información biótica, abiótica y de elementos socioeconómicos del componente ambiental de las áreas de interés priorizadas para las actividades de exploración y producción de hidrocarburos_x000a_"/>
    <m/>
    <s v="Documentos de investigación realizados "/>
    <n v="2"/>
    <s v="Número"/>
    <m/>
    <m/>
    <n v="500000000"/>
    <m/>
    <m/>
    <m/>
    <m/>
    <s v="Indicador Plan de Acción Institucional"/>
    <m/>
    <m/>
    <m/>
    <m/>
    <m/>
    <m/>
  </r>
  <r>
    <n v="29"/>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Apoyar el levantamiento de información biótica, abiótica y de elementos socioeconómicos del componente ambiental de las áreas de interés priorizadas para las actividades de exploración y producción de hidrocarburos_x000a_"/>
    <m/>
    <s v="Documentos de investigación realizados "/>
    <n v="2"/>
    <s v="Número"/>
    <m/>
    <m/>
    <n v="2000000000"/>
    <m/>
    <m/>
    <m/>
    <m/>
    <s v="Indicador Plan de Acción Institucional"/>
    <m/>
    <m/>
    <m/>
    <m/>
    <m/>
    <m/>
  </r>
  <r>
    <n v="30"/>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Diseñar planes de trabajo conjunto para generar capacidad en materia de exploración y producción de hidrocarburos en las entidades de carácter ambiental "/>
    <m/>
    <s v="Documentos de lineamientos técnicos realizados"/>
    <n v="2"/>
    <s v="Número"/>
    <m/>
    <m/>
    <n v="350000000"/>
    <m/>
    <m/>
    <m/>
    <m/>
    <s v="Indicador Plan de Acción Institucional"/>
    <m/>
    <m/>
    <m/>
    <m/>
    <m/>
    <m/>
  </r>
  <r>
    <n v="30"/>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Diseñar planes de trabajo conjunto para generar capacidad en materia de exploración y producción de hidrocarburos en las entidades de carácter ambiental "/>
    <m/>
    <s v="Documentos de lineamientos técnicos realizados"/>
    <n v="2"/>
    <s v="Número"/>
    <m/>
    <m/>
    <n v="2150000000"/>
    <m/>
    <m/>
    <m/>
    <m/>
    <s v="Indicador Plan de Acción Institucional"/>
    <m/>
    <m/>
    <m/>
    <m/>
    <m/>
    <m/>
  </r>
  <r>
    <n v="31"/>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Formular iniciativas de inversión social en los territorios priorizados y estratégicos para el desarrollo de las actividades de exploración y producción de hidrocarburos_x000a_"/>
    <m/>
    <s v="Documentos de Planeación realizados"/>
    <n v="20"/>
    <s v="Número"/>
    <m/>
    <m/>
    <n v="5200000000"/>
    <m/>
    <m/>
    <m/>
    <m/>
    <s v="Indicador Plan de Acción Institucional"/>
    <m/>
    <m/>
    <m/>
    <m/>
    <m/>
    <m/>
  </r>
  <r>
    <n v="31"/>
    <s v="Gestión Social, HSE y de Seguridad de Contratos de Hidrocarburos"/>
    <s v="Gestión con Valores para Resultados"/>
    <s v="VICEPRESIDENCIA DE CONTRATOS DE HIDROCARBUROS"/>
    <s v="GERENCIA GSCYMA "/>
    <x v="2"/>
    <x v="2"/>
    <x v="6"/>
    <x v="3"/>
    <s v="Proyecto de inversión"/>
    <s v="Apoyo para la viabilizacion de las actividades de exploracion y produccion de hidrocarburos a traves de la articulacion institucional de la gestion socio ambiental Nacional"/>
    <m/>
    <s v="Formular iniciativas de inversión social en los territorios priorizados y estratégicos para el desarrollo de las actividades de exploración y producción de hidrocarburos_x000a_"/>
    <m/>
    <s v="Documentos de Planeación realizados"/>
    <n v="20"/>
    <s v="Número"/>
    <m/>
    <m/>
    <n v="14800000000"/>
    <m/>
    <m/>
    <m/>
    <m/>
    <s v="Indicador Plan de Acción Institucional"/>
    <m/>
    <m/>
    <m/>
    <m/>
    <m/>
    <m/>
  </r>
  <r>
    <n v="32"/>
    <s v="Gestión de Contratos en Exploración"/>
    <s v="Evaluación de Resultados"/>
    <s v="VICEPRESIDENCIA DE CONTRATOS DE HIDROCARBUROS"/>
    <s v="GERENCIA GSCE"/>
    <x v="0"/>
    <x v="0"/>
    <x v="6"/>
    <x v="3"/>
    <s v="Gastos de comercialización"/>
    <s v="No Aplica"/>
    <s v="No Aplica"/>
    <s v="No Aplica"/>
    <m/>
    <s v="Nivel de respuesta oportuna a solicitudes (cliente externo)"/>
    <n v="90"/>
    <s v="Porcentaje"/>
    <s v="El indicador muestra la eficacia en la respuesta oportuna a las solicitudes del proceso de Gestión de Contratos en Exploración"/>
    <s v="(Número de solicitudes atendidas oportunamente / Total de solicitudes con términos cumplidos)*100"/>
    <n v="1522540611"/>
    <m/>
    <m/>
    <s v="Creciente"/>
    <s v="Mensual"/>
    <s v="Indicador Plan de Acción Institucional"/>
    <m/>
    <m/>
    <m/>
    <m/>
    <m/>
    <m/>
  </r>
  <r>
    <n v="33"/>
    <s v="Gestión de Contratos en Exploración"/>
    <s v="Evaluación de Resultados"/>
    <s v="VICEPRESIDENCIA DE CONTRATOS DE HIDROCARBUROS"/>
    <s v="GERENCIA GSCE"/>
    <x v="0"/>
    <x v="0"/>
    <x v="6"/>
    <x v="3"/>
    <s v="Gastos de comercialización"/>
    <s v="No Aplica"/>
    <s v="No Aplica"/>
    <s v="No Aplica"/>
    <m/>
    <s v="Nivel de respuesta a las solicitudes de los operadores para la gestión de contratos de hidrocarburos"/>
    <n v="90"/>
    <s v="Porcentaje"/>
    <s v="El indicador muestra la eficacia en la respuesta a las solicitudes del Operador por parte de la gerencia de seguimiento a contratos en producción."/>
    <m/>
    <n v="935282381"/>
    <m/>
    <m/>
    <s v="Creciente"/>
    <s v="Mensual"/>
    <s v="Indicador Plan de Acción Institucional"/>
    <m/>
    <m/>
    <m/>
    <m/>
    <m/>
    <m/>
  </r>
  <r>
    <n v="34"/>
    <s v="Gestión de Contratos en Producción"/>
    <s v="Evaluación de Resultados"/>
    <s v="VICEPRESIDENCIA DE CONTRATOS DE HIDROCARBUROS"/>
    <s v="GERENCIA GSCP"/>
    <x v="2"/>
    <x v="2"/>
    <x v="6"/>
    <x v="3"/>
    <s v="Gastos de comercialización"/>
    <s v="No Aplica"/>
    <s v="No Aplica"/>
    <s v="No Aplica"/>
    <m/>
    <s v="Seguimiento Oportuno de los Planes de Explotación de Contratos en Producción"/>
    <n v="13"/>
    <s v="Días"/>
    <s v="Con este indicador la GSCP pretende medir la oportuna ejecución a los informes de verificación a los PLEX."/>
    <s v="Número total de días calendario en la gestión de los PLEX y/o actualizaciones / Número total de PLEX gestionados"/>
    <n v="309379533.75"/>
    <m/>
    <m/>
    <s v="Creciente"/>
    <s v="Trimestral"/>
    <s v="Indicador Plan de Acción Institucional"/>
    <m/>
    <m/>
    <m/>
    <m/>
    <m/>
    <m/>
  </r>
  <r>
    <n v="35"/>
    <s v="Gestión de Contratos en Producción"/>
    <s v="Evaluación de Resultados"/>
    <s v="VICEPRESIDENCIA DE CONTRATOS DE HIDROCARBUROS"/>
    <s v="GERENCIA GSCP"/>
    <x v="2"/>
    <x v="2"/>
    <x v="6"/>
    <x v="3"/>
    <s v="Gastos de comercialización"/>
    <s v="No Aplica"/>
    <s v="No Aplica"/>
    <s v="No Aplica"/>
    <m/>
    <s v="Seguimiento a Estimación de fondos de Abandono para Contratos en Producción"/>
    <n v="90"/>
    <s v="Porcentaje"/>
    <s v="El indicador muestra la efectividad de la gestión en la estimación de los fondos de abandono para los contratos que se encuentran en producción"/>
    <s v="(Número de fondos de abandono estimados acumulados durante el trimestre / Número de fondos de abandono a estimar acumulados durante el trimestre) x 100"/>
    <n v="103126511.25"/>
    <m/>
    <m/>
    <s v="Creciente"/>
    <s v="Trimestral"/>
    <s v="Indicador Plan de Acción Institucional"/>
    <m/>
    <m/>
    <m/>
    <m/>
    <m/>
    <m/>
  </r>
  <r>
    <n v="36"/>
    <s v="Gestión Social, HSE y de Seguridad de Contratos de Hidrocarburos"/>
    <s v="Evaluación de Resultados"/>
    <s v="VICEPRESIDENCIA DE CONTRATOS DE HIDROCARBUROS"/>
    <s v="GERENCIA GSCYMA "/>
    <x v="1"/>
    <x v="3"/>
    <x v="6"/>
    <x v="3"/>
    <s v="Gastos de comercialización"/>
    <s v="No Aplica"/>
    <s v="No Aplica"/>
    <s v="No Aplica"/>
    <m/>
    <s v="Nivel de respuesta a las solicitudes de los operadores en el componente socioambiental"/>
    <n v="90"/>
    <s v="Porcentaje"/>
    <s v="El indicador muestra la eficacia en la respuesta a las solicitudes del Operador allegadas a la Gerencia de Seguridad, Comunidades y Medio Ambiente"/>
    <s v="(Número de solicitudes atendidas  / Total de solicitudes recibidas )*100"/>
    <n v="1608060160.5"/>
    <m/>
    <m/>
    <s v="Creciente"/>
    <s v="Mensual"/>
    <s v="Indicador Plan de Acción Institucional"/>
    <m/>
    <m/>
    <m/>
    <m/>
    <m/>
    <m/>
  </r>
  <r>
    <n v="37"/>
    <s v="Gestión Social, HSE y de Seguridad de Contratos de Hidrocarburos"/>
    <s v="Gestión con Valores para Resultados"/>
    <s v="VICEPRESIDENCIA DE CONTRATOS DE HIDROCARBUROS"/>
    <s v="GERENCIA GSCYMA "/>
    <x v="1"/>
    <x v="3"/>
    <x v="6"/>
    <x v="3"/>
    <s v="Gastos de comercialización"/>
    <s v="No Aplica"/>
    <s v="No Aplica"/>
    <s v="No Aplica"/>
    <m/>
    <s v="Gestión Socio Ambiental"/>
    <n v="90"/>
    <s v="Porcentaje"/>
    <m/>
    <m/>
    <n v="1091211010.5"/>
    <m/>
    <m/>
    <m/>
    <m/>
    <s v="Indicador Plan de Acción Institucional"/>
    <m/>
    <m/>
    <m/>
    <m/>
    <m/>
    <m/>
  </r>
  <r>
    <n v="38"/>
    <s v="Identificación de Oportunidades Exploratorias"/>
    <s v="NO APLICA"/>
    <s v="VICEPRESIDENCIA TÉCNICA"/>
    <s v="GERENCIA GESTIÓN DE LA INFORMACIÓN TÉCNICA"/>
    <x v="2"/>
    <x v="2"/>
    <x v="7"/>
    <x v="3"/>
    <s v="Proyecto de inversión"/>
    <s v=" Identificación de oportunidades exploratorias de hidrocarburos nacional"/>
    <s v="Informes técnicos de evaluación entregados "/>
    <s v="Levantar y procesar información técnica para valorar los recursos de las cuencas de interes (Información nueva)"/>
    <m/>
    <s v="Informes técnicos de evaluación entregados "/>
    <n v="7"/>
    <s v="Número"/>
    <m/>
    <s v="Sumatoria de los informes técnicos de evaluación entregados"/>
    <n v="182000000000"/>
    <m/>
    <m/>
    <m/>
    <m/>
    <s v="Indicador Plan de Acción Institucional"/>
    <m/>
    <m/>
    <m/>
    <m/>
    <m/>
    <m/>
  </r>
  <r>
    <n v="38"/>
    <s v="Identificación de Oportunidades Exploratorias"/>
    <s v="NO APLICA"/>
    <s v="VICEPRESIDENCIA TÉCNICA"/>
    <s v="GERENCIA DE GESTION DEL CONOCIMIENTO "/>
    <x v="2"/>
    <x v="2"/>
    <x v="7"/>
    <x v="3"/>
    <s v="Proyecto de inversión"/>
    <s v=" Identificación de oportunidades exploratorias de hidrocarburos nacional"/>
    <s v="Informes técnicos de evaluación entregados "/>
    <s v="Levantar y procesar información técnica para valorar los recursos de las cuencas de interes (Información nueva)"/>
    <m/>
    <s v="Informes técnicos de evaluación entregados "/>
    <n v="7"/>
    <s v="Número"/>
    <m/>
    <s v="Sumatoria de los informes técnicos de evaluación entregados"/>
    <n v="2157800000"/>
    <m/>
    <m/>
    <m/>
    <m/>
    <s v="Indicador Plan de Acción Institucional"/>
    <m/>
    <m/>
    <m/>
    <m/>
    <m/>
    <m/>
  </r>
  <r>
    <n v="39"/>
    <s v="Identificación de Oportunidades Exploratorias"/>
    <s v="NO APLICA"/>
    <s v="VICEPRESIDENCIA TÉCNICA"/>
    <s v="GERENCIA DE GESTION DEL CONOCIMIENTO "/>
    <x v="2"/>
    <x v="2"/>
    <x v="7"/>
    <x v="3"/>
    <s v="Proyecto de inversión"/>
    <s v=" Identificación de oportunidades exploratorias de hidrocarburos nacional"/>
    <s v="Documentos de investigación realizados "/>
    <s v="Robustecer la información geológica y geofísica según el potencial prospectivo de las cuencas de interés - (Información secundaria)"/>
    <m/>
    <s v="Documentos de investigación realizados "/>
    <n v="7"/>
    <s v="Número"/>
    <m/>
    <s v="Sumatoria de documentos de investigación realizados"/>
    <n v="25000000000"/>
    <m/>
    <m/>
    <m/>
    <m/>
    <s v="Indicador Plan de Acción Institucional"/>
    <m/>
    <m/>
    <m/>
    <m/>
    <m/>
    <m/>
  </r>
  <r>
    <n v="39"/>
    <s v="Identificación de Oportunidades Exploratorias"/>
    <s v="NO APLICA"/>
    <s v="VICEPRESIDENCIA TÉCNICA"/>
    <s v="GERENCIA DE GESTION DEL CONOCIMIENTO "/>
    <x v="2"/>
    <x v="2"/>
    <x v="7"/>
    <x v="3"/>
    <s v="Proyecto de inversión"/>
    <s v=" Identificación de oportunidades exploratorias de hidrocarburos nacional"/>
    <s v="Documentos de investigación realizados "/>
    <s v="Robustecer la información geológica y geofísica según el potencial prospectivo de las cuencas de interés - (Información secundaria)"/>
    <m/>
    <s v="Documentos de investigación realizados "/>
    <n v="7"/>
    <s v="Número"/>
    <m/>
    <s v="Sumatoria de documentos de investigación realizados"/>
    <n v="61000000000"/>
    <m/>
    <m/>
    <m/>
    <m/>
    <s v="Indicador Plan de Acción Institucional"/>
    <m/>
    <m/>
    <m/>
    <m/>
    <m/>
    <m/>
  </r>
  <r>
    <n v="40"/>
    <s v="Identificación de Oportunidades Exploratorias"/>
    <s v="NO APLICA"/>
    <s v="VICEPRESIDENCIA TÉCNICA"/>
    <s v="GERENCIA DE GESTION DEL CONOCIMIENTO "/>
    <x v="2"/>
    <x v="2"/>
    <x v="7"/>
    <x v="3"/>
    <s v="Proyecto de inversión"/>
    <s v=" Identificación de oportunidades exploratorias de hidrocarburos nacional"/>
    <s v="Documentos metodológicos realizados"/>
    <s v="Buscar y determinar oportunidades prospectivas en áreas con posible éxito exploratorio"/>
    <m/>
    <s v="Documentos metodológicos realizados"/>
    <n v="2"/>
    <s v="Número"/>
    <m/>
    <s v="Sumatoria de documentos de investigación realizados"/>
    <n v="40000000000"/>
    <m/>
    <m/>
    <m/>
    <m/>
    <s v="Indicador Plan de Acción Institucional"/>
    <m/>
    <m/>
    <m/>
    <m/>
    <m/>
    <m/>
  </r>
  <r>
    <n v="40"/>
    <s v="Identificación de Oportunidades Exploratorias"/>
    <s v="NO APLICA"/>
    <s v="VICEPRESIDENCIA TÉCNICA"/>
    <s v="GERENCIA DE GESTION DEL CONOCIMIENTO "/>
    <x v="2"/>
    <x v="2"/>
    <x v="7"/>
    <x v="3"/>
    <s v="Proyecto de inversión"/>
    <s v=" Identificación de oportunidades exploratorias de hidrocarburos nacional"/>
    <s v="Documentos metodológicos realizados"/>
    <s v="Buscar y determinar oportunidades prospectivas en áreas con posible éxito exploratorio"/>
    <m/>
    <s v="Documentos metodológicos realizados"/>
    <n v="2"/>
    <s v="Número"/>
    <m/>
    <s v="Sumatoria de documentos de investigación realizados"/>
    <n v="2000000000"/>
    <m/>
    <m/>
    <m/>
    <m/>
    <s v="Indicador Plan de Acción Institucional"/>
    <m/>
    <m/>
    <m/>
    <m/>
    <m/>
    <m/>
  </r>
  <r>
    <n v="41"/>
    <s v="Identificación de Oportunidades Exploratorias"/>
    <s v="NO APLICA"/>
    <s v="VICEPRESIDENCIA TÉCNICA"/>
    <s v="GERENCIA GESTIÓN DE LA INFORMACIÓN TÉCNICA"/>
    <x v="0"/>
    <x v="0"/>
    <x v="2"/>
    <x v="4"/>
    <s v="Gastos de comercialización"/>
    <s v="No Aplica"/>
    <s v="No Aplica"/>
    <s v="No Aplica"/>
    <m/>
    <s v="Software misional en operación (1)"/>
    <n v="100"/>
    <s v="Porcentaje"/>
    <m/>
    <m/>
    <n v="2448478917"/>
    <m/>
    <m/>
    <m/>
    <m/>
    <s v="Indicador Plan de Acción Institucional"/>
    <m/>
    <m/>
    <m/>
    <m/>
    <m/>
    <m/>
  </r>
  <r>
    <n v="42"/>
    <s v="Identificación de Oportunidades Exploratorias"/>
    <s v="NO APLICA"/>
    <s v="VICEPRESIDENCIA TÉCNICA"/>
    <s v="GERENCIA GESTIÓN DE LA INFORMACIÓN TÉCNICA"/>
    <x v="0"/>
    <x v="0"/>
    <x v="8"/>
    <x v="3"/>
    <s v="Gastos de comercialización"/>
    <s v="No Aplica"/>
    <s v="No Aplica"/>
    <s v="No Aplica"/>
    <m/>
    <s v="Informes técnicos y relacionados con la gestión de la Vicepresidencia Técnica (2)"/>
    <n v="100"/>
    <s v="Número"/>
    <m/>
    <m/>
    <n v="700000000"/>
    <m/>
    <m/>
    <m/>
    <m/>
    <s v="Indicador Plan de Acción Institucional"/>
    <m/>
    <m/>
    <m/>
    <m/>
    <m/>
    <m/>
  </r>
  <r>
    <n v="43"/>
    <s v="Gestión de Regalías y Derechos Económicos"/>
    <s v="Gestión con Valores para Resultados"/>
    <s v="VICEPRESICENCIA OPERCIONES, REGALIAS Y PARTICIPACIONES"/>
    <s v="GERENCIA DE REGALIAS Y DERECHOS ECONOMICOS "/>
    <x v="2"/>
    <x v="2"/>
    <x v="9"/>
    <x v="0"/>
    <s v="Gastos de comercialización"/>
    <s v="No Aplica"/>
    <s v="No Aplica"/>
    <s v="N/A"/>
    <m/>
    <s v="Regalías recaudadas"/>
    <n v="11.42"/>
    <s v="Billones de pesos"/>
    <s v="Refiere el avance en el valor total de las regalías recaudadas en la vigencia, el monto acumulado de recursos que por concepto de regalías por la explotación de hidrocarburos serán transferidos al SGR en la vigencia 2022. "/>
    <s v="Sumatoria de regalías recaudadas en el año"/>
    <n v="182562906.94498599"/>
    <m/>
    <m/>
    <s v="Creciente"/>
    <s v="Mensual"/>
    <s v="Indicador Estratégico"/>
    <m/>
    <m/>
    <m/>
    <m/>
    <m/>
    <m/>
  </r>
  <r>
    <n v="44"/>
    <s v="Gestión de Regalías y Derechos Económicos"/>
    <s v="Gestión con Valores para Resultados"/>
    <s v="VICEPRESICENCIA OPERCIONES, REGALIAS Y PARTICIPACIONES"/>
    <s v="GERENCIA DE REGALIAS Y DERECHOS ECONOMICOS "/>
    <x v="2"/>
    <x v="2"/>
    <x v="10"/>
    <x v="0"/>
    <s v="Gastos de comercialización"/>
    <s v="No Aplica"/>
    <s v="No Aplica"/>
    <s v="N/A"/>
    <m/>
    <s v="Ingresos por Derechos Económicos"/>
    <n v="15806"/>
    <s v="Millones de pesos"/>
    <s v="Indica el avance en el reconocimiento del recaudo de ingresos por derechos económicos a una fecha de corte"/>
    <s v="Sumatoria de los Ingresos aplicados por Derechos Económicos. "/>
    <n v="80771632.948753998"/>
    <m/>
    <m/>
    <s v="Creciente"/>
    <s v="Trimestral"/>
    <s v="Indicador Estratégico"/>
    <m/>
    <m/>
    <m/>
    <m/>
    <m/>
    <m/>
  </r>
  <r>
    <n v="45"/>
    <s v="Gestión de Regalías y Derechos Económicos"/>
    <s v="Gestión con Valores para Resultados"/>
    <s v="VICEPRESICENCIA OPERCIONES, REGALIAS Y PARTICIPACIONES"/>
    <s v="GERENCIA DE REGALIAS Y DERECHOS ECONOMICOS "/>
    <x v="2"/>
    <x v="2"/>
    <x v="10"/>
    <x v="3"/>
    <s v="Gastos de comercialización"/>
    <s v="No Aplica"/>
    <s v="No Aplica"/>
    <s v="N/A"/>
    <m/>
    <s v="Gestión aplicaciones derechos económicos"/>
    <n v="90"/>
    <s v="Porcentaje"/>
    <s v="Indica el avance en la gestión de aplicaciones de los pagos efectuados por derechos económicos"/>
    <s v="No. de partidas del mes (n+1) con aplicaciones radicadas/No. de partidas pendientes de aplicación del mes (n)"/>
    <n v="40385816.474376999"/>
    <m/>
    <m/>
    <s v="Constante"/>
    <s v="Mensual"/>
    <s v="Indicador Plan de Acción Institucional"/>
    <m/>
    <m/>
    <m/>
    <m/>
    <m/>
    <m/>
  </r>
  <r>
    <n v="46"/>
    <s v="Gestión de Regalías y Derechos Económicos"/>
    <s v="Gestión con Valores para Resultados"/>
    <s v="VICEPRESICENCIA OPERCIONES, REGALIAS Y PARTICIPACIONES"/>
    <s v="GERENCIA DE REGALIAS Y DERECHOS ECONOMICOS "/>
    <x v="2"/>
    <x v="2"/>
    <x v="9"/>
    <x v="3"/>
    <s v="Gastos de comercialización"/>
    <s v="No Aplica"/>
    <s v="No Aplica"/>
    <s v="N/A"/>
    <m/>
    <s v="Promedio días trámite recursos de reposición"/>
    <n v="30"/>
    <s v="días hábiles"/>
    <s v="Refiere el numero de días en promedio en el que se resolvieron los recursos de reposición contra una liquidación trimestral de regalías."/>
    <s v="Formula del Indicador: Sumatoria del No. de días hábiles utilizados para resolver los recursos de una liquidación trimestral/Total de recursos interpuestos y resueltos frente a una liquidación trimestral"/>
    <n v="144882424.15750638"/>
    <m/>
    <m/>
    <s v="Constante"/>
    <s v="Trimestral"/>
    <s v="Indicador Plan de Acción Institucional"/>
    <m/>
    <m/>
    <m/>
    <m/>
    <m/>
    <m/>
  </r>
  <r>
    <n v="47"/>
    <s v="Gestión de Regalías y Derechos Económicos"/>
    <s v="Gestión con Valores para Resultados"/>
    <s v="VICEPRESICENCIA OPERCIONES, REGALIAS Y PARTICIPACIONES"/>
    <s v="GERENCIA DE REGALIAS Y DERECHOS ECONOMICOS "/>
    <x v="2"/>
    <x v="2"/>
    <x v="11"/>
    <x v="0"/>
    <s v="Sistema General de Regalías"/>
    <s v="No Aplica"/>
    <s v="No Aplica"/>
    <s v="N/A"/>
    <m/>
    <s v="Excedentes financieros girados a la nación"/>
    <n v="1270301.1712869999"/>
    <s v="Millones de pesos"/>
    <s v="Excedentes financieros transferidos a la nación"/>
    <s v="Sumatoria de los saldos trasladados correspondientes a excedentes financieros durante el año."/>
    <n v="40385816.474376999"/>
    <m/>
    <m/>
    <s v="Constante"/>
    <s v="Anual"/>
    <s v="Indicador Estratégico"/>
    <m/>
    <m/>
    <m/>
    <m/>
    <m/>
    <m/>
  </r>
  <r>
    <n v="48"/>
    <s v="Revisión y Consolidación de Reservas de Hidrocarburos"/>
    <s v="Gestión con Valores para Resultados"/>
    <s v="VICEPRESICENCIA OPERCIONES, REGALIAS Y PARTICIPACIONES"/>
    <s v="GERENCIA DE RESERVAS Y OPERACIONES "/>
    <x v="2"/>
    <x v="2"/>
    <x v="12"/>
    <x v="3"/>
    <m/>
    <m/>
    <m/>
    <s v="N/A"/>
    <m/>
    <s v="Cumplimiento al cronograma de seguimiento a los proyectos C&amp;T"/>
    <n v="100"/>
    <s v="Porcentaje"/>
    <m/>
    <m/>
    <n v="0"/>
    <m/>
    <m/>
    <m/>
    <m/>
    <s v="Indicador Plan de Acción Institucional"/>
    <m/>
    <m/>
    <m/>
    <m/>
    <m/>
    <m/>
  </r>
  <r>
    <n v="49"/>
    <s v="Revisión y Consolidación de Reservas de Hidrocarburos"/>
    <s v="Gestión con Valores para Resultados"/>
    <s v="VICEPRESICENCIA OPERCIONES, REGALIAS Y PARTICIPACIONES"/>
    <s v="GERENCIA DE RESERVAS Y OPERACIONES "/>
    <x v="2"/>
    <x v="2"/>
    <x v="12"/>
    <x v="3"/>
    <m/>
    <m/>
    <m/>
    <s v="N/A"/>
    <m/>
    <s v="Cumplimiento al cronograma de actividades del informe de recursos y reservas 2022"/>
    <n v="100"/>
    <s v="Porcentaje"/>
    <m/>
    <m/>
    <n v="0"/>
    <m/>
    <m/>
    <m/>
    <m/>
    <s v="Indicador Estratégico"/>
    <m/>
    <m/>
    <m/>
    <m/>
    <m/>
    <m/>
  </r>
  <r>
    <n v="50"/>
    <s v="Gestión TICs"/>
    <s v="Gestión con Valores para Resultados"/>
    <s v="OFICINA DE TECNOLOGÍAS DE LA INFORMACIÓN"/>
    <s v="NO APLICA"/>
    <x v="1"/>
    <x v="1"/>
    <x v="2"/>
    <x v="4"/>
    <s v="Proyecto de inversión DNP"/>
    <s v="Fortalecimiento de sistemas, seguridad e infraestructura tecnologica"/>
    <s v="Servicios de información implementados"/>
    <s v="Desarrollar, implementar y ampliar los sistemas de información"/>
    <m/>
    <s v="Servicios de información implementados"/>
    <n v="2"/>
    <s v="Número"/>
    <m/>
    <m/>
    <n v="1995363300"/>
    <m/>
    <m/>
    <m/>
    <m/>
    <s v="Indicador Plan de Acción Institucional"/>
    <m/>
    <m/>
    <m/>
    <m/>
    <m/>
    <m/>
  </r>
  <r>
    <n v="51"/>
    <s v="Gestión TICs"/>
    <s v="Gestión con Valores para Resultados"/>
    <s v="OFICINA DE TECNOLOGÍAS DE LA INFORMACIÓN"/>
    <s v="NO APLICA"/>
    <x v="1"/>
    <x v="1"/>
    <x v="2"/>
    <x v="4"/>
    <s v="Proyecto de inversión DNP"/>
    <s v="Fortalecimiento de sistemas, seguridad e infraestructura tecnologica"/>
    <s v="Servicios de información implementados"/>
    <s v="Habilitar la arquitectura de integración de sistemas de información por microservicios"/>
    <m/>
    <s v="Servicios de información implementados"/>
    <n v="1"/>
    <s v="Número"/>
    <m/>
    <m/>
    <n v="524636700"/>
    <m/>
    <m/>
    <m/>
    <m/>
    <s v="Indicador Plan de Acción Institucional"/>
    <m/>
    <m/>
    <m/>
    <m/>
    <m/>
    <m/>
  </r>
  <r>
    <n v="52"/>
    <s v="Gestión TICs"/>
    <s v="Gestión con Valores para Resultados"/>
    <s v="OFICINA DE TECNOLOGÍAS DE LA INFORMACIÓN"/>
    <s v="NO APLICA"/>
    <x v="1"/>
    <x v="1"/>
    <x v="2"/>
    <x v="4"/>
    <s v="Proyecto de inversión DNP"/>
    <s v="Fortalecimiento de sistemas, seguridad e infraestructura tecnologica"/>
    <s v="Servicios de información actualizados"/>
    <s v="Actualizar las capacidades de la infraestructura tecnológica de los Centros de cómputo y sus facilidades"/>
    <m/>
    <s v="Servicios de información actualizados"/>
    <n v="2"/>
    <s v="Número"/>
    <m/>
    <m/>
    <n v="7710000000"/>
    <m/>
    <m/>
    <m/>
    <m/>
    <s v="Indicador Plan de Acción Institucional"/>
    <m/>
    <m/>
    <m/>
    <m/>
    <m/>
    <m/>
  </r>
  <r>
    <n v="53"/>
    <s v="Gestión TICs"/>
    <s v="Gestión con Valores para Resultados"/>
    <s v="OFICINA DE TECNOLOGÍAS DE LA INFORMACIÓN"/>
    <s v="NO APLICA"/>
    <x v="1"/>
    <x v="1"/>
    <x v="2"/>
    <x v="4"/>
    <s v="Proyecto de inversión DNP"/>
    <s v="Fortalecimiento de sistemas, seguridad e infraestructura tecnologica"/>
    <s v="Servicios de información actualizados"/>
    <s v="Actualizar la infraestructura tecnológica de toma remota de información para soportar la función de fiscalización"/>
    <m/>
    <s v="Servicios de información actualizados"/>
    <n v="1"/>
    <s v="Número"/>
    <m/>
    <m/>
    <n v="1500000000"/>
    <m/>
    <m/>
    <m/>
    <m/>
    <s v="Indicador Plan de Acción Institucional"/>
    <m/>
    <m/>
    <m/>
    <m/>
    <m/>
    <m/>
  </r>
  <r>
    <n v="54"/>
    <s v="Gestión TICs"/>
    <s v="Gestión con Valores para Resultados"/>
    <s v="OFICINA DE TECNOLOGÍAS DE LA INFORMACIÓN"/>
    <s v="NO APLICA"/>
    <x v="0"/>
    <x v="0"/>
    <x v="13"/>
    <x v="10"/>
    <s v="Proyecto de inversión DNP"/>
    <s v="Fortalecimiento de sistemas, seguridad e infraestructura tecnologica"/>
    <s v="Documentos de lineamientos técnicos"/>
    <s v="Formular el Plan Estratégico de seguridad de la Información"/>
    <m/>
    <s v="Documentos de lineamientos técnicos"/>
    <n v="1"/>
    <s v="Número"/>
    <m/>
    <m/>
    <n v="370000000"/>
    <m/>
    <m/>
    <m/>
    <m/>
    <s v="Indicador Plan de Acción Institucional"/>
    <m/>
    <m/>
    <m/>
    <m/>
    <m/>
    <m/>
  </r>
  <r>
    <n v="55"/>
    <s v="Gestión TICs"/>
    <s v="Gestión con Valores para Resultados"/>
    <s v="OFICINA DE TECNOLOGÍAS DE LA INFORMACIÓN"/>
    <s v="NO APLICA"/>
    <x v="0"/>
    <x v="0"/>
    <x v="13"/>
    <x v="4"/>
    <s v="Proyecto de inversión DNP"/>
    <s v="Fortalecimiento de sistemas, seguridad e infraestructura tecnologica"/>
    <s v="Documentos de lineamientos técnicos"/>
    <s v="Formular la hoja de ruta para el aseguramiento de la calidad de los datos digitales de la ANH"/>
    <m/>
    <s v="Documentos de lineamientos técnicos"/>
    <n v="1"/>
    <s v="Número"/>
    <m/>
    <m/>
    <n v="400000000"/>
    <m/>
    <m/>
    <m/>
    <m/>
    <s v="Indicador Plan de Acción Institucional"/>
    <m/>
    <m/>
    <m/>
    <m/>
    <m/>
    <m/>
  </r>
  <r>
    <n v="56"/>
    <s v="Promoción y Asignación de Áreas"/>
    <s v="Gestión con Valores para Resultados"/>
    <s v="VICEPRESIDENCIA DE PROMOCIÓN Y ASIGNACIÓN  DE ÁREAS"/>
    <s v="GERENCIA DE PROMOCIÓN Y ASIGNACIÓN DE ÁREAS"/>
    <x v="2"/>
    <x v="2"/>
    <x v="5"/>
    <x v="3"/>
    <s v="Proyecto de inversión DNP"/>
    <s v="Modelo de promoción para incrementar la inversión"/>
    <s v="Servicio de divulgación para la promoción y posicionamiento de los recursos hidrocarburíferos"/>
    <s v="Diseñar  y  ejecutar Plan Estratégico de Comunicaciones."/>
    <m/>
    <s v="Servicio de divulgación para la promoción y posicionamiento de los recursos hidrocarburíferos"/>
    <n v="1"/>
    <s v="Número"/>
    <m/>
    <m/>
    <n v="1783000000"/>
    <m/>
    <m/>
    <m/>
    <m/>
    <s v="Indicador Plan de Acción Institucional"/>
    <m/>
    <m/>
    <m/>
    <m/>
    <m/>
    <m/>
  </r>
  <r>
    <n v="57"/>
    <s v="Promoción y Asignación de Áreas"/>
    <s v="Gestión con Valores para Resultados"/>
    <s v="VICEPRESIDENCIA DE PROMOCIÓN Y ASIGNACIÓN  DE ÁREAS"/>
    <s v="GERENCIA DE PROMOCIÓN Y ASIGNACIÓN DE ÁREAS"/>
    <x v="2"/>
    <x v="2"/>
    <x v="5"/>
    <x v="3"/>
    <s v="Proyecto de inversión DNP"/>
    <s v="Modelo de promoción para incrementar la inversión"/>
    <s v="Servicio de divulgación para la promoción y posicionamiento de los recursos hidrocarburíferos"/>
    <s v="Priorizar, coordinar la participación por parte de la ANH en escenarios estratégicos."/>
    <m/>
    <s v="Servicio de divulgación para la promoción y posicionamiento de los recursos hidrocarburíferos"/>
    <n v="12"/>
    <s v="Número"/>
    <m/>
    <m/>
    <n v="5675000000"/>
    <m/>
    <m/>
    <m/>
    <m/>
    <s v="Indicador Plan de Acción Institucional"/>
    <m/>
    <m/>
    <m/>
    <m/>
    <m/>
    <m/>
  </r>
  <r>
    <n v="58"/>
    <s v="Promoción y Asignación de Áreas"/>
    <s v="Gestión con Valores para Resultados"/>
    <s v="VICEPRESIDENCIA DE PROMOCIÓN Y ASIGNACIÓN  DE ÁREAS"/>
    <s v="GERENCIA DE PROMOCIÓN Y ASIGNACIÓN DE ÁREAS"/>
    <x v="2"/>
    <x v="4"/>
    <x v="7"/>
    <x v="3"/>
    <s v="Proyecto de inversión DNP"/>
    <s v="Modelo de promoción para incrementar la inversión"/>
    <s v="Documentos de investigación"/>
    <s v="Realizar análisis o estudios de mercados e investigaciones del sector."/>
    <m/>
    <s v="Documentos de investigación"/>
    <n v="1"/>
    <s v="Número"/>
    <m/>
    <m/>
    <n v="1250000000"/>
    <m/>
    <m/>
    <m/>
    <m/>
    <s v="Indicador Plan de Acción Institucional"/>
    <m/>
    <m/>
    <m/>
    <m/>
    <m/>
    <m/>
  </r>
  <r>
    <n v="59"/>
    <s v="Promoción y Asignación de Áreas"/>
    <s v="Gestión con Valores para Resultados"/>
    <s v="VICEPRESIDENCIA DE PROMOCIÓN Y ASIGNACIÓN  DE ÁREAS"/>
    <s v="GERENCIA DE PROMOCIÓN Y ASIGNACIÓN DE ÁREAS"/>
    <x v="2"/>
    <x v="4"/>
    <x v="7"/>
    <x v="3"/>
    <s v="Proyecto de inversión DNP"/>
    <s v="Modelo de promoción para incrementar la inversión"/>
    <s v="Documentos de investigación"/>
    <s v="Evaluar las capacidades de los proponentes, operadores o compañías inversionistas."/>
    <m/>
    <s v="Documentos de investigación"/>
    <n v="1"/>
    <s v="Número"/>
    <m/>
    <m/>
    <n v="1508000000"/>
    <m/>
    <m/>
    <m/>
    <m/>
    <s v="Indicador Plan de Acción Institucional"/>
    <m/>
    <m/>
    <m/>
    <m/>
    <m/>
    <m/>
  </r>
  <r>
    <n v="60"/>
    <s v="Gestión Contractual"/>
    <s v="Gestión con Valores para Resultados"/>
    <s v="OFICINA ASESORA JURIDICA "/>
    <s v="OFICINA ASESORA JURIDICA "/>
    <x v="0"/>
    <x v="0"/>
    <x v="4"/>
    <x v="11"/>
    <s v="Gastos de comercialización"/>
    <s v="No Aplica"/>
    <s v="No Aplica"/>
    <s v="Seleccionar contratistas a través de las diferentes modalidades de contratación de acuerdo con la normativa vigente"/>
    <m/>
    <s v="Procesos de selección realizados durante la vigencia"/>
    <n v="100"/>
    <s v="Porcentaje"/>
    <s v="Los procesos son adelantados según la documentación radicada por cada Vicepresidencia, que cumpla con los requisitos para adelantar los procesos contractuales.​"/>
    <s v="(Proceso adelantado / ESET radicado)*100."/>
    <n v="1233724344"/>
    <m/>
    <m/>
    <s v="Constante"/>
    <s v="Semestral"/>
    <s v="Indicador Plan de Acción Institucional"/>
    <m/>
    <m/>
    <m/>
    <m/>
    <m/>
    <m/>
  </r>
  <r>
    <n v="61"/>
    <s v="Gestión Legal"/>
    <s v="Gestión con Valores para Resultados"/>
    <s v="OFICINA ASESORA JURIDICA "/>
    <s v="OFICINA ASESORA JURIDICA "/>
    <x v="0"/>
    <x v="0"/>
    <x v="1"/>
    <x v="3"/>
    <s v="Gastos de comercialización"/>
    <s v="No Aplica"/>
    <s v="No Aplica"/>
    <s v="Emitir respuestas a_x000a_ solicitudes de conceptos jurídicos relacionados con los contratos E&amp;P y TEAS"/>
    <m/>
    <s v="Oportunidad en la emisión de conceptos jurídicos"/>
    <n v="80"/>
    <s v="Porcentaje"/>
    <s v="Por concepto emitido en los plazos establecidos se entenderá aquel que se tramite en un tiempo máximo de 15 días hábiles contados a partir del día hábil siguiente a la radicación de la solicitud"/>
    <s v="(Total de conceptos emitidos en los plazos establecidos/ Total solicitud de conceptos jurídicos)*100"/>
    <n v="1172324000"/>
    <m/>
    <m/>
    <s v="Constante"/>
    <s v="Trimestral"/>
    <s v="Indicador Plan de Acción Institucional"/>
    <m/>
    <m/>
    <m/>
    <m/>
    <m/>
    <m/>
  </r>
  <r>
    <n v="62"/>
    <s v="Gestión Legal"/>
    <s v="Gestión con Valores para Resultados"/>
    <s v="OFICINA ASESORA JURIDICA "/>
    <s v="OFICINA ASESORA JURIDICA "/>
    <x v="0"/>
    <x v="0"/>
    <x v="6"/>
    <x v="3"/>
    <s v="Gastos de comercialización"/>
    <s v="No Aplica"/>
    <s v="No Aplica"/>
    <s v="Contestar demandas y requerimiento de despachos judiciales "/>
    <m/>
    <s v="Notificaciones de procesos atendidos"/>
    <n v="90"/>
    <s v="Porcentaje"/>
    <s v="Corresponde a las demandas en contra de la entidad que son notificadas y requerimientos judiciales de procesos especiales a las cuales se les da tramite oportunamente​"/>
    <s v="(Notificaciones atendidas / Notificaciones recibidas)*100"/>
    <n v="1687170176"/>
    <m/>
    <m/>
    <s v="Constante"/>
    <s v="Semestral"/>
    <s v="Indicador Plan de Acción Institucional"/>
    <m/>
    <m/>
    <m/>
    <m/>
    <m/>
    <m/>
  </r>
  <r>
    <n v="63"/>
    <s v="Identificación de Oportunidades Exploratorias"/>
    <s v="Evaluación de Resultados"/>
    <s v="VICEPRESIDENCIA TÉCNICA"/>
    <s v="GERENCIA DE GESTION DEL CONOCIMIENTO "/>
    <x v="2"/>
    <x v="2"/>
    <x v="7"/>
    <x v="0"/>
    <s v="Proyecto de inversión DNP"/>
    <s v=" Identificación de oportunidades exploratorias de hidrocarburos nacional"/>
    <s v="No Aplica"/>
    <s v="No Aplica"/>
    <m/>
    <s v="Áreas evaluadas técnicamente ofrecidas para nominación en procesos competitivos"/>
    <m/>
    <s v="Número"/>
    <s v="Corresponde al numero de nuevas regiones de interés prospectivo para la exploración de hidrocarburos - áreas evaluadas técnicamente por la Vicepresidencia Técnica"/>
    <s v="Numero de áreas evaluadas técnicamente ofrecidas para nominación en procesos competitivos "/>
    <m/>
    <m/>
    <m/>
    <s v="Creciente"/>
    <s v="Semestral"/>
    <s v="Indicador Plan de Acción Institucional"/>
    <m/>
    <m/>
    <m/>
    <m/>
    <m/>
    <m/>
  </r>
  <r>
    <n v="67"/>
    <s v="Promoción y Asignación de Áreas"/>
    <s v="Evaluación de Resultados"/>
    <s v="VICEPRESIDENCIA DE PROMOCIÓN Y ASIGNACIÓN  DE ÁREAS"/>
    <s v="NO APLICA"/>
    <x v="2"/>
    <x v="4"/>
    <x v="14"/>
    <x v="0"/>
    <s v="Gastos de comercialización"/>
    <s v="No Aplica"/>
    <s v="No Aplica"/>
    <s v="No Aplica"/>
    <m/>
    <s v="Nivel de satisfacción (canales de atención de PQRSD) de los actores involucrados en los procesos necesarios para garantizar la seguridad y soberanía energética del país"/>
    <n v="3.9"/>
    <s v="Número"/>
    <s v="​Realizar un análisis cualitativo y cuantitativo anual, de la percepción del inversionista para generar estrategias de mercadeo"/>
    <s v="Calificación del nivel de satisfacción de inversionistas y operadores"/>
    <m/>
    <m/>
    <m/>
    <s v="Creciente"/>
    <s v="Anual"/>
    <s v="Indicador Estratégico"/>
    <m/>
    <m/>
    <m/>
    <m/>
    <m/>
    <m/>
  </r>
  <r>
    <n v="68"/>
    <s v="Promoción y Asignación de Áreas"/>
    <s v="Evaluación de Resultados"/>
    <s v="VICEPRESIDENCIA DE PROMOCIÓN Y ASIGNACIÓN  DE ÁREAS"/>
    <s v="NO APLICA"/>
    <x v="2"/>
    <x v="2"/>
    <x v="8"/>
    <x v="0"/>
    <s v="Gastos de comercialización"/>
    <s v="No Aplica"/>
    <s v="No Aplica"/>
    <s v="No Aplica"/>
    <m/>
    <s v="Número de contratos E&amp;P firmados "/>
    <m/>
    <s v="Número"/>
    <s v="Corresponde a Contratos que se suscriben como resultado de un proceso de asignación. En los casos de los procesos competitivos, el Contrato que se suscribe es el que se publica y hace parte de los Términos de Referencia"/>
    <s v="Número de contratos E&amp;P firmados "/>
    <m/>
    <m/>
    <m/>
    <s v="Creciente"/>
    <s v="Mensual"/>
    <s v="Indicador Plan de Acción Institucional"/>
    <m/>
    <m/>
    <m/>
    <m/>
    <m/>
    <m/>
  </r>
  <r>
    <n v="73"/>
    <s v="Control de Operaciones y Gestión Volumétrica"/>
    <s v="Evaluación de Resultados"/>
    <s v="VICEPRESIDENCIA DE OPERACIONES, REGALÍAS Y PARTICIPACIONES"/>
    <s v="RESERVAS Y OPERACIONES (FISCALIZACIÓN)"/>
    <x v="2"/>
    <x v="2"/>
    <x v="8"/>
    <x v="0"/>
    <s v="Gastos de comercialización"/>
    <s v="No Aplica"/>
    <s v="No Aplica"/>
    <s v="No Aplica"/>
    <m/>
    <s v="Producción promedio diaria de gas"/>
    <m/>
    <s v="Millones de pies cúbicos de gas por día (MPCD)"/>
    <s v="Mide la cantidad de pies cúbicos de gas comercializado que, en promedio, se extraen diariamente en el territorio nacional"/>
    <s v="(No. Millones de pies cúbicos mes / No. días mes)."/>
    <m/>
    <m/>
    <m/>
    <s v="Constante"/>
    <s v="Mensual"/>
    <s v="Indicador Plan de Acción Institucional"/>
    <m/>
    <m/>
    <m/>
    <m/>
    <m/>
    <m/>
  </r>
  <r>
    <n v="74"/>
    <s v="Control de Operaciones y Gestión Volumétrica"/>
    <s v="Evaluación de Resultados"/>
    <s v="VICEPRESIDENCIA DE OPERACIONES, REGALÍAS Y PARTICIPACIONES"/>
    <s v="RESERVAS Y OPERACIONES (FISCALIZACIÓN)"/>
    <x v="2"/>
    <x v="2"/>
    <x v="8"/>
    <x v="0"/>
    <s v="Gastos de comercialización"/>
    <s v="No Aplica"/>
    <s v="No Aplica"/>
    <s v="No Aplica"/>
    <m/>
    <s v="Producción promedio diaria de crudo  (petróleo)"/>
    <m/>
    <s v="Miles de barriles promedio día (KBPD)"/>
    <s v="Mide la cantidad de barriles de petróleo que, en promedio, se extraen diariamente en el territorio nacional a través de los diferentes campos productores, constituyéndose en base para el cálculo de las regalías y otros recursos que soportan proyectos de inversión social en las regiones."/>
    <s v="(No. Miles de barriles mes / No. días mes)."/>
    <m/>
    <m/>
    <m/>
    <s v="Constante"/>
    <s v="Mensual"/>
    <s v="Indicador Plan de Acción Institucional"/>
    <m/>
    <m/>
    <m/>
    <m/>
    <m/>
    <m/>
  </r>
  <r>
    <n v="75"/>
    <s v="Revisión y Consolidación de Reservas de Hidrocarburos"/>
    <s v="Evaluación de Resultados"/>
    <s v="VICEPRESIDENCIA DE OPERACIONES, REGALÍAS Y PARTICIPACIONES"/>
    <s v="RESERVAS Y OPERACIONES"/>
    <x v="2"/>
    <x v="2"/>
    <x v="8"/>
    <x v="0"/>
    <s v="Gastos de comercialización"/>
    <s v="No Aplica"/>
    <s v="No Aplica"/>
    <s v="No Aplica"/>
    <m/>
    <s v="Reservas probadas de crudo (petróleo)"/>
    <m/>
    <s v="Millones de barriles (Mbl)"/>
    <s v="Mide el volumen de reservas probadas (1P) de crudo en la vigencia correspondiente​."/>
    <s v="Sumatoria del volumen de reservas probadas de crudo reportadas por las compañías operadoras y consolidadas por la ANH para cada vigencia."/>
    <m/>
    <m/>
    <m/>
    <s v="Constante"/>
    <s v="Anual"/>
    <s v="Indicador Plan de Acción Institucional"/>
    <m/>
    <m/>
    <m/>
    <m/>
    <m/>
    <m/>
  </r>
  <r>
    <n v="76"/>
    <s v="Revisión y Consolidación de Reservas de Hidrocarburos"/>
    <s v="Evaluación de Resultados"/>
    <s v="VICEPRESIDENCIA DE OPERACIONES, REGALÍAS Y PARTICIPACIONES"/>
    <s v="RESERVAS Y OPERACIONES"/>
    <x v="2"/>
    <x v="2"/>
    <x v="8"/>
    <x v="0"/>
    <s v="Gastos de comercialización"/>
    <s v="No Aplica"/>
    <s v="No Aplica"/>
    <s v="No Aplica"/>
    <m/>
    <s v="Años de Reservas Probadas de crudo"/>
    <m/>
    <s v="Años"/>
    <s v="​Mide la vida media de las reservas probadas de crudo, como un indicativo de la sostenibilidad en el abastecimiento de crudo del país.​"/>
    <s v="Vm= (R/P); donde: Vm= Vida media de las reservas probadas en años; R= Reservas Probadas estimadas para la vigencia, en Millones de barriles; P= Producción anual de crudo para la vigencia, en Millones de barriles por año."/>
    <m/>
    <m/>
    <m/>
    <s v="Constante"/>
    <s v="Anual"/>
    <s v="Indicador Plan de Acción Institucional"/>
    <m/>
    <m/>
    <m/>
    <m/>
    <m/>
    <m/>
  </r>
  <r>
    <n v="77"/>
    <s v="Revisión y Consolidación de Reservas de Hidrocarburos"/>
    <s v="Evaluación de Resultados"/>
    <s v="VICEPRESIDENCIA DE OPERACIONES, REGALÍAS Y PARTICIPACIONES"/>
    <s v="RESERVAS Y OPERACIONES"/>
    <x v="2"/>
    <x v="2"/>
    <x v="8"/>
    <x v="0"/>
    <s v="Gastos de comercialización"/>
    <s v="No Aplica"/>
    <s v="No Aplica"/>
    <s v="No Aplica"/>
    <m/>
    <s v="Reservas probadas de gas natural"/>
    <m/>
    <s v="Tera pies cúbicos (Tpc)"/>
    <s v="Mide el volumen de reservas probadas (1P) de gas natural  en la vigencia correspondiente "/>
    <s v="Sumatoria del volumen de reservas probadas de gas natural reportadas por las compañías operadoras y consolidadas por la ANH para cada vigencia. "/>
    <m/>
    <m/>
    <m/>
    <s v="Constante"/>
    <s v="Anual"/>
    <s v="Indicador Plan de Acción Institucional"/>
    <m/>
    <m/>
    <m/>
    <m/>
    <m/>
    <m/>
  </r>
  <r>
    <n v="93"/>
    <s v="Gestión de Contratos en Exploración"/>
    <s v="Evaluación de Resultados"/>
    <s v="VICEPRESIDENCIA DE CONTRATOS DE HIDROCARBUROS"/>
    <s v="SEGUIMIENTO A CONTRATOS EN EXPLORACIÓN"/>
    <x v="2"/>
    <x v="2"/>
    <x v="15"/>
    <x v="0"/>
    <s v="Gastos de comercialización"/>
    <s v="No Aplica"/>
    <s v="No Aplica"/>
    <s v="No Aplica"/>
    <m/>
    <s v="Sísmica 2D Equivalente"/>
    <n v="1200"/>
    <s v="Kilómetro"/>
    <s v="​Cuantificar los Kilómetros de sísmica 2D equivalente adquiridos durante  el 2021, en cumplimiento de los compromisos exploratorios correspondientes a los Programa Exploratorio Mínimo y Adicional, Programa Exploratorio Posterior o ejecutados como actividad adicional en los Contratos y Convenios E&amp;P y Contratos de Evaluación Técnica._x000a_"/>
    <s v="Kilómetros sísmica 2D equivalente adquiridos / mes"/>
    <m/>
    <m/>
    <m/>
    <s v="Creciente"/>
    <s v="Mensual"/>
    <s v="Indicador Estratégico"/>
    <m/>
    <m/>
    <m/>
    <m/>
    <m/>
    <m/>
  </r>
  <r>
    <n v="94"/>
    <s v="Gestión financiera"/>
    <s v="Gestión con Valores para Resultados"/>
    <s v="VICEPRESIDENCIA ADMINISTRATIVA Y FINANCIERA"/>
    <s v="ADMINISTRATIVO Y FINANCIERO"/>
    <x v="1"/>
    <x v="3"/>
    <x v="3"/>
    <x v="3"/>
    <s v="Otros gastos de funcionamiento"/>
    <s v="No Aplica"/>
    <s v="No Aplica"/>
    <s v="No Aplica"/>
    <m/>
    <s v="Solicitudes atendidas (cliente interno)"/>
    <m/>
    <s v="Porcentaje"/>
    <s v="Corresponde a todas las gestiones adelantadas para dar trámite a las solicitudes que se requieran al Grupo Administrativo y Financiero.​"/>
    <s v="(No. de solicitudes recibidas por el Grupo Financiero / No. Solicitudes atendidas) * 100"/>
    <m/>
    <m/>
    <m/>
    <s v="Constante"/>
    <s v="Mensual"/>
    <s v="Indicador Plan de Acción Institucional"/>
    <m/>
    <m/>
    <m/>
    <m/>
    <m/>
    <m/>
  </r>
  <r>
    <n v="98"/>
    <s v="Participación Ciudadana y Comunicaciones"/>
    <s v="Información y comunicación"/>
    <s v="VICEPRESIDENCIA ADMINISTRATIVA Y FINANCIERA"/>
    <s v="NO APLICA"/>
    <x v="1"/>
    <x v="3"/>
    <x v="6"/>
    <x v="1"/>
    <s v="Gastos de comercialización"/>
    <s v="No Aplica"/>
    <s v="No Aplica"/>
    <s v="No Aplica"/>
    <m/>
    <s v="Informe resultados de encuesta de satisfacción de usuarios ANH (procesos de asignación de áreas/suscripción de contratos misionales)"/>
    <m/>
    <s v="Unidad"/>
    <s v="​El indicador mide la información consolidada de las encuestas aplicadas a los usuarios y la evaluación de la atención prestada por la ANH a sus usuarios ."/>
    <s v="Informe de encuesta de satisfacción de usuarios ANH."/>
    <m/>
    <m/>
    <m/>
    <s v="Constante"/>
    <s v="Anual"/>
    <s v="Indicador Plan de Acción Institucional"/>
    <m/>
    <m/>
    <m/>
    <m/>
    <m/>
    <m/>
  </r>
  <r>
    <n v="127"/>
    <s v="Gestión TICs"/>
    <s v="Evaluación de Resultados"/>
    <s v="OFICINA DE TECNOLOGÍAS DE LA INFORMACIÓN"/>
    <s v="NO APLICA"/>
    <x v="1"/>
    <x v="1"/>
    <x v="2"/>
    <x v="0"/>
    <s v="Proyecto de inversión DNP"/>
    <s v="No Aplica"/>
    <s v="No Aplica"/>
    <s v="No Aplica"/>
    <m/>
    <s v="Nivel de cumplimiento en la implementación de soluciones digitales"/>
    <n v="10"/>
    <s v="Número"/>
    <s v="Son los productos de Servicios de información implementados + Soluciones implementadas por las actualizaciones de Sistemas de Información"/>
    <s v="Son los productos de Servicios de información implementados + Soluciones implementadas por las actualizaciones de Sistemas de Información"/>
    <m/>
    <m/>
    <m/>
    <s v="Creciente"/>
    <s v="Trimestral"/>
    <s v="Indicador Estratégico"/>
    <m/>
    <m/>
    <m/>
    <m/>
    <m/>
    <m/>
  </r>
  <r>
    <n v="128"/>
    <s v="Gestión TICs"/>
    <s v="Gestión con Valores para Resultados"/>
    <s v="OFICINA DE TECNOLOGÍAS DE LA INFORMACIÓN"/>
    <s v="NO APLICA"/>
    <x v="1"/>
    <x v="1"/>
    <x v="16"/>
    <x v="0"/>
    <s v="Gastos de comercialización"/>
    <s v="No Aplica"/>
    <s v="No Aplica"/>
    <s v="No Aplica"/>
    <m/>
    <s v="Nivel de cumplimiento en la implementación de la estrategia de Gobierno Digital​"/>
    <n v="40"/>
    <s v="Porcentaje"/>
    <s v="% de implementación de los tres ejes  de la política de Gobierno Digital:_x000a_1. Arquitectura - PETI._x000a_2. Seguridad de la Información._x000a_3. Servicios ciudadanos."/>
    <s v="(% alcanzado / % esperado)"/>
    <m/>
    <m/>
    <m/>
    <s v="Creciente"/>
    <s v="Trimestral"/>
    <s v="Indicador Estratégico"/>
    <m/>
    <m/>
    <m/>
    <m/>
    <m/>
    <m/>
  </r>
  <r>
    <n v="129"/>
    <s v="Gestión TICs"/>
    <s v="Gestión con Valores para Resultados"/>
    <s v="OFICINA DE TECNOLOGÍAS DE LA INFORMACIÓN"/>
    <s v="NO APLICA"/>
    <x v="1"/>
    <x v="1"/>
    <x v="16"/>
    <x v="4"/>
    <s v="Gastos de comercialización"/>
    <s v="No Aplica"/>
    <s v="No Aplica"/>
    <s v="No Aplica"/>
    <m/>
    <s v="Servicio de gestión, administración y optimización de los centros de datos de la ANH."/>
    <m/>
    <s v="Unidad"/>
    <s v="Garantizar la administración de los servicios de infraestructura especializados y mantener el plan de recuperación ante desastres de la ANH. – (Vigencia Futura Tramitada en 2021)"/>
    <s v="Mensual"/>
    <m/>
    <m/>
    <m/>
    <s v="Constante"/>
    <s v="Mensual"/>
    <s v="Indicador Plan de Acción Institucional"/>
    <m/>
    <m/>
    <m/>
    <m/>
    <m/>
    <m/>
  </r>
  <r>
    <n v="130"/>
    <s v="Gestión TICs"/>
    <s v="Gestión con Valores para Resultados"/>
    <s v="OFICINA DE TECNOLOGÍAS DE LA INFORMACIÓN"/>
    <s v="NO APLICA"/>
    <x v="0"/>
    <x v="0"/>
    <x v="16"/>
    <x v="4"/>
    <s v="Gastos de comercialización"/>
    <s v="No Aplica"/>
    <s v="No Aplica"/>
    <s v="No Aplica"/>
    <m/>
    <s v="Soporte y mantenimiento infraestructura de virtualización."/>
    <m/>
    <s v="Unidad"/>
    <s v="Garantizar la operación de los sistemas de virtualización y los escritorios virtuales."/>
    <s v="Mensual"/>
    <m/>
    <m/>
    <m/>
    <s v="Constante"/>
    <s v="Mensual"/>
    <s v="Indicador Plan de Acción Institucional"/>
    <m/>
    <m/>
    <m/>
    <m/>
    <m/>
    <m/>
  </r>
  <r>
    <n v="131"/>
    <s v="Gestión TICs"/>
    <s v="Gestión con Valores para Resultados"/>
    <s v="OFICINA DE TECNOLOGÍAS DE LA INFORMACIÓN"/>
    <s v="NO APLICA"/>
    <x v="0"/>
    <x v="0"/>
    <x v="16"/>
    <x v="4"/>
    <s v="Gastos de comercialización"/>
    <s v="No Aplica"/>
    <s v="No Aplica"/>
    <s v="No Aplica"/>
    <m/>
    <s v="Soporte y mantenimiento infraestructura de hiperconvergencia."/>
    <m/>
    <s v="Unidad"/>
    <s v="Mantener el desempeño óptimo de los equipos que componen la plataforma de hiperconvergencia."/>
    <s v="Mensual"/>
    <m/>
    <m/>
    <m/>
    <s v="Constante"/>
    <s v="Mensual"/>
    <s v="Indicador Plan de Acción Institucional"/>
    <m/>
    <m/>
    <m/>
    <m/>
    <m/>
    <m/>
  </r>
  <r>
    <n v="132"/>
    <s v="Gestión TICs"/>
    <s v="Gestión con Valores para Resultados"/>
    <s v="OFICINA DE TECNOLOGÍAS DE LA INFORMACIÓN"/>
    <s v="NO APLICA"/>
    <x v="0"/>
    <x v="0"/>
    <x v="16"/>
    <x v="4"/>
    <s v="Gastos de comercialización"/>
    <s v="No Aplica"/>
    <s v="No Aplica"/>
    <s v="No Aplica"/>
    <m/>
    <s v="Soporte y mantenimiento de los switch de la entidad"/>
    <m/>
    <s v="Unidad"/>
    <s v="Garantizar la operación de los switch de Core y de borde  que permiten la conectividad LAN y WAN de la entidad."/>
    <s v="Mensual"/>
    <m/>
    <m/>
    <m/>
    <s v="Constante"/>
    <s v="Mensual"/>
    <s v="Indicador Plan de Acción Institucional"/>
    <m/>
    <m/>
    <m/>
    <m/>
    <m/>
    <m/>
  </r>
  <r>
    <n v="133"/>
    <s v="Gestión TICs"/>
    <s v="Gestión con Valores para Resultados"/>
    <s v="OFICINA DE TECNOLOGÍAS DE LA INFORMACIÓN"/>
    <s v="NO APLICA"/>
    <x v="0"/>
    <x v="0"/>
    <x v="2"/>
    <x v="4"/>
    <s v="Gastos de comercialización"/>
    <s v="No Aplica"/>
    <s v="No Aplica"/>
    <s v="No Aplica"/>
    <m/>
    <s v="Soporte y desarrollo a servicios, infraestructura, aplicaciones y gestión administrativa.​"/>
    <m/>
    <s v="Número"/>
    <s v="Contar con apoyo profesional, técnico, de soporte y desarrollo a servicios, infraestructura, aplicaciones y gestión administrativa.​"/>
    <s v="Mensual"/>
    <m/>
    <m/>
    <m/>
    <s v="Constante"/>
    <s v="Mensual"/>
    <s v="Indicador Plan de Acción Institucional"/>
    <m/>
    <m/>
    <m/>
    <m/>
    <m/>
    <m/>
  </r>
  <r>
    <n v="134"/>
    <s v="Gestión TICs"/>
    <s v="Gestión con Valores para Resultados"/>
    <s v="OFICINA DE TECNOLOGÍAS DE LA INFORMACIÓN"/>
    <s v="NO APLICA"/>
    <x v="0"/>
    <x v="0"/>
    <x v="2"/>
    <x v="4"/>
    <s v="Gastos de comercialización"/>
    <s v="No Aplica"/>
    <s v="No Aplica"/>
    <s v="No Aplica"/>
    <m/>
    <s v="Actualización y el soporte  del SGDEA."/>
    <m/>
    <s v="Unidad"/>
    <s v="Soporte, mantenimiento y actualizaciones del SGDEA que emplea la entidad por horas."/>
    <s v="Mensual"/>
    <m/>
    <m/>
    <m/>
    <s v="Constante"/>
    <s v="Mensual"/>
    <s v="Indicador Plan de Acción Institucional"/>
    <m/>
    <m/>
    <m/>
    <m/>
    <m/>
    <m/>
  </r>
  <r>
    <n v="135"/>
    <s v="Gestión TICs"/>
    <s v="Gestión con Valores para Resultados"/>
    <s v="OFICINA DE TECNOLOGÍAS DE LA INFORMACIÓN"/>
    <s v="NO APLICA"/>
    <x v="0"/>
    <x v="0"/>
    <x v="2"/>
    <x v="4"/>
    <s v="Gastos de comercialización"/>
    <s v="No Aplica"/>
    <s v="No Aplica"/>
    <s v="No Aplica"/>
    <m/>
    <s v="Adquisición o renovación de licenciamiento de la  solución de antivirus para la ANH."/>
    <m/>
    <s v="Unidad"/>
    <s v="Renovación del sistema de antivirus de cliente final y servidores para la protección de la data de la entidad."/>
    <s v="Mensual"/>
    <m/>
    <m/>
    <m/>
    <s v="Constante"/>
    <s v="Mensual"/>
    <s v="Indicador Plan de Acción Institucional"/>
    <m/>
    <m/>
    <m/>
    <m/>
    <m/>
    <m/>
  </r>
  <r>
    <n v="136"/>
    <s v="Gestión TICs"/>
    <s v="Gestión con Valores para Resultados"/>
    <s v="OFICINA DE TECNOLOGÍAS DE LA INFORMACIÓN"/>
    <s v="NO APLICA"/>
    <x v="0"/>
    <x v="0"/>
    <x v="2"/>
    <x v="4"/>
    <s v="Gastos de comercialización"/>
    <s v="No Aplica"/>
    <s v="No Aplica"/>
    <s v="No Aplica"/>
    <m/>
    <s v="Adquisición de suscripciones de paquetes  software especifico"/>
    <m/>
    <s v="Unidad"/>
    <s v="Garantizar al los colaboradores contar de manera integral con herramienta que  apoyen el desarrollo de sus labores."/>
    <s v="Mensual"/>
    <m/>
    <m/>
    <m/>
    <s v="Constante"/>
    <s v="Mensual"/>
    <s v="Indicador Plan de Acción Institucional"/>
    <m/>
    <m/>
    <m/>
    <m/>
    <m/>
    <m/>
  </r>
  <r>
    <n v="137"/>
    <s v="Gestión TICs"/>
    <s v="Gestión con Valores para Resultados"/>
    <s v="OFICINA DE TECNOLOGÍAS DE LA INFORMACIÓN"/>
    <s v="NO APLICA"/>
    <x v="0"/>
    <x v="0"/>
    <x v="2"/>
    <x v="4"/>
    <s v="Gastos de comercialización"/>
    <s v="No Aplica"/>
    <s v="No Aplica"/>
    <s v="No Aplica"/>
    <m/>
    <s v="Renovación licenciamiento plataforma ZOOM para seminarios web."/>
    <m/>
    <s v="Unidad"/>
    <s v="Garantizar la continuidad de la plataforma empleada para la promoción de áreas y presentación de estudios técnicos las partes interesadas de la ANH."/>
    <s v="Mensual"/>
    <m/>
    <m/>
    <m/>
    <s v="Constante"/>
    <s v="Mensual"/>
    <s v="Indicador Plan de Acción Institucional"/>
    <m/>
    <m/>
    <m/>
    <m/>
    <m/>
    <m/>
  </r>
  <r>
    <n v="138"/>
    <s v="Gestión TICs"/>
    <s v="Gestión con Valores para Resultados"/>
    <s v="OFICINA DE TECNOLOGÍAS DE LA INFORMACIÓN"/>
    <s v="NO APLICA"/>
    <x v="0"/>
    <x v="0"/>
    <x v="2"/>
    <x v="4"/>
    <s v="Gastos de comercialización"/>
    <s v="No Aplica"/>
    <s v="No Aplica"/>
    <s v="No Aplica"/>
    <m/>
    <s v="Soporte y mantenimiento de las UPS que actualmente soportan la operación del Centro de Computo Principal y Red Regulada de la ANH, con bolsa de repuestos."/>
    <m/>
    <s v="Unidad"/>
    <s v="Mantener la estabilidad del centro de datos de la entidad a través del soporte y mantenimiento de la red regulada (UPS)."/>
    <s v="Mensual"/>
    <m/>
    <m/>
    <m/>
    <s v="Constante"/>
    <s v="Mensual"/>
    <s v="Indicador Plan de Acción Institucional"/>
    <m/>
    <m/>
    <m/>
    <m/>
    <m/>
    <m/>
  </r>
  <r>
    <n v="139"/>
    <s v="Gestión TICs"/>
    <s v="Gestión con Valores para Resultados"/>
    <s v="OFICINA DE TECNOLOGÍAS DE LA INFORMACIÓN"/>
    <s v="NO APLICA"/>
    <x v="0"/>
    <x v="0"/>
    <x v="2"/>
    <x v="4"/>
    <s v="Gastos de comercialización"/>
    <s v="No Aplica"/>
    <s v="No Aplica"/>
    <s v="No Aplica"/>
    <m/>
    <s v="Soporte y mantenimiento del sistema de detección y extinción de incendios del centro principal de computo de la ANH, con bolsa de repuestos."/>
    <m/>
    <s v="Unidad"/>
    <s v="Mantener la estabilidad del centro de datos de la entidad a través del soporte y mantenimiento del sistema de control de incendios.​"/>
    <s v="Mensual"/>
    <m/>
    <m/>
    <m/>
    <s v="Constante"/>
    <s v="Mensual"/>
    <s v="Indicador Plan de Acción Institucional"/>
    <m/>
    <m/>
    <m/>
    <m/>
    <m/>
    <m/>
  </r>
  <r>
    <n v="140"/>
    <s v="Gestión TICs"/>
    <s v="Gestión con Valores para Resultados"/>
    <s v="OFICINA DE TECNOLOGÍAS DE LA INFORMACIÓN"/>
    <s v="NO APLICA"/>
    <x v="0"/>
    <x v="0"/>
    <x v="2"/>
    <x v="4"/>
    <s v="Gastos de comercialización"/>
    <s v="No Aplica"/>
    <s v="No Aplica"/>
    <s v="No Aplica"/>
    <m/>
    <s v="Soporte y mantenimiento de los aires acondicionados de los centros de cómputo de la ANH con suministro de repuestos."/>
    <m/>
    <s v="Unidad"/>
    <s v="Mantener el funcionamiento de los aires acondicionados de precisión de los Datacenter que albergan la infraestructura tecnológica de la entidad."/>
    <s v="Mensual"/>
    <m/>
    <m/>
    <m/>
    <s v="Constante"/>
    <s v="Mensual"/>
    <s v="Indicador Plan de Acción Institucional"/>
    <m/>
    <m/>
    <m/>
    <m/>
    <m/>
    <m/>
  </r>
  <r>
    <n v="141"/>
    <s v="Gestión TICs"/>
    <s v="Gestión con Valores para Resultados"/>
    <s v="OFICINA DE TECNOLOGÍAS DE LA INFORMACIÓN"/>
    <s v="NO APLICA"/>
    <x v="0"/>
    <x v="0"/>
    <x v="2"/>
    <x v="4"/>
    <s v="Gastos de comercialización"/>
    <s v="No Aplica"/>
    <s v="No Aplica"/>
    <s v="No Aplica"/>
    <m/>
    <s v="Soporte y mantenimiento de la plataforma de control de acceso y CCTV de la entidad."/>
    <m/>
    <s v="Unidad"/>
    <s v="Mantener el funcionamiento  de los equipos de control de acceso  y CCTV.​"/>
    <s v="Mensual"/>
    <m/>
    <m/>
    <m/>
    <s v="Constante"/>
    <s v="Mensual"/>
    <s v="Indicador Plan de Acción Institucional"/>
    <m/>
    <m/>
    <m/>
    <m/>
    <m/>
    <m/>
  </r>
  <r>
    <n v="142"/>
    <s v="Gestión TICs"/>
    <s v="Gestión con Valores para Resultados"/>
    <s v="OFICINA DE TECNOLOGÍAS DE LA INFORMACIÓN"/>
    <s v="NO APLICA"/>
    <x v="0"/>
    <x v="0"/>
    <x v="2"/>
    <x v="4"/>
    <s v="Gastos de comercialización"/>
    <s v="No Aplica"/>
    <s v="No Aplica"/>
    <s v="No Aplica"/>
    <m/>
    <s v="Servicio de internet dedicado para la oficina de la ANH"/>
    <m/>
    <s v="Unidad"/>
    <s v="Garantizar la conectividad hacia internet en las instalaciones de la  de la entidad, así como la comunicación entre los diferentes centros de datos."/>
    <s v="Mensual"/>
    <m/>
    <m/>
    <m/>
    <s v="Constante"/>
    <s v="Mensual"/>
    <s v="Indicador Plan de Acción Institucional"/>
    <m/>
    <m/>
    <m/>
    <m/>
    <m/>
    <m/>
  </r>
  <r>
    <n v="143"/>
    <s v="Gestión TICs"/>
    <s v="Gestión con Valores para Resultados"/>
    <s v="OFICINA DE TECNOLOGÍAS DE LA INFORMACIÓN"/>
    <s v="NO APLICA"/>
    <x v="1"/>
    <x v="1"/>
    <x v="2"/>
    <x v="4"/>
    <s v="Gastos de comercialización"/>
    <s v="No Aplica"/>
    <s v="No Aplica"/>
    <s v="No Aplica"/>
    <m/>
    <s v="Uso de la capacidad física locativa disponible en el Datacenter Alterno del IPSE"/>
    <m/>
    <s v="Unidad"/>
    <s v="Reconocer los gasto  en servicios públicos y seguridad, derivados del uso del centro de datos alterno del IPSE. (Con vigencias futuras desde la vigencia 2020)"/>
    <s v="Mensual"/>
    <m/>
    <m/>
    <m/>
    <s v="Constante"/>
    <s v="Mensual"/>
    <s v="Indicador Plan de Acción Institucional"/>
    <m/>
    <m/>
    <m/>
    <m/>
    <m/>
    <m/>
  </r>
  <r>
    <n v="144"/>
    <s v="Gestión TICs"/>
    <s v="Gestión con Valores para Resultados"/>
    <s v="OFICINA DE TECNOLOGÍAS DE LA INFORMACIÓN"/>
    <s v="NO APLICA"/>
    <x v="0"/>
    <x v="0"/>
    <x v="2"/>
    <x v="0"/>
    <s v="Gastos de comercialización"/>
    <s v="No Aplica"/>
    <s v="No Aplica"/>
    <s v="No Aplica"/>
    <m/>
    <s v="Créditos de infraestructura en la nube"/>
    <m/>
    <s v="Unidad"/>
    <s v="Mantener la infraestructura de Datacenter de respaldo de aplicaciones críticas en la nube"/>
    <s v="Mensual"/>
    <m/>
    <m/>
    <m/>
    <s v="Constante"/>
    <s v="Mensual"/>
    <s v="Indicador Plan de Acción Institucional"/>
    <m/>
    <m/>
    <m/>
    <m/>
    <m/>
    <m/>
  </r>
  <r>
    <n v="145"/>
    <s v="Gestión TICs"/>
    <s v="Gestión con Valores para Resultados"/>
    <s v="OFICINA DE TECNOLOGÍAS DE LA INFORMACIÓN"/>
    <s v="NO APLICA"/>
    <x v="0"/>
    <x v="0"/>
    <x v="2"/>
    <x v="0"/>
    <s v="Gastos de comercialización"/>
    <s v="No Aplica"/>
    <s v="No Aplica"/>
    <s v="No Aplica"/>
    <m/>
    <s v="Renovación  del Licenciamiento  de la suite de ofimática y correo en la nube"/>
    <m/>
    <s v="Unidad"/>
    <s v="Licenciamiento de software que permitan desarrollar actividades de elaboración de documentos, recepción y envío de correos, manejo de tablas con operaciones matemáticas, desarrollo de presentaciones y comunicaciones en línea para trabajo colaborativo, entre otros."/>
    <s v="Mensual"/>
    <m/>
    <m/>
    <m/>
    <s v="Constante"/>
    <s v="Mensual"/>
    <s v="Indicador Plan de Acción Institucional"/>
    <m/>
    <m/>
    <m/>
    <m/>
    <m/>
    <m/>
  </r>
  <r>
    <n v="154"/>
    <s v="Promoción y Asignación de Áreas"/>
    <s v="Evaluación de Resultados"/>
    <s v="VICEPRESIDENCIA DE PROMOCIÓN Y ASIGNACIÓN  DE ÁREAS"/>
    <s v="NO APLICA"/>
    <x v="1"/>
    <x v="3"/>
    <x v="5"/>
    <x v="0"/>
    <s v="Proyecto de inversión DNP"/>
    <s v="Fortalecimiento en la Implementación del Modelo de Promoción para Incrementar la Inversión Nacional"/>
    <s v="Servicio de divulgación para la promoción y posicionamiento de los recursos hidrocarburíferos"/>
    <s v="Priorizar, coordinar la participación por parte de la ANH en escenarios estratégicos."/>
    <m/>
    <s v="Participación en eventos estratégicos para la promoción de la entidad, del sector y del proceso de transición energética del país"/>
    <n v="12"/>
    <s v="Número"/>
    <s v="Corresponde a la participación estratégica de la ANH en foros, congresos y eventos priorizados a nivel nacional e internacional."/>
    <s v="Número de eventos estratégicos en los que participa la ANH"/>
    <m/>
    <m/>
    <m/>
    <s v="Creciente"/>
    <s v="Mensual"/>
    <s v="Indicador Estratégico"/>
    <m/>
    <m/>
    <m/>
    <m/>
    <m/>
    <m/>
  </r>
  <r>
    <n v="155"/>
    <s v="Promoción y Asignación de Áreas"/>
    <s v="Gestión con Valores para Resultados"/>
    <s v="VICEPRESIDENCIA DE PROMOCIÓN Y ASIGNACIÓN  DE ÁREAS"/>
    <s v="NO APLICA"/>
    <x v="2"/>
    <x v="4"/>
    <x v="7"/>
    <x v="12"/>
    <m/>
    <m/>
    <m/>
    <m/>
    <m/>
    <s v="Nuevas áreas prospectivas orientadas en Fuentes No Convencionales de Energía Renovable (FNCER) provenientes del subsuelo, evaluadas"/>
    <n v="1"/>
    <s v="Número"/>
    <m/>
    <m/>
    <m/>
    <m/>
    <m/>
    <m/>
    <m/>
    <s v="Indicador Estratégico"/>
    <m/>
    <m/>
    <m/>
    <m/>
    <m/>
    <m/>
  </r>
  <r>
    <n v="155"/>
    <s v="Promoción y Asignación de Áreas"/>
    <s v="Gestión con Valores para Resultados"/>
    <s v="VICEPRESICENCIA OPERCIONES, REGALIAS Y PARTICIPACIONES"/>
    <s v="GERENCIA DE RESERVAS Y OPERACIONES "/>
    <x v="2"/>
    <x v="2"/>
    <x v="8"/>
    <x v="12"/>
    <m/>
    <m/>
    <m/>
    <m/>
    <m/>
    <s v="Publicación del Balance de reservas de hidrocarburos de la Nación"/>
    <n v="1"/>
    <s v="Número"/>
    <m/>
    <m/>
    <m/>
    <m/>
    <m/>
    <m/>
    <m/>
    <s v="Indicador Estratégico"/>
    <m/>
    <m/>
    <m/>
    <m/>
    <m/>
    <m/>
  </r>
  <r>
    <n v="156"/>
    <s v="Gestión Social, HSE y de Seguridad de Contratos de Hidrocarburos"/>
    <s v="Gestión con Valores para Resultados"/>
    <s v="VICEPRESIDENCIA DE CONTRATOS DE HIDROCARBUROS"/>
    <s v="GERENCIA GSCYMA "/>
    <x v="2"/>
    <x v="4"/>
    <x v="17"/>
    <x v="12"/>
    <s v="Proyecto de inversión DNP"/>
    <s v="Apoyo para la viabilizacion de las actividades de exploracion y produccion de hidrocarburos a traves de la articulacion institucional de la gestion socio ambiental Nacional"/>
    <s v="No Aplica"/>
    <s v="No Aplica"/>
    <m/>
    <s v="Recursos destinados a iniciativas de inversión socio ambiental en territorio"/>
    <n v="20000"/>
    <s v="Millones de pesos"/>
    <m/>
    <m/>
    <m/>
    <m/>
    <m/>
    <m/>
    <m/>
    <s v="Indicador Estratégico"/>
    <m/>
    <m/>
    <m/>
    <m/>
    <m/>
    <m/>
  </r>
  <r>
    <n v="157"/>
    <s v="Gestión Social, HSE y de Seguridad de Contratos de Hidrocarburos"/>
    <s v="Gestión con Valores para Resultados"/>
    <s v="VICEPRESIDENCIA DE PROMOCIÓN Y ASIGNACIÓN  DE ÁREAS"/>
    <s v="GERENCIA DE PROMOCIÓN Y ASIGNACIÓN DE ÁREAS"/>
    <x v="1"/>
    <x v="3"/>
    <x v="18"/>
    <x v="12"/>
    <m/>
    <m/>
    <m/>
    <m/>
    <m/>
    <s v="Participación en espacios de articulación de los actores del sector para la adecuada gestión de los contratos de hidrocarburos"/>
    <n v="15"/>
    <s v="Número"/>
    <m/>
    <m/>
    <m/>
    <m/>
    <m/>
    <m/>
    <m/>
    <s v="Indicador Estratégico"/>
    <m/>
    <m/>
    <m/>
    <m/>
    <m/>
    <m/>
  </r>
  <r>
    <n v="158"/>
    <s v="Gestión del Talento Humano"/>
    <s v="Talento Humano"/>
    <s v="VICEPRESIDENCIA ADMINISTRATIVA Y FINANCIERA"/>
    <s v="TALENTO HUMANO"/>
    <x v="0"/>
    <x v="0"/>
    <x v="4"/>
    <x v="5"/>
    <m/>
    <m/>
    <m/>
    <m/>
    <m/>
    <s v="Evaluación Dimensión de Talento Humano FURAG - MIPG"/>
    <n v="3.6"/>
    <s v="Puntos"/>
    <m/>
    <m/>
    <m/>
    <m/>
    <m/>
    <m/>
    <m/>
    <s v="Indicador Estratégico"/>
    <m/>
    <m/>
    <m/>
    <m/>
    <m/>
    <m/>
  </r>
  <r>
    <n v="88"/>
    <s v="Gestión Social, HSE y de Seguridad de Contratos de Hidrocarburos"/>
    <s v="Evaluación de Resultados"/>
    <s v="VICEPRESIDENCIA DE CONTRATOS DE HIDROCARBUROS"/>
    <s v="SEGURIDAD, COMUNIDADES Y MEDIO AMBIENTE"/>
    <x v="1"/>
    <x v="3"/>
    <x v="19"/>
    <x v="3"/>
    <s v="Gastos de comercialización"/>
    <s v="No Aplica"/>
    <s v="No Aplica"/>
    <s v="No Aplica"/>
    <m/>
    <s v="Contratos de exploración y producción de hidrocarburos con problemáticas socioambientales, viabilizados"/>
    <n v="9"/>
    <s v="Número"/>
    <s v="Adelantar gestiones de manera conjunta, donde se involucren las diferentes perspectivas (técnica, jurídica, conflictividad) para analizar los hitos de la suspensión y adelantar las gestiones pertinentes que permitan cesar la suspensión y reactivar los proyectos​."/>
    <s v="Número de contratos Viabilizados a través de la gestión de la GSCYMA."/>
    <m/>
    <m/>
    <m/>
    <s v="Creciente"/>
    <s v="Bimestral"/>
    <s v="Indicador Estratégico"/>
    <m/>
    <m/>
    <m/>
    <m/>
    <m/>
    <m/>
  </r>
  <r>
    <n v="92"/>
    <s v="Gestión de Contratos en Exploración"/>
    <s v="Evaluación de Resultados"/>
    <s v="VICEPRESIDENCIA DE CONTRATOS DE HIDROCARBUROS"/>
    <s v="SEGUIMIENTO A CONTRATOS EN EXPLORACIÓN"/>
    <x v="2"/>
    <x v="2"/>
    <x v="20"/>
    <x v="0"/>
    <s v="Gastos de comercialización"/>
    <s v="No Aplica"/>
    <s v="No Aplica"/>
    <s v="No Aplica"/>
    <m/>
    <s v="Pozos exploratorios perforados de contratos vigentes"/>
    <n v="40"/>
    <s v="Número"/>
    <s v="​​Mide la cantidad de  pozos exploratorios perforados durante el cuatrienio, en cumplimiento de los compromisos exploratorios correspondientes a los Programa Exploratorio Mínimo y Adicional, Programa Exploratorio Posterior o ejecutados como actividad adicional de los Contratos y Convenios E&amp;P.​"/>
    <s v="Sumatoria del número de Pozos Exploratorios perforados en el mes"/>
    <m/>
    <m/>
    <m/>
    <s v="Creciente"/>
    <s v="Mensual"/>
    <s v="Indicador Estratégico"/>
    <m/>
    <m/>
    <m/>
    <m/>
    <m/>
    <m/>
  </r>
  <r>
    <n v="115"/>
    <s v="Gestión TICs"/>
    <s v="Gestión con Valores para Resultados"/>
    <s v="OFICINA DE TECNOLOGÍAS DE LA INFORMACIÓN"/>
    <s v="NO APLICA"/>
    <x v="0"/>
    <x v="0"/>
    <x v="13"/>
    <x v="4"/>
    <s v="Proyecto de inversión DNP"/>
    <s v="Fortalecimiento de las Tecnologías de la Información y las Comunicaciones para la Transformación Digital"/>
    <s v="Documentos de lineamientos técnicos"/>
    <s v="Diseñar y formular los instrumentos Estratégicos involucrados con TI"/>
    <m/>
    <s v="Plan Estratégico de Tecnologías de la Información y Comunicaciones - (PETIC), horizonte 2023-2026. "/>
    <s v="&gt;80"/>
    <s v="Porcentaje"/>
    <s v="El Plan Estratégico de Tecnologías de la Información y Comunicaciones - (PETIC) , alineado con la estrategia de negocio de la ANH para el horizonte 2023-2026. "/>
    <s v="Plan formulado"/>
    <m/>
    <m/>
    <m/>
    <s v="Constante"/>
    <s v="Mensual"/>
    <s v="Indicador Estratégico"/>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5">
  <r>
    <n v="1"/>
    <s v="Gestión Integral"/>
    <s v="Gestión con Valores para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Gasto de funcionamiento - comercialización"/>
    <s v="No Aplica"/>
    <s v="No Aplica"/>
    <s v="No Aplica"/>
    <s v="Sin Información"/>
    <s v="Informe de auditorias internas generados"/>
    <n v="1"/>
    <s v="Número"/>
    <s v="Se refiere a la realización de los informes de las auditorías internas al SIGC."/>
    <s v="Sumatoria de informes de auditoría generados "/>
    <n v="0"/>
    <s v="Sin Información"/>
    <s v="Sin Información"/>
    <s v="Creciente"/>
    <s v="Anual"/>
    <s v="No Aplica"/>
    <s v="No Aplica"/>
    <s v="No Aplica"/>
    <s v="No Aplica"/>
    <s v="No Aplica"/>
    <m/>
    <s v="Indicador Plan de Acción Institucional"/>
    <s v="Laura Caterin Sierra Guerrero"/>
    <s v="laura.sierra@anh.gov.co"/>
  </r>
  <r>
    <n v="2"/>
    <s v="Gestión Integral"/>
    <s v="Gestión con Valores para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Gasto de funcionamiento - comercialización"/>
    <s v="No Aplica"/>
    <s v="No Aplica"/>
    <s v="No Aplica"/>
    <s v="Sin Información"/>
    <s v="Certificaciones internacionales a los sistemas de gestión"/>
    <n v="1"/>
    <s v="Número"/>
    <s v="Corresponde a las certificaciones que se obtienen al solicitar y recibir la visita del servicio de auditoría de seguimiento con el ente certificador, validado mediante contrato."/>
    <s v="(certificaciones  de mantenimiento a los sistemas de gestión / certificaciones a obtener en la vigencia )*100"/>
    <n v="69000000"/>
    <s v="Sin Información"/>
    <s v="Sin Información"/>
    <s v="Constante"/>
    <s v="Anual"/>
    <s v="No Aplica"/>
    <s v="No Aplica"/>
    <s v="No Aplica"/>
    <s v="No Aplica"/>
    <s v="No Aplica"/>
    <m/>
    <s v="Indicador Plan de Acción Institucional"/>
    <s v="Laura Caterin Sierra Guerrero"/>
    <s v="laura.sierra@anh.gov.co"/>
  </r>
  <r>
    <n v="3"/>
    <s v="Gestión Integral"/>
    <s v="Gestión con Valores para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Gasto de funcionamiento - comercialización"/>
    <s v="No Aplica"/>
    <s v="No Aplica"/>
    <s v="No Aplica"/>
    <s v="Sin Información"/>
    <s v="Plan de mejoramiento para fortalecer la gestión y desempeño institucional implementado"/>
    <n v="1"/>
    <s v="Número"/>
    <s v="Corresponde al plan para adelantar acciones en el marco del plan de mejoramiento para cerrar las brechas de la evaluación."/>
    <s v="Plan de mejoramiento para fortalecer la gestión y desempeño  institucional implementado"/>
    <n v="24000000"/>
    <s v="Sin Información"/>
    <s v="Sin Información"/>
    <s v="Constante"/>
    <s v="Anual"/>
    <s v="No Aplica"/>
    <s v="No Aplica"/>
    <s v="No Aplica"/>
    <s v="No Aplica"/>
    <s v="No Aplica"/>
    <m/>
    <s v="Indicador Plan de Acción Institucional"/>
    <s v="Laura Caterin Sierra Guerrero"/>
    <s v="laura.sierra@anh.gov.co"/>
  </r>
  <r>
    <n v="4"/>
    <s v="Gestión Integral"/>
    <s v="Gestión con Valores para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Gasto de funcionamiento - comercialización"/>
    <s v="No Aplica"/>
    <s v="No Aplica"/>
    <s v="No Aplica"/>
    <s v="Sin Información"/>
    <s v="Informe de revisión por la Presidencia de la ANH al SGIC realizado "/>
    <n v="1"/>
    <s v="Número"/>
    <s v="Corresponde  a las revisiones por la Presidencia al Sistema de Gestión Integral y de control."/>
    <s v="Informe de revisión por la Presidencia de la ANH al SGIC realizado "/>
    <n v="0"/>
    <s v="Sin Información"/>
    <s v="Sin Información"/>
    <s v="Constante"/>
    <s v="Anual"/>
    <s v="No Aplica"/>
    <s v="No Aplica"/>
    <s v="No Aplica"/>
    <s v="No Aplica"/>
    <s v="No Aplica"/>
    <m/>
    <s v="Indicador Plan de Acción Institucional"/>
    <s v="Laura Caterin Sierra Guerrero"/>
    <s v="laura.sierra@anh.gov.co"/>
  </r>
  <r>
    <n v="5"/>
    <s v="Gestión Integral"/>
    <s v="Evaluación de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Otros gastos de funcionamiento"/>
    <s v="No Aplica"/>
    <s v="No Aplica"/>
    <s v="No Aplica"/>
    <s v="Sin Información"/>
    <s v="Evaluación de la gestión institucional FURAG II (MIPG-ANH)"/>
    <n v="83"/>
    <s v="Porcentaje"/>
    <s v="Se  evalúa el modelo a través de la herramienta FRURAG II, que arroja el resultado según la variables evaluadas."/>
    <s v="Resultado de la Evaluación"/>
    <n v="24000000"/>
    <s v="Sin Información"/>
    <s v="Sin Información"/>
    <s v="Creciente"/>
    <s v="Anual"/>
    <s v="No Aplica"/>
    <s v="No Aplica"/>
    <s v="No Aplica"/>
    <s v="No Aplica"/>
    <s v="No Aplica"/>
    <m/>
    <s v="Indicador Estratégico"/>
    <s v="Laura Caterin Sierra Guerrero"/>
    <s v="laura.sierra@anh.gov.co"/>
  </r>
  <r>
    <n v="6"/>
    <s v="Gestión Estratégica "/>
    <s v="Direccionamiento Estratégico y Planeación"/>
    <x v="0"/>
    <x v="0"/>
    <s v="Articular los actores del sector energético para la adecuada ejecución de los contratos misionales en armonía con una sociedad resiliente al clima"/>
    <s v="Modernización y ampliación de instrumentos de evaluación seguimiento y control del sector minero energético"/>
    <s v="Evaluación de Gestión Institucional FURAG - MIPG"/>
    <s v="Plan Anticorrupción y de Atención al Ciudadano"/>
    <s v="Gasto de funcionamiento - comercialización"/>
    <s v="No Aplica"/>
    <s v="No Aplica"/>
    <s v="No Aplica"/>
    <n v="8"/>
    <s v="Monitoreo realizado a la implementación de actividades del Componente  Gestión del Riesgo de Corrupción, del Plan Anticorrupción y de Atención al Ciudadano "/>
    <n v="3"/>
    <s v="Número"/>
    <s v="Corresponde al monitoreo sobre las actividades ejecutadas en el marco del   Componente Gestión del Riesgo de Corrupción, del Plan Anticorrupción y de Atención al Ciudadano"/>
    <s v="Sumatoria de monitoreos realizados a la implementación de las actividades del Componente Gestión del Riesgo de Corrupción, del Plan Anticorrupción y de Atención al Ciudadano   "/>
    <n v="11803758"/>
    <s v="01/31/2023"/>
    <d v="2023-12-31T00:00:00"/>
    <s v="Creciente"/>
    <s v="Cuatrimestral"/>
    <n v="2"/>
    <s v="Se realiza monitoreo al Componente Gestión del Riesgo de Corrupción, del Plan Anticorrupción y de Atención al Ciudadano con corte a 30 de Abril de 2023 y al 31 de Agosto de 2023"/>
    <s v="Z:\PLAN ANTICORRUPCIÓN\PLAN ANTICORRUPCIÓN 2023\2. Monitoreos cuatrimestrales\1. Abril 30"/>
    <n v="11803758"/>
    <n v="4000163"/>
    <m/>
    <s v="Indicador Plan de Acción Institucional"/>
    <s v="Laura Caterin Sierra Guerrero"/>
    <s v="laura.sierra@anh.gov.co"/>
  </r>
  <r>
    <n v="7"/>
    <s v="Gestión Estratégica "/>
    <s v="Gestión con Valores para Resultados"/>
    <x v="0"/>
    <x v="0"/>
    <s v="Articular los actores del sector energético para la adecuada ejecución de los contratos misionales en armonía con una sociedad resiliente al clima"/>
    <s v="Modernización y ampliación de instrumentos de evaluación seguimiento y control del sector minero energético"/>
    <s v="Evaluación de Gestión Institucional FURAG - MIPG"/>
    <s v="Plan Anticorrupción y de Atención al Ciudadano"/>
    <s v="Gasto de funcionamiento - comercialización"/>
    <s v="No Aplica"/>
    <s v="No Aplica"/>
    <s v="No Aplica"/>
    <n v="8"/>
    <s v="Monitoreo realizado a la implementación de actividades del Componente  Planeación de la Estrategia de Racionalización, del Plan Anticorrupción y de Atención al Ciudadano "/>
    <n v="3"/>
    <s v="Número"/>
    <s v="​Corresponde al monitoreo sobre las actividades ejecutadas en el marco del   Componente Planeación de la Estrategia de Racionalización, del Plan Anticorrupción y de Atención al Ciudadano. ​_x000a_"/>
    <s v="Sumatoria de monitoreos realizados a la implementación de actividades del Componente  Planeación de la Estrategia de Racionalización, del Plan Anticorrupción y de Atención al Ciudadano "/>
    <n v="11803758"/>
    <s v="01/31/2023"/>
    <d v="2023-12-31T00:00:00"/>
    <s v="Creciente"/>
    <s v="Cuatrimestral"/>
    <n v="2"/>
    <s v="Se realiza monitoreo al Componente Planeación de la Estrategia de Racionalización, del Plan Anticorrupción y de Atención al Ciudadano con corte a 30 de Abril de 2023 y a 31 de Agosto de 2023"/>
    <s v="Z:\PLAN ANTICORRUPCIÓN\PLAN ANTICORRUPCIÓN 2023\2. Monitoreos cuatrimestrales\1. Abril 30"/>
    <n v="11803758"/>
    <n v="4000163"/>
    <m/>
    <s v="Indicador Plan de Acción Institucional"/>
    <s v="Laura Caterin Sierra Guerrero"/>
    <s v="laura.sierra@anh.gov.co"/>
  </r>
  <r>
    <n v="8"/>
    <s v="Gestión Estratégica "/>
    <s v="Gestión con Valores para Resultados"/>
    <x v="0"/>
    <x v="0"/>
    <s v="Articular los actores del sector energético para la adecuada ejecución de los contratos misionales en armonía con una sociedad resiliente al clima"/>
    <s v="Modernización y ampliación de instrumentos de evaluación seguimiento y control del sector minero energético"/>
    <s v="Evaluación de Gestión Institucional FURAG - MIPG"/>
    <s v="Plan Anticorrupción y de Atención al Ciudadano"/>
    <s v="Gasto de funcionamiento - comercialización"/>
    <s v="No Aplica"/>
    <s v="No Aplica"/>
    <s v="No Aplica"/>
    <n v="8"/>
    <s v="Monitoreo realizado a la implementación de actividades del Componente Rendición de Cuentas, del Plan Anticorrupción y de Atención al Ciudadano "/>
    <n v="3"/>
    <s v="Número"/>
    <s v="​Corresponde al monitoreo sobre las actividades ejecutadas en el marco del   Componente Rendición de Cuentas, del Plan Anticorrupción y de Atención al Ciudadano. ​"/>
    <s v="Sumatoria de Monitoreos realizados a la implementación de actividades del Componente Rendición de Cuentas, del Plan Anticorrupción y de Atención al Ciudadano "/>
    <n v="11803758"/>
    <s v="01/31/2023"/>
    <d v="2023-12-31T00:00:00"/>
    <s v="Creciente"/>
    <s v="Cuatrimestral"/>
    <n v="2"/>
    <s v="Se realiza monitoreo al Componente Rendición de Cuentas, del Plan Anticorrupción y de Atención al Ciudadano  con corte a 30 de Abril de 2023 y al 31 de Agosto de 2023"/>
    <s v="Z:\PLAN ANTICORRUPCIÓN\PLAN ANTICORRUPCIÓN 2023\2. Monitoreos cuatrimestrales\1. Abril 30"/>
    <n v="11803758"/>
    <n v="4000163"/>
    <m/>
    <s v="Indicador Plan de Acción Institucional"/>
    <s v="Laura Caterin Sierra Guerrero"/>
    <s v="laura.sierra@anh.gov.co"/>
  </r>
  <r>
    <n v="9"/>
    <s v="Gestión Estratégica "/>
    <s v="Gestión con Valores para Resultados"/>
    <x v="0"/>
    <x v="0"/>
    <s v="Articular los actores del sector energético para la adecuada ejecución de los contratos misionales en armonía con una sociedad resiliente al clima"/>
    <s v="Modernización y ampliación de instrumentos de evaluación seguimiento y control del sector minero energético"/>
    <s v="Evaluación de Gestión Institucional FURAG - MIPG"/>
    <s v="Plan Anticorrupción y de Atención al Ciudadano"/>
    <s v="Gasto de funcionamiento - comercialización"/>
    <s v="No Aplica"/>
    <s v="No Aplica"/>
    <s v="No Aplica"/>
    <n v="8"/>
    <s v="Monitoreo realizado a la implementación de actividades del Componente Iniciativas Adicionales, del Plan Anticorrupción y de Atención al Ciudadano "/>
    <n v="3"/>
    <s v="Número"/>
    <s v="​Corresponde al monitoreo sobre las actividades ejecutadas en el marco del   Componente  Iniciativas Adicionales, del Plan Anticorrupción y de Atención al Ciudadano. "/>
    <s v="Sumatoria de monitoreos realizados a la implementación de actividades del Componente Iniciativas Adicionales, del Plan Anticorrupción y de Atención al Ciudadano "/>
    <n v="11803758"/>
    <s v="01/31/2023"/>
    <d v="2023-12-31T00:00:00"/>
    <s v="Creciente"/>
    <s v="Cuatrimestral"/>
    <n v="2"/>
    <s v="Se realiza monitoreo al omponente Iniciativas Adicionales, del Plan Anticorrupción y de Atención al Ciudadano  con corte a 30 de Abril de 2023 y al 31 de Agosto de 2023"/>
    <s v="Z:\PLAN ANTICORRUPCIÓN\PLAN ANTICORRUPCIÓN 2023\2. Monitoreos cuatrimestrales\1. Abril 30"/>
    <n v="11803758"/>
    <n v="4000163"/>
    <m/>
    <s v="Indicador Plan de Acción Institucional"/>
    <s v="Laura Caterin Sierra Guerrero"/>
    <s v="laura.sierra@anh.gov.co"/>
  </r>
  <r>
    <n v="10"/>
    <s v="Gestión de Proyectos"/>
    <s v="Evaluación de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Otros gastos de funcionamiento"/>
    <s v="No Aplica"/>
    <s v="No Aplica"/>
    <s v="Fortalecer la gestión por proyectos en la ANH"/>
    <s v="Sin Información"/>
    <s v="Asesorías realizadas para la formulación, ajuste, y seguimiento a proyectos de la ANH"/>
    <n v="100"/>
    <s v="Porcentaje"/>
    <s v="Corresponde a las asesorías realizadas para la formulación, ajuste, y seguimiento a proyectos de la ANH; en el marco del proceso de Gestión de Proyectos._x000a_"/>
    <s v="(asesorías realizadas para la formulación, ajuste, y seguimiento a proyectos de la ANH/ Asesorías solicitadas por las dependencias)*100"/>
    <n v="0"/>
    <d v="2023-01-01T00:00:00"/>
    <d v="2023-12-31T00:00:00"/>
    <s v="Constante"/>
    <s v="Trimestral"/>
    <n v="100"/>
    <s v="Al mes de septiembre se asesoró la respuesta a solicitudes de información del DNP sobre inversión realizada en diferentes departamentos, el registro de seguimiento mensual en la plataforma PIIP, y el ajuste de información sobre el trámite de la solicitud de vigencia futura de la VT para remisión al DNP y  Ministerio de Hacienda y Crédito Público._x000a_En el mes de junio de 2023 se realizó asesoría en la justificación y en el cargue de información para el traslado presupuestal entre proyectos de inversión de la Vipresidencia Técnica - VT, también, se asesoró el registro en la Plataforma Integrada de Inversión Pública - PIIP del DNP del proceso gestión de recursos para los proyectos nuevos de 2023 y 2024, se orientó el reporte de seguimiento a la ejecución; y se asesoró la respuesta al DNP sobre del capítulo de Oferta de financiación a entidades territoriales._x000a_"/>
    <s v="Reuniones convocadas a través de la plataforma Teams, y correos electrónicos insitucionales._x000a_Plataformas:_x000a_https://mgaweb.dnp.gov.co/_x000a_https://piip.dnp.gov.co/_x000a_"/>
    <s v="No Aplica"/>
    <s v="No Aplica"/>
    <m/>
    <s v="Indicador Plan de Acción Institucional"/>
    <s v="Patricia Marín Ruiz"/>
    <s v="patricia.marin@anh.gov.co"/>
  </r>
  <r>
    <n v="11"/>
    <s v="Gestión de Proyectos"/>
    <s v="Evaluación de Resultados"/>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Otros gastos de funcionamiento"/>
    <s v="No Aplica"/>
    <s v="No Aplica"/>
    <s v="Fortalecer la gestión por proyectos en la ANH"/>
    <s v="Sin Información"/>
    <s v="Informe sobre la ejecución de proyectos elaborado"/>
    <n v="4"/>
    <s v="Número"/>
    <s v="Corresponde al informe consolidado sobre el seguimiento a la ejecución de proyectos "/>
    <s v="Informe consolidado sobre el seguimiento a la ejecución de proyectos"/>
    <n v="0"/>
    <d v="2023-01-01T00:00:00"/>
    <d v="2023-12-31T00:00:00"/>
    <s v="Creciente"/>
    <s v="Trimestral"/>
    <n v="3"/>
    <s v="Se elaboró informe de ejecución presupuestal al cierre del III TRIMESTRE de 2023, con el fin de responder a la necesidad de atender lo establecido en el Artículo 77 del Estatuto Anticorrupción sobre los proyectos de inversión como mecanismo de transparencia."/>
    <s v="Correo electrónico con asunto INFORME EJECUCION PRESUPUESTO INVERSIÓN ANH III TRIMESTRE DE 2023, De: Hernan Arnulfo Mendez Triana &lt;hernan.mendez@anh.gov.co&gt; _x000a_Enviado el: miércoles, 18 de octubre de 2023."/>
    <s v="No Aplica"/>
    <s v="No Aplica"/>
    <m/>
    <s v="Indicador Plan de Acción Institucional"/>
    <s v="Patricia Marín Ruiz"/>
    <s v="patricia.marin@anh.gov.co"/>
  </r>
  <r>
    <n v="12"/>
    <s v="Gestión de Proyectos"/>
    <s v="Direccionamiento Estratégico y Planeación"/>
    <x v="0"/>
    <x v="0"/>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Estratégico Institucional"/>
    <s v="Otros gastos de funcionamiento"/>
    <s v="No Aplica"/>
    <s v="No Aplica"/>
    <s v="Fortalecer la gestión por proyectos en la ANH"/>
    <s v="Sin Información"/>
    <s v="Documento con  información de recursos de inversión para el anteproyecto de presupuesto consolidado"/>
    <n v="1"/>
    <s v="Unidad"/>
    <s v="​El anteproyecto de inversión incluye la solicitud de recursos que por proyecto de inversión realizan las dependencias para la siguiente vigencia, justificando la respectiva necesidad de recursos. ​"/>
    <s v="Documento con  información de recursos de inversión para el anteproyecto de presupuesto consolidado"/>
    <n v="0"/>
    <d v="2023-01-01T00:00:00"/>
    <d v="2023-06-30T00:00:00"/>
    <s v="Constante"/>
    <s v="Anual"/>
    <n v="1"/>
    <s v="Se consolidó información del presupuesto de los proyectos de inversión a programar en la vigencia 2024 en el Anteproyecto,  igualmente, se realizó la proyección del Marco de Gasto de Mediano Plazo MGMP 2024-2027, información que fue presentada en  la reunión de Apoyo Técnico Sectorial de MGMP 2024 – 2027; convocada por el Departamento Nacional de Planeación y Ministerio de Hacienda y Crédito Público el Lunes 8 de mayo de 2023."/>
    <s v="Correo electrónico con asunto AJUSTE - Anteproyecto de presupuesto ANH 2024, De: Cristian Javier Vargas del Campo &lt;cristian.vargas@anh.gov.co&gt;, _x000a_Enviado el: viernes, 12 de mayo de 2023 3:54 p. m._x000a_coreo electrónico con asunto Asunto: RE:  Comités de Apoyo Técnico de MGMP 2024 - 2027, De: Cristian Javier Vargas del Campo, _x000a_Enviado el: viernes, 5 de mayo de 2023 5:22 p. m."/>
    <s v="No Aplica"/>
    <s v="No Aplica"/>
    <m/>
    <s v="Indicador Plan de Acción Institucional"/>
    <s v="Patricia Marín Ruiz"/>
    <s v="patricia.marin@anh.gov.co"/>
  </r>
  <r>
    <n v="13"/>
    <s v="Gestión Documental"/>
    <s v="Información y comunicación"/>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Institucional de Archivos de la Entidad ­PINAR"/>
    <s v="Gasto de funcionamiento - comercialización"/>
    <s v="No Aplica"/>
    <s v="No Aplica"/>
    <s v="No Aplica"/>
    <n v="489"/>
    <s v="Diagnóstico Integral de Archivo ANH"/>
    <n v="1"/>
    <s v="Unidad"/>
    <s v="Contar el diagnóstico integral de archivo de la ANH y lo inherente a este"/>
    <s v="V1= Diagnóstico construido"/>
    <n v="280000000"/>
    <d v="2023-05-01T00:00:00"/>
    <d v="2023-12-01T00:00:00"/>
    <s v="Creciente"/>
    <s v="Semestral"/>
    <n v="0"/>
    <s v="Se radica ESET el día 19/09/2023 radicado 20236220750483 e ID1516012; para inicio del diagnóstico general de la nación "/>
    <s v="Secop:  https://community.secop.gov.co/Public/App/AnnualPurchasingPlanManagementPublic/Index?currentLanguage=en&amp;Page=login&amp;Country=CO&amp;SkinName=CCE y Pagina Web ANH: https://www.anh.gov.co/es/la-anh/planeaci%C3%B3n/"/>
    <n v="0"/>
    <n v="0"/>
    <m/>
    <s v="Indicador Plan de Acción Institucional"/>
    <s v="Janier Cuervo Ordóñez"/>
    <s v="janier.cuervo@anh.gov.co"/>
  </r>
  <r>
    <n v="14"/>
    <s v="Gestión Documental"/>
    <s v="Información y comunicación"/>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Institucional de Archivos de la Entidad ­PINAR"/>
    <s v="Otros gastos de funcionamiento"/>
    <s v="No Aplica"/>
    <s v="No Aplica"/>
    <s v="No Aplica"/>
    <n v="287"/>
    <s v="Actualización instrumentos Archivísticos de la ANH (TRD, CCD, FUID, PGD, entre otros)"/>
    <n v="80"/>
    <s v="Porcentaje"/>
    <s v="Elaboración, seguimiento y actualización de los instrumentos archivísticos de la Entidad conforme con la normativa archivística vigente y aplicable"/>
    <s v="Numero acumulado de instrumentos archivísticos aprobados en Comité de Evaluación de Desempeño / Total de Instrumentos archivísticos (en total son 8)"/>
    <n v="790000000"/>
    <d v="2023-02-01T00:00:00"/>
    <d v="2023-12-01T00:00:00"/>
    <s v="Creciente"/>
    <s v="Mensual"/>
    <n v="0"/>
    <s v="El día 22 septiembre del 2023 se firmó el contrato interadministrativo 650 con el Archivo General de la Nación, para realizar el Diganóstico Integral de Archivo y lo inherente a este."/>
    <s v="Los documentos por verificación se encuentran en carpeta RED; se inicia consolidado para  el REGISTRO ACTIVOS DE INFORMACIÓN de la ANH. ID expediente 64378 del contrato 650 de 2023."/>
    <n v="57820000"/>
    <n v="0"/>
    <m/>
    <s v="Indicador Plan de Acción Institucional"/>
    <s v="Janier Cuervo Ordóñez"/>
    <s v="janier.cuervo@anh.gov.co"/>
  </r>
  <r>
    <n v="15"/>
    <s v="Gestión Documental"/>
    <s v="Información y comunicación"/>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Institucional de Archivos de la Entidad ­PINAR"/>
    <s v="Gasto de funcionamiento - comercialización"/>
    <s v="No Aplica"/>
    <s v="No Aplica"/>
    <s v="No Aplica"/>
    <s v="No Aplica"/>
    <s v="Organización documental del archivo de gestión y central de la ANH"/>
    <n v="20"/>
    <s v="Porcentaje"/>
    <s v="Contratar los servicios de organización y demás actividades relacionadas, de acuerdo a la normatividad Archivística Colombiana Vigente, y siguiendo las directrices del diagnóstico emitido por el AGN para  aproximadamente 5.000 cajas de archivo (levantamiento de inventario, clasificación, ordenación, depuración, foliación, descripción documental)."/>
    <s v="V1= Contrato suscrito"/>
    <n v="980000000"/>
    <d v="2023-07-01T00:00:00"/>
    <d v="2023-12-01T00:00:00"/>
    <s v="Creciente"/>
    <s v="Semestral"/>
    <n v="0"/>
    <s v="El insumo para iniciar con la organización documental del archivo de gestión y central de la ANH (aprox 5.000 cajas de archivo) que incluye las actividades de: levantamiento de inventario, clasificación, ordenación, depuración, foliación y descripción documental; será a partir del resultado del diagnóstico integral de archivo suscrito con el AGN. "/>
    <s v="No Aplica"/>
    <n v="0"/>
    <n v="0"/>
    <m/>
    <s v="Indicador Plan de Acción Institucional"/>
    <s v="Janier Cuervo Ordóñez"/>
    <s v="janier.cuervo@anh.gov.co"/>
  </r>
  <r>
    <n v="16"/>
    <s v="Gestión Administrativa"/>
    <s v="Gestión con Valores para Resultados"/>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Otros gastos de funcionamiento"/>
    <s v="No Aplica"/>
    <s v="No Aplica"/>
    <s v="No Aplica"/>
    <s v="3 34 36 154 287 288 298"/>
    <s v="Servicios adquiridos para el apoyo a los procesos liderados por el GIT Administrativo"/>
    <n v="100"/>
    <s v="Porcentaje"/>
    <s v="Consiste en las acciones que se tomen para la contratación de prestaciones de servicios requeridos por la Agencia liderados por el GIT Administrativo y Financiero"/>
    <s v="(No. de Contratos suscritos / No. de contratos a suscribir según PAA) * 100"/>
    <n v="2581000000"/>
    <d v="2023-01-01T00:00:00"/>
    <d v="2023-12-01T00:00:00"/>
    <s v="Creciente"/>
    <s v="Semestral"/>
    <n v="50"/>
    <s v="Otrosí 1 Cto 124/22, Otrosí OC 42956/2019, OC 10288/22, Otrosí 1 Cto 297/2022, Otrosí, Otrosí 1 y 2  Cto 291/2022, Cto 476/2022, Cto 11/2023, Cto 78/2023, Cto 100/2023, OC 104575/2023, Cto 210/2023, Cto 196/2023, Cto 238/2023. Se estima que se requieren 16 contratos para atender"/>
    <s v="Secop:  https://community.secop.gov.co/Public/App/AnnualPurchasingPlanManagementPublic/Index?currentLanguage=en&amp;Page=login&amp;Country=CO&amp;SkinName=CCE"/>
    <n v="2906703653"/>
    <n v="469453672"/>
    <m/>
    <s v="Indicador Plan de Acción Institucional"/>
    <s v="Janier Cuervo Ordóñez"/>
    <s v="janier.cuervo@anh.gov.co"/>
  </r>
  <r>
    <n v="17"/>
    <s v="Gestión TICs"/>
    <s v="Gestión con Valores para Resultados"/>
    <x v="0"/>
    <x v="1"/>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Otros gastos de funcionamiento"/>
    <s v="No Aplica"/>
    <s v="No Aplica"/>
    <s v="No Aplica"/>
    <n v="375"/>
    <s v="Soporte del Sistema de Gestión de Documentos Electrónicos de Archivo - SGDEA ControlDoc"/>
    <n v="150"/>
    <s v="Horas"/>
    <s v="Soporte SGDEA que emplea la entidad por horas."/>
    <s v="V1= Horas de soporte del SGDEA Mensual "/>
    <n v="56423850"/>
    <n v="44986"/>
    <n v="45261"/>
    <s v="Creciente"/>
    <s v="Bimensual"/>
    <n v="59"/>
    <s v="Datos adquiridos en función del nuevo indicador; recordando que se está manejando de manera bimensual ya que esta frecuencia es con la cual el tercero genera los informes de ejecución de actividades."/>
    <s v="Secop II - Contrato 238 de 2023 suscrito con Control Online SAS"/>
    <n v="56423850"/>
    <n v="3197352"/>
    <m/>
    <s v="Indicador Plan de Acción Institucional"/>
    <s v="Cinddy Lorena Bastidas Robayo"/>
    <s v="cinddy.bastidas@anh.gov.co"/>
  </r>
  <r>
    <n v="18"/>
    <s v="Gestión financiera"/>
    <s v="Gestión con Valores para Resultados"/>
    <x v="0"/>
    <x v="2"/>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Otros gastos de funcionamiento"/>
    <s v="No Aplica"/>
    <s v="No Aplica"/>
    <s v="Identificar el total de declaraciones presentadas a las oficinas de impuestos de forma oportuna, de acuerdo a los establecido en la normatividad vigente"/>
    <s v="Sin Información"/>
    <s v="Declaraciones presentadas oportunamente"/>
    <n v="100"/>
    <s v="Porcentaje"/>
    <s v="Se presenta las Declaraciones DIAN, ICA, Retención ICA, Declaración Ministerio de Educación y Declaración de Ministerio del Interior. Se debe tener en cuenta que V1 y V5 incluye ReteICA e ICA; V2 y V6 incluye Retefuente, IVA e Ingresos y Patrimonio e Información Éxogena DIAN."/>
    <s v="V1: Declaraciones ICA presentadas_x000a_V2: Declaraciones DIAN presentadas_x000a_V3: Declaraciones MinEducación presentadas_x000a_V4: Declaraciones MinInterior presentadas_x000a_V5: Declaraciones Información exógena DIAN_x000a_V6: Declaraciones ICA del año_x000a_V7: Declaraciones DIAN del año_x000a_V8: Declaraciones MinEducación del año_x000a_V9: Declaraciones MinInterior del año_x000a_V10: Declaraciones Información exógena DIAN del año_x000a_(V1+V2+V3+V4+V5)/(V6+V7+V8+V9+V10)*100"/>
    <n v="1070000000"/>
    <d v="2023-01-11T00:00:00"/>
    <d v="2023-12-31T00:00:00"/>
    <s v="Creciente"/>
    <s v="Mensual"/>
    <n v="96.08"/>
    <s v="Se presenta la declaración de: (i) Rete-ICA Bogotá de los meses diciembre 2022, febrero, abril y junio 2023 (5 ICA), (ii) ICA Bogotá vigencia 2022 (1 ICA), (iii) Rete-fuente DIAN de los meses diciembre 2022, enero, febrero, marzo, abril, mayo, junio, julio, agosto y septiembre 2023 (10 DIAN), (iv) Declaración IVA diciembre 2022, febrero, abril, junio y agosto 2023 (5 DIAN), (v) Ingresos patrimonio DIAN diciembre 2022 (1 DIAN), (vi) Min-Educación segundo semestre 2022 y primer semestre 2023 (2 MIN-EDUC), (vii) Min-Interior diciembre 2022, enero, abril, mayo, junio y julio 2023 (6 MIN-INTER) y (viii) Rete-ICA (otras ciudades) diciembre 2022 (1 ICA) y 67 ciudades en agosto."/>
    <s v="Portal DIAN y carpeta compartida Gestion Contable impuestos Septiembre 2023."/>
    <n v="267500000"/>
    <n v="1070000000"/>
    <s v="Se contruye y realizan ajusten en reuniones con profesional encargado de la consolidación del Plan de Acción Institucional."/>
    <s v="Indicador Plan de Acción Institucional"/>
    <s v="Jarvin Antonio López Rodríguez"/>
    <s v="jarvin.lopez@anh.gov.co"/>
  </r>
  <r>
    <n v="19"/>
    <s v="Gestión financiera"/>
    <s v="Gestión con Valores para Resultados"/>
    <x v="0"/>
    <x v="1"/>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Otros gastos de funcionamiento"/>
    <s v="No Aplica"/>
    <s v="No Aplica"/>
    <s v="Ejercer el control y seguimiento a la ejecución de los gastos de funcionamiento en el período fiscal correspondiente tomando el comportamiento semestral, con el ánimo de garantizar la austeridad en el gasto conforme a las directrices del gobierno nacional"/>
    <s v="No Aplica"/>
    <s v="Ejecución de los gastos de funcionamiento para la Agencia"/>
    <n v="50"/>
    <s v="Porcentaje"/>
    <s v="Mide el nivel de ejecución de los gastos de funcionamiento para la Agencia a partir del Total Presupuesto de Gastos de Funcionamiento Ejecutado / Total Apropiación de Gasto de Funcionamiento. % de ejecución equivalente &lt;= el 50% de apropiación anual"/>
    <s v="(Valor Obligado Acumulado Gastos de Funcionamiento - Valor Obligado Excedentes Financieros)/ (Apropiación vigentes Gastos de Funcionamiento - Valor Apropiado Excedentes Financieros)"/>
    <n v="103584660000"/>
    <d v="2023-01-01T00:00:00"/>
    <d v="2023-12-01T00:00:00"/>
    <s v="Creciente"/>
    <s v="Mensual"/>
    <n v="49"/>
    <s v="Se viene ejecutando la contratación de acuerdo con lo planeado en el plan anual de adquisiciones. Se relacionan los valores excluyendo el giro de los excedentes financieros. Para julio adicionan el presupuesto de funcioanamiento en $2.184 millones"/>
    <s v="Informe de Ejecución Presupuestal de gastos agregado de SIIF al cierre de SEPTIEMBRE de 2023"/>
    <n v="65606853134.480003"/>
    <n v="51838726675.349998"/>
    <m/>
    <s v="Indicador Plan de Acción Institucional"/>
    <s v="Janier Cuervo Ordóñez"/>
    <s v="janier.cuervo@anh.gov.co"/>
  </r>
  <r>
    <n v="20"/>
    <s v="Gestión financiera"/>
    <s v="Gestión con Valores para Resultados"/>
    <x v="0"/>
    <x v="1"/>
    <s v="Articular los actores del sector energético para la adecuada ejecución de los contratos misionales en armonía con una sociedad resiliente al clima"/>
    <s v="Fortalecimiento y articulación institucional del sector minero energético"/>
    <s v="Nivel de satisfacción del Talento Humano"/>
    <s v="Plan de Acción Institucional"/>
    <s v="Otros gastos de funcionamiento"/>
    <s v="No Aplica"/>
    <s v="No Aplica"/>
    <s v="No Aplica"/>
    <s v="No Aplica"/>
    <s v="Solicitudes atendidas (cliente interno)"/>
    <n v="100"/>
    <s v="Porcentaje"/>
    <s v="Corresponde a todas las gestiones adelantadas para dar trámite a las solicitudes que se requieran al Grupo Administrativo y Financiero.​ Y corresponden a: i. Informes de estado presupuestal y financiero, ii. Certificados de ingresos y retenciones, iii. Comprobantes de ordenes de pago y iv. Devoluciones de saldos a favor."/>
    <s v="(No. Solicitudes atendidas / No. de solicitudes recibidas por el Grupo Financiero)* 100"/>
    <s v="No Aplica"/>
    <d v="2023-01-01T00:00:00"/>
    <d v="2023-12-31T00:00:00"/>
    <s v="Constante"/>
    <s v="Mensual"/>
    <n v="100"/>
    <s v="De 83 Solicitudes recibidas se atienden 83 solicitudes, correspondientes a: (15) Informes de estado presupuestal y financiero, (13) Certificados de ingresos y retenciones, (52) Comprobantes de ordenes de pago y (3) Devoluciones de saldos a favor. Se utiliza el archivo SOLICITUDES ATENDIDAS 2023 compartido por Kelly Tatiana Silva Palma"/>
    <s v="Archivo SOLICITUDES ATENDIDAS 2023 en correo de Kelly Tatiana Silva Palma"/>
    <s v="No Aplica"/>
    <s v="No Aplica"/>
    <m/>
    <s v="Indicador Plan de Acción Institucional"/>
    <s v="Juan Carlos Pote Cifuentes"/>
    <s v="juan.pote@anh.gov.co"/>
  </r>
  <r>
    <n v="21"/>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Nivel de satisfacción del Talento Humano"/>
    <s v="Plan Estratégico de Talento Humano"/>
    <s v="Otros gastos de funcionamiento"/>
    <s v="No Aplica"/>
    <s v="No Aplica"/>
    <s v="No Aplica"/>
    <s v="No Aplica"/>
    <s v="Aplicación de Instrumento de medición de Nivel de Satisfacción del Talento Humano a los funcionarios de la entidad"/>
    <n v="100"/>
    <s v="Porcentaje"/>
    <s v="Evaluar la satisfacción de la parte interesada interna frente a la implementación de las rutas para crear Valor en lo Público (Ruta de la Felicidad, Ruta del Crecimiento, Ruta del Servicio, Ruta de la Calidad y Ruta del Análisis de Datos."/>
    <s v="Sondeo de satisfacción"/>
    <n v="0"/>
    <d v="2023-07-30T00:00:00"/>
    <d v="2024-01-15T00:00:00"/>
    <s v="Creciente"/>
    <s v="Semestral"/>
    <n v="0"/>
    <s v="Dada la periodicidad de medición, la primera medición del indicador de percepción  se realizara en mes de noviembre de 2023, para e periodo no aplica el reporte de medición."/>
    <s v="Cuadro de mando BCS - TALENTO HUMANO en la Dirección: Este equipo/PST_javier.morales(\\data.anh.gov.co\SVDATA-FILES)(V:)/JAVIER MORALES-ANH/13.DOCUMENTOS JAVIER 2023/11.Planeacion TH_x000a_"/>
    <n v="0"/>
    <n v="0"/>
    <m/>
    <s v="Indicador Estratégico"/>
    <s v="Javier Rene Morales Sierra"/>
    <s v="javier.morales@anh.gov.co"/>
  </r>
  <r>
    <n v="22"/>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Estratégico de Talento Humano"/>
    <s v="Otros gastos de funcionamiento"/>
    <s v="No Aplica"/>
    <s v="No Aplica"/>
    <s v="No Aplica"/>
    <s v="No Aplica"/>
    <s v="Avance en la Implementación del Plan Estratégico de TH 2023"/>
    <n v="98"/>
    <s v="Porcentaje"/>
    <s v="Evaluar el nivel de Avance en la implementación del Plan Estratégico de TH 2018 - 2022"/>
    <s v="Promedio de la ejecución de los planes: plan previsión de recursos humanos+ plan anual de vacantes + plan institucional de capacitación + plan de incentivos institucionales/bienestar + plan anual en seguridad y salud en el trabajo"/>
    <n v="0"/>
    <d v="2023-01-01T00:00:00"/>
    <d v="2023-12-31T00:00:00"/>
    <s v="Creciente"/>
    <s v="Trimestral"/>
    <n v="0.78750000000000009"/>
    <s v="El avance presentado hace referencia al promedio de jecución de los Planes 2023, que fueron programados por el grupo de Talento Humano."/>
    <s v="Cuadro de mando BCS - TALENTO HUMANO en la Dirección: Este equipo/PST_javier.morales(\\data.anh.gov.co\SVDATA-FILES)(V:)/JAVIER MORALES-ANH/13.DOCUMENTOS JAVIER 2023/11.Planeacion TH_x000a_"/>
    <n v="0"/>
    <n v="0"/>
    <m/>
    <s v="Indicador Plan de Acción Institucional"/>
    <s v="Javier Rene Morales Sierra"/>
    <s v="javier.morales@anh.gov.co"/>
  </r>
  <r>
    <n v="23"/>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de Seguridad y Salud en el Trabajo"/>
    <s v="Otros gastos de funcionamiento"/>
    <s v="No Aplica"/>
    <s v="No Aplica"/>
    <s v="No Aplica"/>
    <s v="No Aplica"/>
    <s v="Avance en la Implementación del Plan de Seguridad y Salud en el Trabajo - SST 2023"/>
    <n v="98"/>
    <s v="Porcentaje"/>
    <s v="Evaluar el Nivel de Avance en la implementación del Plan de Seguridad y Salud en el Trabajo - SST 2022"/>
    <s v="(Total actividades ejecutadas para el periodo / Total actividades programadas ) *100"/>
    <n v="179556270"/>
    <d v="2023-01-01T00:00:00"/>
    <d v="2023-12-31T00:00:00"/>
    <s v="Creciente"/>
    <s v="Trimestral"/>
    <n v="0.9"/>
    <s v="El Plan Estratégico de SST se encuentra con una ejecución del 88% con corte a agosto de 2023, se han encontrado demoras en el plan de capacitación de la brigada de emergencia._x000a__x000a_De los derivado de las brigadas de emergencia y plan Estratégico de Seguridad vial PESV, se generó demoras por la ARL en la asignación de los proveedores por dificultades en la contratación de los estos, dichas actividades serán realizadas en los meses de agosto y abril de 2021"/>
    <s v="Cuadro de mando BCS - TALENTO HUMANO en la Dirección: Este equipo/PST_javier.morales(\\data.anh.gov.co\SVDATA-FILES)(V:)/JAVIER MORALES-ANH/13.DOCUMENTOS JAVIER 2023/11.Planeacion TH_x000a_"/>
    <n v="38420744"/>
    <n v="0"/>
    <m/>
    <s v="Indicador Plan de Acción Institucional"/>
    <s v="Javier Rene Morales Sierra"/>
    <s v="javier.morales@anh.gov.co"/>
  </r>
  <r>
    <n v="24"/>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Institucional de Capacitación "/>
    <s v="Otros gastos de funcionamiento"/>
    <s v="No Aplica"/>
    <s v="No Aplica"/>
    <s v="No Aplica"/>
    <s v="No Aplica"/>
    <s v="Avance en la Implementación del Plan Institucional de Capacitación 2023"/>
    <n v="98"/>
    <s v="Porcentaje"/>
    <s v="Evaluar el Nivel de Avance de las actividades programadas en el Plan Institucional de Capacitación 2022."/>
    <s v="(Total actividades ejecutadas para el periodo / Total actividades programadas ) *100"/>
    <n v="549342316"/>
    <d v="2023-01-01T00:00:00"/>
    <d v="2023-12-31T00:00:00"/>
    <s v="Creciente"/>
    <s v="Trimestral"/>
    <n v="0.65"/>
    <s v="Actividades de capacitación en ejecución"/>
    <s v="Cuadro de mando BCS - TALENTO HUMANO en la Dirección: Este equipo/PST_javier.morales(\\data.anh.gov.co\SVDATA-FILES)(V:)/JAVIER MORALES-ANH/13.DOCUMENTOS JAVIER 2023/11.Planeacion TH_x000a_"/>
    <n v="549342316"/>
    <n v="0"/>
    <m/>
    <s v="Indicador Plan de Acción Institucional"/>
    <s v="Javier Rene Morales Sierra"/>
    <s v="javier.morales@anh.gov.co"/>
  </r>
  <r>
    <n v="25"/>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Bienestar e Incentivos"/>
    <s v="Otros gastos de funcionamiento"/>
    <s v="No Aplica"/>
    <s v="No Aplica"/>
    <s v="No Aplica"/>
    <s v="No Aplica"/>
    <s v="Avance en la Implementación del Plan Bienestar e Incentivos 2023."/>
    <n v="98"/>
    <s v="Porcentaje"/>
    <s v="Evaluar el Nivel de Avance de las actividades programadas en el Plan de Bienestar e Incentivos 2022."/>
    <s v="(Total actividades ejecutadas para el periodo / Total actividades programadas ) *100"/>
    <n v="487605455"/>
    <d v="2023-01-01T00:00:00"/>
    <d v="2023-12-31T00:00:00"/>
    <s v="Creciente"/>
    <s v="Trimestral"/>
    <n v="0.8"/>
    <s v="Dicho avance se fundamenta en la implementación de una serie de actividades enmarcadas en los ejes del programa, a saber: Proyecto de Vida, Enlaces de Integridad, Salud Mental, Vitalidad y Ambiente de Trabajo Seguro. A continuación, se detallarán las acciones desarrolladas en cada uno de estos ejes."/>
    <s v="Cuadro de mando BCS - TALENTO HUMANO en la Dirección: Este equipo/PST_javier.morales(\\data.anh.gov.co\SVDATA-FILES)(V:)/JAVIER MORALES-ANH/13.DOCUMENTOS JAVIER 2023/11.Planeacion TH_x000a_"/>
    <n v="487605455"/>
    <n v="19860581"/>
    <m/>
    <s v="Indicador Plan de Acción Institucional"/>
    <s v="Javier Rene Morales Sierra"/>
    <s v="javier.morales@anh.gov.co"/>
  </r>
  <r>
    <n v="26"/>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de Previsión de Recursos Humanos "/>
    <s v="Otros gastos de funcionamiento"/>
    <s v="No Aplica"/>
    <s v="No Aplica"/>
    <s v="No Aplica"/>
    <s v="No Aplica"/>
    <s v="Avance en la Implementación del Plan de Previsión de Recursos Humanos 2023"/>
    <n v="98"/>
    <s v="Porcentaje"/>
    <s v="Evaluar el Nivel de Avance de las actividades programadas en el Plan de Previsión de Recursos Humanos 2022."/>
    <s v="(Total actividades ejecutadas para el periodo / Total actividades programadas ) *100"/>
    <n v="37621589668"/>
    <d v="2023-01-01T00:00:00"/>
    <d v="2023-12-31T00:00:00"/>
    <s v="Creciente"/>
    <s v="Trimestral"/>
    <n v="0.8"/>
    <s v="Se ha venido cumpliendo con el plan de provisión de vacantes"/>
    <s v="Cuadro de mando BCS - TALENTO HUMANO en la Dirección: Este equipo/PST_javier.morales(\\data.anh.gov.co\SVDATA-FILES)(V:)/JAVIER MORALES-ANH/13.DOCUMENTOS JAVIER 2023/11.Planeacion TH_x000a_"/>
    <n v="27212437580"/>
    <n v="22602297298"/>
    <m/>
    <s v="Indicador Plan de Acción Institucional"/>
    <s v="Javier Rene Morales Sierra"/>
    <s v="javier.morales@anh.gov.co"/>
  </r>
  <r>
    <n v="27"/>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Estratégico de Talento Humano"/>
    <s v="No Reportado"/>
    <s v="No Reportado"/>
    <s v="No Reportado"/>
    <s v="No Aplica"/>
    <s v="No Aplica"/>
    <s v="Ejecución de Actividad enfocada a el ciclo de vida organizacional del servidor público  en su etapa de Retiro "/>
    <n v="1"/>
    <s v="Unidad"/>
    <s v="Actividad enfocada a el ciclo de vida organizacional del servidor público  en su etapa de Retiro ejecutada"/>
    <s v="V1= Actividad enfocada a el ciclo de vida organizacional del servidor público  en su etapa de Retiro ejecutada"/>
    <n v="0"/>
    <s v="No Reportado"/>
    <s v="No Reportado"/>
    <s v="Creciente"/>
    <s v="Anual"/>
    <s v="No Reportado"/>
    <s v="El reporte se realizará después del mes de octubre, actividad que en este momento se esta llevando a cabo con los Pre-Pensionados de la ANH."/>
    <s v="No Reportado"/>
    <s v="No Reportado"/>
    <s v="No Reportado"/>
    <m/>
    <s v="Indicador Plan de Acción Institucional"/>
    <s v="Javier Rene Morales Sierra"/>
    <s v="javier.morales@anh.gov.co"/>
  </r>
  <r>
    <n v="28"/>
    <s v="Gestión del Talento Humano"/>
    <s v="Talento Humano"/>
    <x v="0"/>
    <x v="3"/>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Estratégico de Talento Humano"/>
    <s v="No Reportado"/>
    <s v="No Reportado"/>
    <s v="No Reportado"/>
    <s v="No Aplica"/>
    <s v="No Aplica"/>
    <s v="Evaluación Dimensión de Talento Humano FURAG - MIPG"/>
    <n v="3.6"/>
    <s v="Puntos"/>
    <s v="Puntaje obtenido en la Evaluación Dimensión de Talento Humano FURAG - MIPG"/>
    <s v="V1= Puntaje obtenido en la Evaluación Dimensión de Talento Humano FURAG - MIPG"/>
    <s v="No Reportado"/>
    <s v="No Reportado"/>
    <s v="No Reportado"/>
    <s v="Creciente"/>
    <s v="Anual"/>
    <s v="No Reportado"/>
    <s v="Estamos a la espera de la Evaluación FURAG 2022, emitida por el DAFP. Na vez se realice la evaluación se realizará el reporte."/>
    <s v="No Reportado"/>
    <s v="No Reportado"/>
    <s v="No Reportado"/>
    <m/>
    <s v="Indicador Estratégico"/>
    <s v="Javier Rene Morales Sierra"/>
    <s v="javier.morales@anh.gov.co"/>
  </r>
  <r>
    <n v="29"/>
    <s v="Participación Ciudadana y Comunicaciones"/>
    <s v="Información y comunicación"/>
    <x v="0"/>
    <x v="4"/>
    <s v="Articular los actores del sector energético para la adecuada ejecución de los contratos misionales en armonía con una sociedad resiliente al clima"/>
    <s v="Fortalecimiento y articulación institucional del sector minero energético"/>
    <s v="Nivel de satisfacción de los actores involucrados en los procesos necesarios para garantizar la seguridad y soberanía energética del país"/>
    <s v="Plan Anticorrupción y de Atención al Ciudadano"/>
    <s v="Gasto de funcionamiento - comercialización"/>
    <s v="No Aplica"/>
    <s v="No Aplica"/>
    <s v="No Aplica"/>
    <s v="Sin Información"/>
    <s v="Documentos publicados para el análisis de la satisfacción de usuarios ANH"/>
    <n v="2"/>
    <s v="Unidad"/>
    <s v="​El indicador mide la información consolidada de las encuestas aplicadas a los usuarios y la evaluación de la atención prestada por la ANH a sus usuarios en el Informe Encuesta de Satisfacción al Usuario ANH y publicación de Informes de atención PQRSD"/>
    <s v="V1 = Informe de encuesta de satisfacción de usuarios ANH + V2 = Informes de atención PQRSD publicados con la peridicidad definida"/>
    <n v="0"/>
    <d v="2023-01-01T00:00:00"/>
    <d v="2023-12-31T00:00:00"/>
    <s v="Constante"/>
    <s v="Anual"/>
    <n v="1"/>
    <s v="Se aplicó la encuesta de satisfacción de usuarios ANH 2023-1. Formulario de encuesta disponible en el siguiente enlace: https://www.anh.gov.co/es/atenci%C3%B3n-y-servicios-a-la-ciudadan%C3%ADa/pqrsd/_x000a__x000a_Encuesta de Satisfacción al Usuario ANH 2023-I disponible en el siguiente enlace:  https://www.anh.gov.co/es/atenci%C3%B3n-y-servicios-a-la-ciudadan%C3%ADa/canales-de-atenci%C3%B3n/encuestas-anh/_x000a__x000a_Publicado informe de seguimiento de PQRSD del primer trimestre de 2023 en el siguiente enlace: https://www.anh.gov.co/es/atenci%C3%B3n-y-servicios-a-la-ciudadan%C3%ADa/pqrsd/  "/>
    <s v="https://www.anh.gov.co/es/atenci%C3%B3n-y-servicios-a-la-ciudadan%C3%ADa/pqrsd/    _x000a__x000a_https://www.anh.gov.co/es/atenci%C3%B3n-y-servicios-a-la-ciudadan%C3%ADa/canales-de-atenci%C3%B3n/encuestas-anh/"/>
    <n v="0"/>
    <n v="0"/>
    <m/>
    <s v="Indicador Plan de Acción Institucional"/>
    <s v="Diego Alejandro Sandoval Garrido"/>
    <s v="diego.sandoval@anh.gov.co"/>
  </r>
  <r>
    <n v="30"/>
    <s v="Auditoría interna"/>
    <s v="Control interno"/>
    <x v="1"/>
    <x v="5"/>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Otros gastos de funcionamiento"/>
    <s v="No Aplica"/>
    <s v="No Aplica"/>
    <s v="Establecer el grado de eficacia en que se ejecutan las actividades establecidas en el PAAI"/>
    <s v="213 214 215 216 217 218 219"/>
    <s v="Plan Anual de Auditoría Interna (PAAI) cumplido"/>
    <n v="100"/>
    <s v="Porcentaje"/>
    <s v="Establecer el grado de eficacia en que se ejecutan las actividades establecidas en el PAAI"/>
    <s v="(Actividades ejecutadas /_x000a_Actividades programadas)*100"/>
    <n v="523154631"/>
    <d v="2023-01-01T00:00:00"/>
    <d v="2023-12-31T00:00:00"/>
    <s v="Creciente"/>
    <s v="Trimestral"/>
    <n v="68.75"/>
    <s v="Documentos soportes de las actividades ejecutadas con base en el PAAI_x000a_25 actividades ejecutadas con base en lo planeado en el PAAI 2023"/>
    <s v="https://www.anh.gov.co/es/la-anh/control-y-rendici%C3%B3n/informes-de-control-interno/_x000a__x000a_Certificados emitidos por la Contraloría General de la Republica para los informes reportados en SIRECI."/>
    <n v="312221338"/>
    <n v="236867900.34"/>
    <m/>
    <s v="Indicador Plan de Acción Institucional"/>
    <s v="Miguel Ángel Espinosa Ruiz"/>
    <s v="miguel.espinosa@anh.gov.co"/>
  </r>
  <r>
    <n v="31"/>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Participación en eventos estratégicos para la promoción de la entidad, del sector y del proceso de transición energética del país"/>
    <s v="Plan de Acción Institucional"/>
    <s v="Gasto de inversión"/>
    <s v="Apoyo para la viabilización de las actividades de exploración y producción de hidrocarburos a través de la articulación institucional de la gestión socio ambiental Nacional"/>
    <s v="Servicio de divulgación para la atención y disminución de la conflictividad del sector de hidrocarburos"/>
    <s v="Adelantar acciones a nivel nacional, regional y local que permitan viabilizar las actividades de exploración y producción de hidrocarburos _x000a_"/>
    <n v="320"/>
    <s v="Eventos de divulgación realizados"/>
    <n v="6"/>
    <s v="Número"/>
    <s v="Eventos de divulgación de las acciones a nivel nacional, regional y local para viabilizar las actividades de exploración y producción de hidrocarburos "/>
    <s v="V1= Número de eventos realizados "/>
    <n v="1900000000"/>
    <d v="2023-01-01T00:00:00"/>
    <d v="2023-12-31T00:00:00"/>
    <s v="Creciente"/>
    <s v="Trimestral"/>
    <n v="0"/>
    <s v="Se ejecuta Convenio de Asociación para fortalecer la articulación interinstitucional nación - territorio, a través de la implementación de iniciativas socioambientales que aporten al desarrollo sostenible de los territorios con actividades de exploración y producción de hidrocarburos, bajo criterios éticos, sociales, de respeto por el medio ambiente y los derechos humanos, aportando a la &quot;transición energética justa, segura, confiable y eficiente”. _x000a_Se desarrollan los Planes de Trabajo para la gestión y atención de la conflictividad con Mintrabajo, DANCP, Mineneergia, Ministerio del Interior._x000a_Se dio tràmite al segundo desembolso del Convenio."/>
    <s v="X:\1 - Convenios\19- Convenios 2023\Convenio de Asociación No. 227 de 2023 FUPAD"/>
    <n v="15000000000"/>
    <n v="4500000000"/>
    <m/>
    <s v="Indicador Plan de Acción Institucional"/>
    <s v="Anny Lizette Castillo Cittelly"/>
    <s v="anny.castillo@anh.gov.co"/>
  </r>
  <r>
    <n v="31"/>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Participación en eventos estratégicos para la promoción de la entidad, del sector y del proceso de transición energética del país"/>
    <s v="Plan de Acción Institucional"/>
    <s v="Gasto de inversión"/>
    <s v="Apoyo para la viabilización de las actividades de exploración y producción de hidrocarburos a través de la articulación institucional de la gestión socio ambiental Nacional"/>
    <s v="Servicio de divulgación para la atención y disminución de la conflictividad del sector de hidrocarburos"/>
    <s v="Implementar acciones interinstitucionales que atiendan las situaciones de conflicto en las actividades de exploración y producción de hidrocarburos."/>
    <n v="320"/>
    <m/>
    <m/>
    <m/>
    <m/>
    <m/>
    <n v="13100000000"/>
    <m/>
    <m/>
    <m/>
    <m/>
    <m/>
    <m/>
    <m/>
    <m/>
    <m/>
    <m/>
    <m/>
    <m/>
    <m/>
  </r>
  <r>
    <n v="32"/>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investigación"/>
    <s v="Apoyar el levantamiento de información biótica, abiótica y de elementos socioeconómicos del componente ambiental de las áreas de interés priorizadas para las actividades de exploración y producción de hidrocarburos_x000a_"/>
    <n v="339"/>
    <s v="Documentos de investigación realizados "/>
    <n v="2"/>
    <s v="Número"/>
    <s v="Documentos de Investigación realizados de caracterización ambiental con el resultado del análisis de la información colectada, para la toma de decisiones en las actividades de exploración y producción de hidrocarburos  "/>
    <s v="V1= Número de documentos de investigación realizados"/>
    <n v="500000000"/>
    <d v="2023-01-01T00:00:00"/>
    <d v="2023-12-31T00:00:00"/>
    <s v="Creciente"/>
    <s v="Trimestral"/>
    <n v="0"/>
    <s v="Se ejecuta Convenio de Asociación para fortalecer la articulación interinstitucional nación - territorio, a través de la implementación de iniciativas socioambientales que aporten al desarrollo sostenible de los territorios con actividades de exploración y producción de hidrocarburos, bajo criterios éticos, sociales, de respeto por el medio ambiente y los derechos humanos, aportando a la &quot;transición energética justa, segura, confiable y eficiente”.  Se dio inicio al plan de trabajo con la Corporación Autónoma Regional de los Valles del Sinu y San Jorge._x000a__x000a_Se suscribió convenio interadministrativo con el INVEMAR para analizar la información ambiental colectada durante el 2022 sobre el área Baja Guajira y socializar el proceso de levantamiento de línea base ambiental costa afuera con que cuenta el país a la fecha, permitiendo evaluar la necesidad de información ambiental de las operaciones de exploración de hidrocarburos, así como nuevos modelos del sector, en la transición hacia energías alternativas, contribuyendo a la consolidación de la institucionalidad en el marco de las competencias, funciones y en cumplimiento de las actividades misionales de cada Entidad, propendiendo por un aprovechamiento óptimo y sostenible de los recursos energéticos costa afuera. El poyecto tiene a la fecha un 79% de avance y se diò tràmite al segundo desembolso."/>
    <s v="X:\1 - Convenios\19- Convenios 2023\ Convenio Interadministrativo No. 300 de 2023 suscrito con el INVEMAR_x000a__x000a_X:\1 - Convenios\19- Convenios 2023\Convenio de Asociación No. 227 de 2023 FUPAD"/>
    <n v="2500000000"/>
    <n v="950000000"/>
    <m/>
    <s v="Indicador Plan de Acción Institucional"/>
    <s v="Anny Lizette Castillo Cittelly"/>
    <s v="anny.castillo@anh.gov.co"/>
  </r>
  <r>
    <n v="32"/>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investigación"/>
    <s v="Elaborar documentos técnicos de caracterización ambiental con el resultado del análisis de la información colectada para la toma de decisiones en las actividades de exploración y producción de hidrocarburos "/>
    <n v="320"/>
    <m/>
    <m/>
    <m/>
    <m/>
    <m/>
    <n v="2000000000"/>
    <m/>
    <m/>
    <m/>
    <m/>
    <m/>
    <m/>
    <m/>
    <m/>
    <m/>
    <m/>
    <m/>
    <m/>
    <m/>
  </r>
  <r>
    <n v="33"/>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lineamientos técnicos"/>
    <s v="Diseñar planes de trabajo conjunto para generar capacidad en materia de exploración y producción de hidrocarburos en las entidades de carácter ambiental "/>
    <n v="320"/>
    <s v="Documentos de lineamientos técnicos realizados"/>
    <n v="2"/>
    <s v="Número"/>
    <s v="Documentos de lineamientos técnicos realizados que den cuenta de la generación de capacidades en las entidades de carácter ambiental"/>
    <s v="V1= Número de documentos de lineamientos técnicos realizados"/>
    <n v="350000000"/>
    <d v="2023-01-01T00:00:00"/>
    <d v="2023-12-31T00:00:00"/>
    <s v="Creciente"/>
    <s v="Trimestral"/>
    <n v="0"/>
    <s v="Se ejecuta Convenio de Asociación para fortalecer la articulación interinstitucional nación - territorio, a través de la implementación de iniciativas socioambientales que aporten al desarrollo sostenible de los territorios con actividades de exploración y producción de hidrocarburos, bajo criterios éticos, sociales, de respeto por el medio ambiente y los derechos humanos, aportando a la &quot;transición energética justa, segura, confiable y eficiente”. _x000a_Se están definiendo planes de trabajo con algunas Corporacciones y con la ANLA."/>
    <s v="_x000a_X:\1 - Convenios\19- Convenios 2023\Convenio de Asociación No. 227 de 2023 FUPAD"/>
    <n v="2500000000"/>
    <n v="750000000"/>
    <m/>
    <s v="Indicador Plan de Acción Institucional"/>
    <s v="Anny Lizette Castillo Cittelly"/>
    <s v="anny.castillo@anh.gov.co"/>
  </r>
  <r>
    <n v="33"/>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lineamientos técnicos"/>
    <s v="Elaborar estudios de lineamientos técnicos que aporten a la generación de capacidad en materia de exploración y producción de hidrocarburos, en las entidades de carácter ambiental."/>
    <n v="320"/>
    <m/>
    <m/>
    <m/>
    <m/>
    <m/>
    <n v="2150000000"/>
    <m/>
    <m/>
    <m/>
    <m/>
    <m/>
    <m/>
    <m/>
    <m/>
    <m/>
    <m/>
    <m/>
    <m/>
    <m/>
  </r>
  <r>
    <n v="34"/>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Planeación"/>
    <s v="Formular iniciativas de inversión social en los territorios priorizados y estratégicos para el desarrollo de las actividades de exploración y producción de hidrocarburos_x000a_"/>
    <s v="No Aplica"/>
    <s v="Documentos de Planeación realizados"/>
    <n v="20"/>
    <s v="Número"/>
    <s v="Documentos de planeación realizados que evidencien la formulación e implementación de  iniciativas de inversión social en los territorios priorizados y estratégicos para el desarrollo de las actividades de exploración y producción de hidrocarburos "/>
    <s v="V1= Número de documentos de planeación realizados"/>
    <n v="5200000000"/>
    <d v="2023-01-01T00:00:00"/>
    <d v="2023-12-31T00:00:00"/>
    <s v="Creciente"/>
    <s v="Trimestral"/>
    <n v="0"/>
    <s v="Se ejecuta Convenio de Asociación para fortalecer la articulación interinstitucional nación - territorio, a través de la implementación de iniciativas socioambientales que aporten al desarrollo sostenible de los territorios con actividades de exploración y producción de hidrocarburos, bajo criterios éticos, sociales, de respeto por el medio ambiente y los derechos humanos, aportando a la &quot;transición energética justa, segura, confiable y eficiente”._x000a_FUPAD avanza en el proceso de diagnóstico para identiicar las iniciativas de inversión socio ambiental y dar inicio en los territorios priorizados."/>
    <s v="_x000a_X:\1 - Convenios\19- Convenios 2023\Convenio de Asociación No. 227 de 2023 FUPAD"/>
    <n v="20000000000"/>
    <n v="6000000000"/>
    <m/>
    <s v="Indicador Plan de Acción Institucional"/>
    <s v="Anny Lizette Castillo Cittelly"/>
    <s v="anny.castillo@anh.gov.co"/>
  </r>
  <r>
    <n v="34"/>
    <s v="Gestión Social, HSE y de Seguridad de Contratos de Hidrocarburos"/>
    <s v="Gestión con Valores para Resultados"/>
    <x v="2"/>
    <x v="6"/>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inversión"/>
    <s v="Apoyo para la viabilización de las actividades de exploración y producción de hidrocarburos a través de la articulación institucional de la gestión socio ambiental Nacional"/>
    <s v="Documentos de Planeación"/>
    <s v="Implementar iniciativas de inversión social en los territorios priorizados, aportando al desarrollo de las regiones donde se adelantan actividades de exploración y producción de hidrocarburos"/>
    <s v="No Aplica"/>
    <m/>
    <m/>
    <m/>
    <m/>
    <m/>
    <n v="14800000000"/>
    <m/>
    <m/>
    <m/>
    <m/>
    <m/>
    <m/>
    <m/>
    <m/>
    <m/>
    <m/>
    <m/>
    <m/>
    <m/>
  </r>
  <r>
    <n v="35"/>
    <s v="Gestión Social, HSE y de Seguridad de Contratos de Hidrocarburos"/>
    <s v="Evaluación de Resultados"/>
    <x v="2"/>
    <x v="6"/>
    <s v="Articular los actores del sector energético para la adecuada ejecución de los contratos misionales en armonía con una sociedad resiliente al clima"/>
    <s v="Fortalecimiento y articulación institucional del sector minero energético"/>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Nivel de respuesta a las solicitudes de los operadores en el componente socioambiental"/>
    <n v="90"/>
    <s v="Porcentaje"/>
    <s v="El indicador muestra la eficacia en la respuesta a las solicitudes del Operador allegadas a la Gerencia de Seguridad, Comunidades y Medio Ambiente"/>
    <s v="(Número de solicitudes atendidas  / Total de solicitudes recibidas )*100"/>
    <n v="804030080.25"/>
    <d v="2023-01-01T00:00:00"/>
    <d v="2023-12-31T00:00:00"/>
    <s v="Creciente"/>
    <s v="Mensual"/>
    <n v="81.8"/>
    <s v="El indicador de trámites de la GSCYMA muestra un cumplimiento del 91%  respecto a la meta establecida para el mes de septiembre (se estableció una meta del 90% en la respuesta de los trámites). es importante resaltar que la GSCYMA, establecido una meta del 90% para el mes de septiembre.  Se respondieron un acumulado de 360 del total de los 440 trámites que se tenían acumulados al corte del 30 de septiembre de 2023. Para el mes de septiembre, la tendencia del indicador aumenta respecto al mes anterior, esto se debe a los lineamientos generados por la gerencia por medio de las reuniones semanales donde se realiza seguimiento a cada uno de los tramites allegados y se generan lineamientos a los profesionales para generar soluciones que permitan mejorar la eficiencia en la gestión de los tramites._x000a__x000a_En lo referente a la trazabilidad de la cantidad de Trámites cerrados, se evidencia un crecimiento en la efectividad del cierre de trámites con respecto al mes anterior, esto con ocasión al seguimiento y control que realiza la GSCYMA a la línea de tiempo del Trámite, es decir, los profesionales deben realizar seguimiento al cierre del Trámite hasta que este se de por terminado en gestión documental, asimismo, la GSCYMA, periódicamente a través del tablero de control, elabora una presentación a la Vicepresidente, en la cual se indican los trámites que están pendientes por la VCH._x000a__x000a_Aunado a lo anterior, la GSCYMA, implemento un Dashboard ( Tablero de Control) que funciona como herramienta para realizar el seguimiento de los tramites de la GSCYMA. este tablero de control permite identificar la cantidad de tramites abiertos a corte de cada reunión de seguimiento, asimismo, permite identificar la fecha de recibido, el tipo de Trámite y el tiempo total de cada Tramite desde la fecha de recibido, a partir de estos datos, la GSCYMA, define las acciones y genera lineamientos para cada uno de los contratos en aras de generar una mejora en la gestión de los trámites. por ultimo, la GSCYMA, estructuro una presentación donde se indica el estado actual de cada uno de los trámites e identifica en que persona, cargo o dependencia se encuentra."/>
    <s v="Dashboard de Trámites GSCYMA"/>
    <n v="685672643.37"/>
    <n v="394889730.79199994"/>
    <m/>
    <s v="Indicador Plan de Acción Institucional"/>
    <s v="Libardo Andrés Huertas Cuevas"/>
    <s v="libardo.huertas@anh.gov.co"/>
  </r>
  <r>
    <n v="36"/>
    <s v="Gestión Social, HSE y de Seguridad de Contratos de Hidrocarburos"/>
    <s v="Gestión con Valores para Resultados"/>
    <x v="2"/>
    <x v="6"/>
    <s v="Articular los actores del sector energético para la adecuada ejecución de los contratos misionales en armonía con una sociedad resiliente al clima"/>
    <s v="Fortalecimiento y articulación institucional del sector minero energético"/>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Oportunidad en la entrega de los Programas en Beneficio de las comunidades"/>
    <n v="90"/>
    <s v="Porcentaje"/>
    <s v="Realizar la medición de los tiempos de entrega de los Programas en Beneficio de las Comunidades"/>
    <s v="(Número de solicitudes PBC del trimestre atendidas en 60 días  / Total de solicitudes recibidas en el trimestre )*100"/>
    <n v="1091211010.5"/>
    <d v="2023-01-01T00:00:00"/>
    <d v="2023-12-31T00:00:00"/>
    <s v="Constante"/>
    <s v="Trimestral"/>
    <n v="83.5"/>
    <s v="El indicador de tiempo de respuestas de las solicitudes de PBC pretende realizar la medición de los tiempos de entrega de la GSCYMA a las solicitudes de PBC, en ese sentido, para el tercer trimestre de 2023, se utilizo la herramienta del Dashboard de tramites para realizar seguimiento y control de los tramites asociados a PBC, en ese orden de ideas, la meta que se propuso la GSCYMA en el trimestre III fue del 90%, el resultado de la gestión de PBC con respecto a la meta planteada fue 93% en este periodo, este resultado se basa en los datos obtenidos de los tramites de PBC allegados en el tercer trimestre (Acumulado), de este total, se define cuales de estos tramites cumplieron con la meta de 60 días (Es importante resaltar que los tramites allegados entre el 15 - 30 se da plazo de respuesta al mes siguiente para efectos de cumplimiento de tiempos), para la medición de los tiempos, la GSCYMA, decidió contabilizar el tiempo de las operadoras como tiempo de espera o de solicitud de información, es decir, estos tiempos no entran en los tiempos de la gestión de tramites de la GSCYMA. es importante mencionar, que para la medición del segundo trimestre del año 2023, se tomaron todos los tramites asociados a PBC._x000a_También es importante mencionar que con corte a aeptiembre de la vigencia 2023 se recibieron 137 tramites asociados a PBC, esto corresponde a un aumento del 35% con respecto a la vigencia de 2022 del mismo corte."/>
    <s v="Dashboard de Trámites GSCYMA"/>
    <n v="685672643.37"/>
    <n v="299825058.89099997"/>
    <m/>
    <s v="Indicador Plan de Acción Institucional"/>
    <s v="Libardo Andrés Huertas Cuevas"/>
    <s v="libardo.huertas@anh.gov.co"/>
  </r>
  <r>
    <n v="37"/>
    <s v="Gestión Social, HSE y de Seguridad de Contratos de Hidrocarburos"/>
    <s v="Evaluación de Resultados"/>
    <x v="2"/>
    <x v="6"/>
    <s v="Articular los actores del sector energético para la adecuada ejecución de los contratos misionales en armonía con una sociedad resiliente al clima"/>
    <s v="Fortalecimiento y articulación institucional del sector minero energético"/>
    <s v="Contratos de exploración y producción de hidrocarburos con problemáticas socioambientales, viabilizados"/>
    <s v="Plan de Acción Institucional"/>
    <s v="Gasto de funcionamiento - comercialización"/>
    <s v="No Aplica"/>
    <s v="No Aplica"/>
    <s v="No Aplica"/>
    <s v="Sin Información"/>
    <s v="Contratos de exploración y producción de hidrocarburos con problemáticas socioambientales, viabilizados"/>
    <n v="9"/>
    <s v="Número"/>
    <s v="Adelantar gestiones de manera conjunta, donde se involucren las diferentes perspectivas (técnica, jurídica, conflictividad) para analizar los hitos de la suspensión y adelantar las gestiones pertinentes que permitan cesar la suspensión y reactivar los proyectos​."/>
    <s v="Número de contratos Viabilizados a través de la gestión de la GSCYMA."/>
    <n v="804030080.25"/>
    <d v="2023-01-01T00:00:00"/>
    <d v="2023-12-31T00:00:00"/>
    <s v="Creciente"/>
    <s v="Bimestral"/>
    <n v="6"/>
    <s v="La Gerencia de Seguridad, Comunidades y Medio Ambiente - GSCYMA de la Agencia Nacional de Hidrocarburos - Mediante las actividades de seguimiento en el periodo Septiembre-Octubre 2023, se han viabilizado 1 contratos para un total de 6, los cuales en compromisos exploratorios han viabilizado una cifra superior a los USD $78 millones de dólares atendidos en diferentes regiones del país, principalmente en departamentos como Putumayo y Santander, En el año 2023 la GSCYMA realizó un diagnistico detallado del estado y  contexto actual de los contratos suspendidos, el resultado de este ejercicio se define de la siguiente Manera:_x000a__x000a_• Conflictividad Social: 11_x000a_• Consulta Previa: 3_x000a_• Orden Público: 9_x000a_• Tramite ambiental: 8_x000a_• Ordenamiento Territorial: 4_x000a_• Acuerdo Mutuo: 1_x000a__x000a_• Total: 36_x000a__x000a_Durante 2023 se han llevado a cabo reuniones periódicas entre el MME y la ANH para definir actividades que permitan fortalecer la gestión de los contratos suspendidos a través de mecanismos que contribuyan a viabilizar las actividades exploratorias y de producción de hidrocarburos. Adicionalmente, para llevar el control de los contratos suspendidos y poder realizar análisis territoriales por departamentos, operadoras, recursos exploratorios atrapados, causas de conflictividad, entre otras, y de esta forma tomar decisiones que favorezcan la movilización de compromisos y recursos exploratorios, se creó una herramienta para el control de estos contratos y la definición de planes de acción para cada caso. _x000a__x000a_A continuación, se presenta la herramienta antes mencionada._x000a__x000a_link:https://app.powerbi.com/groups/me/reports/483756ea-dd49-482d-a48c-f0bad281e547/ReportSectiond9b3a58f655db25eb2d0?experience=power-bi "/>
    <s v="Sin Información"/>
    <n v="685672643.37"/>
    <n v="394889730.79199994"/>
    <s v="Se actualizó la información de este indicador."/>
    <s v="Indicador Estratégico"/>
    <s v="Libardo Andrés Huertas Cuevas"/>
    <s v="libardo.huertas@anh.gov.co"/>
  </r>
  <r>
    <n v="38"/>
    <s v="Gestión Social, HSE y de Seguridad de Contratos de Hidrocarburos"/>
    <s v="Gestión con Valores para Resultados"/>
    <x v="2"/>
    <x v="6"/>
    <s v="Fortalecer la seguridad y soberanía energética en hidrocarburos, apoyando la transición energética y la economía verde"/>
    <s v="Fortalecimiento de las Fuentes No Convencionales de Energía - FNCE"/>
    <s v="Recursos destinados a iniciativas de inversión socio ambiental en territorio"/>
    <s v="Plan Estratégico Institucional"/>
    <s v="Gasto de funcionamiento - comercialización"/>
    <s v="No Aplica"/>
    <s v="No Aplica"/>
    <s v="No Aplica"/>
    <s v="No Reportado"/>
    <s v="Recursos destinados a iniciativas de inversión socio ambiental en territorio"/>
    <n v="40000"/>
    <s v="Millones de pesos"/>
    <s v="Realizar seguimiento y control a la ejecución presupuestal del proyecto de inversión."/>
    <s v="Recursos Obligados / Recursos Comprometidos"/>
    <n v="40000000000"/>
    <d v="2023-01-01T00:00:00"/>
    <d v="2023-12-31T00:00:00"/>
    <s v="Creciente"/>
    <s v="Cuatrimestral"/>
    <n v="12200"/>
    <s v="Fue aprobado por el Departamento Nacional de Planeación – DNP el proyecto de Inversión Socio ambiental para la vigencia 2023 – 2027 denominado “Apoyo para la viabilización de las actividades de exploración y producción de hidrocarburos a través de la articulación institucional de la gestión socio ambiental” luego de surtir los respectivos trámites de viabilidad técnica con el Ministerio de Minas y Energía y la Gerencia de Planeación de la ANH. para el segundo cuatrimestre se han ejecutado $ 12,200 de los $40,000 dando un porcentaje de cumplimiento del 30,5%"/>
    <s v="No Reportado"/>
    <n v="228557547.79000002"/>
    <n v="131629910.264"/>
    <s v="Se ajusta la fuente de financiación, este indicador esta asociado agastos de comercialización"/>
    <s v="Indicador Estratégico"/>
    <s v="Libardo Andrés Huertas Cuevas"/>
    <s v="libardo.huertas@anh.gov.co"/>
  </r>
  <r>
    <n v="39"/>
    <s v="Gestión de Contratos en Exploración"/>
    <s v="Evaluación de Resultados"/>
    <x v="2"/>
    <x v="7"/>
    <s v="Afianzar la gestión y desempeño organizacional eficiente y equitativo, generando mayor confianza ciudadana, transformación e innovación institucional"/>
    <s v="Promoción de la eficiencia y simplificación de procesos institucionales"/>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Nivel de respuesta oportuna a solicitudes (cliente externo)"/>
    <n v="90"/>
    <s v="Porcentaje"/>
    <s v="El indicador muestra la eficacia en la respuesta oportuna a las solicitudes del proceso de Gestión de Contratos en Exploración"/>
    <s v="(Número de solicitudes atendidas oportunamente / Total de solicitudes con términos cumplidos)*100"/>
    <n v="1522540611"/>
    <d v="2023-01-01T00:00:00"/>
    <d v="2023-12-31T00:00:00"/>
    <s v="Creciente"/>
    <s v="Mensual"/>
    <n v="82"/>
    <s v="El indicador de trámites de la GSCE muestra un cumplimiento de 96% respecto a la meta establecida para el mes de septiembre (se estableció una meta del 85% en la respuesta de los trámites). Se respondieron 195 del total de los 239 trámites que se tenían como meta para el corte del 30 de septiembre de 2023. La gestión de tramites de la GSCE aumentó en 6% respecto al mes anterior._x000a_Para la medición del indicador no se tienen en cuenta los trámites asociados a Terminaciones, Liquidaciones y Devoluciones de áreas, debido a que requieren un período de tiempo amplio para su resolución."/>
    <s v="Base de datos de Trámites"/>
    <n v="955296809"/>
    <n v="367686957.68000001"/>
    <m/>
    <s v="Indicador Plan de Acción Institucional"/>
    <s v="Libardo Andrés Huertas Cuevas"/>
    <s v="libardo.huertas@anh.gov.co"/>
  </r>
  <r>
    <n v="40"/>
    <s v="Gestión de Contratos en Producción"/>
    <s v="Evaluación de Resultados"/>
    <x v="2"/>
    <x v="8"/>
    <s v="Afianzar la gestión y desempeño organizacional eficiente y equitativo, generando mayor confianza ciudadana, transformación e innovación institucional"/>
    <s v="Promoción de la eficiencia y simplificación de procesos institucionales"/>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Nivel de respuesta a las solicitudes de los operadores para la gestión de contratos de hidrocarburos"/>
    <n v="90"/>
    <s v="Porcentaje"/>
    <s v="El indicador muestra la eficacia en la respuesta a las solicitudes del Operador por parte de la gerencia de seguimiento a contratos en producción."/>
    <s v="(Acumulado del número de trámites atendidos al mes de corte/Acumulado del número de trámites recibidos al mes de corte) x 100"/>
    <n v="1073206119"/>
    <d v="2023-01-01T00:00:00"/>
    <d v="2023-12-31T00:00:00"/>
    <s v="Creciente"/>
    <s v="Mensual"/>
    <n v="80.400000000000006"/>
    <s v="Se cerraron 14 trámites (1 Ajuste PTE, 8 Solicitud de Plazo, 2 Otros, 1 Modificación PEV, 1 Liberación recursos F.A. y 1 Disposición de activos). Se recibieron durante agosto 35 trámites para un total acumulado de 214. A 31-ago-23 se encuentran 42 trámites abiertos. Si bien el cumplimiento del indicador refleja una gestión exitosa, a la fecha de corte se encontraban abiertos 42 trámites, siendo esta una cifra muy superior al promedio del año por lo que se requiere implementar una estrategia de choque a fin de superar esta coyuntura. "/>
    <s v="Seguimiento a la Producción\ESTADISTICAS\INDICADORES\INDICADORES 2023\9. Septiembre_2023\Soporte\BD_Control de Tiempos Trámites_30-sep-23"/>
    <n v="766050615.60000002"/>
    <n v="418247026.07999998"/>
    <m/>
    <s v="Indicador Plan de Acción Institucional"/>
    <s v="Libardo Andrés Huertas Cuevas"/>
    <s v="libardo.huertas@anh.gov.co"/>
  </r>
  <r>
    <n v="41"/>
    <s v="Gestión de Contratos en Exploración"/>
    <s v="Evaluación de Resultados"/>
    <x v="2"/>
    <x v="7"/>
    <s v="Fortalecer la seguridad y soberanía energética en hidrocarburos, apoyando la transición energética y la economía verde"/>
    <s v="Fortalecimiento de hidrocarburos (gas, petróleo aumentando factor recobro mejorado) para la financiación de la transición energética"/>
    <s v="Pozos exploratorios perforados de contratos vigentes"/>
    <s v="Plan Estratégico Institucional"/>
    <s v="Gasto de funcionamiento - comercialización"/>
    <s v="No Aplica"/>
    <s v="No Aplica"/>
    <s v="No Aplica"/>
    <s v="Sin Información"/>
    <s v="Pozos exploratorios perforados de contratos vigentes"/>
    <n v="40"/>
    <s v="Número"/>
    <s v="​​Mide la cantidad de  pozos exploratorios perforados durante el cuatrienio, en cumplimiento de los compromisos exploratorios correspondientes a los Programa Exploratorio Mínimo y Adicional, Programa Exploratorio Posterior o ejecutados como actividad adicional de los Contratos y Convenios E&amp;P.​"/>
    <s v="Sumatoria del número de Pozos Exploratorios perforados en el mes"/>
    <s v="Sin Información"/>
    <d v="2023-01-01T00:00:00"/>
    <d v="2023-12-31T00:00:00"/>
    <s v="Creciente"/>
    <s v="Mensual"/>
    <n v="36"/>
    <s v="El acumulado hasta el mes de septiembre de 2023 es el siguiente:_x000a_ENERO 6 POZOS PERFORADOS_x000a_1. Contrato E&amp;P VIM 33; Pozo Dividivi-1, Inició perforación 20-dic-22; T.D: 2-ene-23, A-3._x000a_2. Contrato E&amp;P VIM-5; Pozo Saxofón-1, Inició perforación 2-dic-22; T.D: 7-ene-23, A-3._x000a_3. Convenio E&amp;P Área Santiago de las Atalayas, Pozo Cupiagua XD45Y, Inició perforación 29-sep-22; T.D: 18-ene-23, A-2c._x000a_4. Contrato E&amp;P LLA-87; Pozo Picabuey-1, Inició perforación 18-dic-22; T.D: 18-ene-23, A-3._x000a_5. Contrato E&amp;E La Creciente; Pozo Magari-1D, Inició perforación 12-nov-22; T.D: 18-ene-23, A-3._x000a_6. Contrato E&amp;P CPO-9; Pozo Magnus-1, Inició perforación 8-ene-23; T.D: 22-ene-23, A-3._x000a_FEBRERO 4 POZOS PERFORADOS_x000a_7. Contrato E&amp;P COR-15; Pozo Oveja-1, Inició perforación 23-ene-23; T.D: 1-feb-23, A-3._x000a_8. Contrato E&amp;P LLA-9; Pozo Turupe-1 ST1, Inició perforación 17-ene-23; T.D: 04-feb-23, A-3._x000a_9. Contrao E&amp;P LLA-87; Pozo Zorzal-1, Inició perforación 12-ene-23; T.D: 11-feb-23, A-3._x000a_10. Contrato E&amp;P LLA-78; Pozo Espiguero-1, Inició perforación 4-feb-23; T.D: 18-feb-23, A-3._x000a_MARZO 8 POZOS PERFORADOS_x000a_11. Contrato E&amp;E CUBIRO; Pozo Cubiro KN-1, Inició perforación 27-feb-23; T.D: 6-mar-23, A-2b._x000a_12. Contrato E&amp;P VIM-22; Pozo Chimi-1, Inicio perforación 16-feb-23; T.D: 11-mar-23, A-3._x000a_13. Contrato de Asociación COROCORA; Pozo Iza-1, Inicio perforación 4-mar-23; T.D. 12-mar-23, A-3._x000a_14. Contrato E&amp;P LLA-87; Pozo Koala-1, Inició perforación 16-feb-23; T.D: 13-mar-23, A-3._x000a_15. Contrato E&amp;P CPO-9; Pozo Leyenda-1, Inicio perforación 16-feb-23; T.D. 14-mar-23, A-3._x000a_16. Contrato E&amp;P CPO-5; Pozo Yarico-1X, Inicio perforación 20-ene-23; T.D. 19-mar-23, A-2a._x000a_17. Contrato E&amp;P LLA-78; Pozo Tinamú Llanos-1, Inicio perforación 18-mar-23; T.D. 26-mar-23, A-3._x000a_18. Convenio E&amp;P SANTIAGO DE LAS ATALAYAS; Pozo Cusiana V-31, Inicio perforación 9-jul-22; T.D: 28-mar-23, A-3._x000a_ABRIL 6 POZOS PERFORADOS_x000a_19. Contrato E&amp;P LLA-61; Pozo Omi-4, Inicio perforación 23-mar-23; T.D: 8-abr-23, A-3._x000a_20. Contrato E&amp;P CPO-9; Pozo Kimera-1, Inicio perforación 25-mar-23; T.D: 11-abr-23, Exploratorio._x000a_21. Contrato E&amp;P VIM-22; Pozo Winner-1, Inicio perforación 30-mar-23; T.D: 13-abr-23, A-3._x000a_22. Contrato E&amp;P VIM-43; Pozo Chirimoya-1-ST1, Inicio perforación 7-abr-23; T.D: 25-abr-23, A-3._x000a_23. Contrato E&amp;P VIM-21; Pozo Lulo-1, Inicio perforación 17-abr-23; T.D: 26-abr-23, A-3._x000a_24. Contrato E&amp;P LLA-34; Pozo Ninfálido-1, Inicio perforación 19-abr-23; T.D: 30-abr-23, A-2b._x000a_MAYO 4 POZOS PERFORADOS_x000a_25. Contrato E&amp;P SSJN-1; Pozo Pollera Norte-1, Inicio perforación 13-abr-23; T.D: 1-may-23, A-3._x000a_26. Contrato E&amp;P VIM-22; Pozo Tubará Sur-1, Inicio perforación 29-abr-23; T.D: 6-may-23, A-3._x000a_27. Contrato de Asociación TAPIR; Pozo Carrizales Norte-1, Inicio perforación 1-may-23; T.D: 11-may-23, A-3._x000a_28. Contrato de Asociación CARARE LAS MONAS; Pozo San Benedicto-1A-ST1, Inicio perforación 26-abr-23; T.D: 18-may-23, A-3._x000a_29. Contrato E&amp;P LLA-81; Pozo Lucero-1, Inicio perforación 14-jun-23; T.D: 27-jun-23, A-2b._x000a_30. Contrato E&amp;P LLA-123; Pozo Saltador-1, Inicio perforación 31-may-23; T.D: 01-jul-23, A-3._x000a_31. Contrato E&amp;P ESPERANZA; Pozo Piña Norte-2, Inicio perforación 19-jul-23; T.D: 02-ago-23, A-2c._x000a_32. Contrato E&amp;P COL-5; Pozo Glaucus-1, Inicio perforación 16-jul-23; T.D: 10-ago-23. A-3._x000a_33. Contrato E&amp;E ESPERANZA; Pozo Cereza-1, Inicio perforación 9-ago-23; T.D: 19-ago-23, A-2c_x000a_34. Contrato E&amp;P LLA-124; Pozo Cucarachero-1, Inicio perforación 8-jul-23; T.D: 19-ago-23, A-3._x000a_35. Contrato E&amp;P LLA-123; Pozo Toritos-1, Inicio perforación 14-ago-23; T.D: 12-sep-23, A3._x000a_36. Contrato E&amp;P SN-18; Pozo Sabanales-1, Inicio perforación 7-jul-23; T.D: 16-sep-23, A3."/>
    <s v="Archivo de Perforación de Pozos elaborado para SINERGIA"/>
    <s v="Sin Información"/>
    <s v="Sin Información"/>
    <m/>
    <s v="Indicador Estratégico"/>
    <s v="Libardo Andrés Huertas Cuevas"/>
    <s v="libardo.huertas@anh.gov.co"/>
  </r>
  <r>
    <n v="42"/>
    <s v="Gestión de Contratos en Exploración"/>
    <s v="Evaluación de Resultados"/>
    <x v="2"/>
    <x v="7"/>
    <s v="Fortalecer la seguridad y soberanía energética en hidrocarburos, apoyando la transición energética y la economía verde"/>
    <s v="Fortalecimiento de hidrocarburos (gas, petróleo aumentando factor recobro mejorado) para la financiación de la transición energética"/>
    <s v="Sísmica 2D Equivalente"/>
    <s v="Plan Estratégico Institucional"/>
    <s v="Gasto de funcionamiento - comercialización"/>
    <s v="No Aplica"/>
    <s v="No Aplica"/>
    <s v="No Aplica"/>
    <s v="Sin Información"/>
    <s v="Sísmica 2D Equivalente"/>
    <n v="1200"/>
    <s v="Kilómetro"/>
    <s v="​Cuantificar los Kilómetros de sísmica 2D equivalente adquiridos durante  el 2021, en cumplimiento de los compromisos exploratorios correspondientes a los Programa Exploratorio Mínimo y Adicional, Programa Exploratorio Posterior o ejecutados como actividad adicional en los Contratos y Convenios E&amp;P y Contratos de Evaluación Técnica._x000a_"/>
    <s v="Kilómetros sísmica 2D equivalente adquiridos / mes"/>
    <s v="Sin Información"/>
    <s v="Sin Información"/>
    <s v="Sin Información"/>
    <s v="Creciente"/>
    <s v="Mensual"/>
    <n v="973.2"/>
    <s v="La adquisición de sísmica para acumulada hasta el mes de septiembre 2023 es la siguiente: _x000a_Convenio de Explotación CE MAGDALENA MEDIO_x000a_Programa: FLAMENCOS 3D_x000a_Total sísmica 3D: 312 Km²_x000a_Total Km Programa Sísmico:  499,2 Km 2D Equivalente_x000a_Fecha de Inicio Topografía: 3-nov-22_x000a_Fecha de Inicio Perforación:  17-nov-22_x000a_Fecha de Inicio Registro: 21-ene-23_x000a_Fecha Fin Registro: 14-abr-23_x000a_Avance Sísmica: 100%_x000a_Contratos: E&amp;P SSJN-1 - RC-7 - PERDICES_x000a_Programa: SSJN-1-2D-2021_x000a_Total sísmica 2D: 210,002 Km_x000a_Fecha de Inicio Topografía: 21-ene-23_x000a_Fecha de Inicio Perforación:  4-feb-23_x000a_Fecha de Inicio Registro: 30-mar-23_x000a_Fecha Fin Registro: 8-may-23_x000a_Avance Sísmica: 100%_x000a_Contratos: E&amp;P LLA-99_x000a_Programa: LLA-99 3D_x000a_Total sísmica 3D: 165 Km²_x000a_Total Km Programa Sísmico: 264,0 Km 2D Equivalente_x000a_Fecha de Inicio Topografía: 18-feb-23_x000a_Fecha de Inicio Perforación:  16-mar-23_x000a_Fecha de Inicio Registro: 8-abr-23_x000a_Fecha Fin Registro: 20-abr-23_x000a_Avance Sísmica: 100%"/>
    <s v="Archivo de sísmica elaborado para SINERGIA"/>
    <s v="Sin Información"/>
    <s v="Sin Información"/>
    <m/>
    <s v="Indicador Estratégico"/>
    <s v="Libardo Andrés Huertas Cuevas"/>
    <s v="libardo.huertas@anh.gov.co"/>
  </r>
  <r>
    <n v="43"/>
    <s v="Gestión de Contratos en Producción"/>
    <s v="Evaluación de Resultados"/>
    <x v="2"/>
    <x v="8"/>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Seguimiento Oportuno de los Planes de Explotación de Contratos en Producción"/>
    <n v="13"/>
    <s v="Días"/>
    <s v="Con este indicador la GSCP pretende medir la oportuna ejecución a los informes de verificación a los PLEX."/>
    <s v="Número total de días calendario en la gestión de los PLEX y/o actualizaciones / Número total de PLEX gestionados"/>
    <n v="715470746"/>
    <d v="2023-01-01T00:00:00"/>
    <d v="2023-12-31T00:00:00"/>
    <s v="Creciente"/>
    <s v="Trimestral"/>
    <n v="12.8"/>
    <s v="Durante el tercer trimestre de la vigencia se gestionaron 7 PLEX (6 cumplen Y 1 en complementar) para un acumulado de  169 PLEX (167 cumplen y 2 se encuentran en complementar); se resalta que de los seis informes en complementar a la fecha de cierre de este periódo, cinco pertenecen todos a un mismo operador, quien manifestó situaciones especiales en el desarrollo de sus contratos. Pese a lo anterior el resultado del indicador refleja que se mantienen los estandares de cumplimiento."/>
    <s v="Seguimiento a la Producción\ESTADISTICAS\INDICADORES\INDICADORES 2023\9. Septiembre_2023\Soporte\BD_Seguimiento Informes_Consolidado-30-sep-23"/>
    <n v="510700410.40000004"/>
    <n v="278831350.71999997"/>
    <m/>
    <s v="Indicador Plan de Acción Institucional"/>
    <s v="Libardo Andrés Huertas Cuevas"/>
    <s v="libardo.huertas@anh.gov.co"/>
  </r>
  <r>
    <n v="44"/>
    <s v="Gestión de Contratos en Producción"/>
    <s v="Evaluación de Resultados"/>
    <x v="2"/>
    <x v="8"/>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de Acción Institucional"/>
    <s v="Gasto de funcionamiento - comercialización"/>
    <s v="No Aplica"/>
    <s v="No Aplica"/>
    <s v="No Aplica"/>
    <s v="Sin Información"/>
    <s v="Seguimiento a Estimación de fondos de Abandono para Contratos en Producción"/>
    <n v="90"/>
    <s v="Porcentaje"/>
    <s v="El indicador muestra la efectividad de la gestión en la estimación de los fondos de abandono para los contratos que se encuentran en producción"/>
    <s v="(Número de fondos de abandono estimados acumulados durante el trimestre / Número de fondos de abandono a estimar acumulados durante el trimestre) x 100"/>
    <n v="430118348"/>
    <d v="2023-01-01T00:00:00"/>
    <d v="2023-12-31T00:00:00"/>
    <s v="Creciente"/>
    <s v="Trimestral"/>
    <n v="47.83"/>
    <s v="Al corte 30 de septiembre del 2023 se tienen estimados y establecidos los Fondos de Abandono de 39 áreas devueltas y 60 Áreas en Periodo de Explotación/Producción. A este corte se encuentran 76 Áreas en proceso de revisión para su estimación, 41 de las cuales están pendientes de complementar por parte del Operador  ya que fueron objeto de requerimientos a fin de proceder con su correcto establecimiento y 35 Conceptos de Verificación se encuentran en proceso de revisión por la Gerencia y Garantías. Este indicador refleja la necesidad de revisar y/o implementar cambios en el procedimiento para la estimación de Fondos de Abandono, con objeto de lograr una mayor eficiencia en la gestión."/>
    <s v="Seguimiento a la Producción\ESTADISTICAS\INDICADORES\INDICADORES 2023\9. Septiembre_2023\Soporte\BD_Estimacion_Fondos Abandono_Inventarios_30-sep-2023"/>
    <n v="245622460"/>
    <n v="160027423"/>
    <m/>
    <s v="Indicador Plan de Acción Institucional"/>
    <s v="Libardo Andrés Huertas Cuevas"/>
    <s v="libardo.huertas@anh.gov.co"/>
  </r>
  <r>
    <n v="45"/>
    <s v="Identificación de Oportunidades Exploratorias"/>
    <s v="No Aplica"/>
    <x v="3"/>
    <x v="9"/>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Informes técnicos de evaluación entregados "/>
    <s v="Levantar y procesar información técnica para valorar los recursos de las cuencas de interes (Información nueva)"/>
    <s v="247 248 249 250 251 252 253 254 255 256 257 258 260 261"/>
    <s v="Informes técnicos de evaluación entregados "/>
    <n v="5"/>
    <s v="Número"/>
    <s v="Sumatoria de los informes técnicos de evaluación entregados"/>
    <s v="Vi= informes técnicos de evaluación entregados_x000a_ΣVi"/>
    <n v="164609237915"/>
    <d v="2023-01-01T00:00:00"/>
    <d v="2023-12-31T00:00:00"/>
    <s v="Creciente"/>
    <s v="Semestral"/>
    <n v="0"/>
    <s v="Prestación servicios profesionales especializados: 160; 186; 188; 203; 204; 230; 231; 241; 243; 244; 248; 304; 307; 308; 312; 334; 359; 362; 440; 441; 474; 477; 493; 510; 514; 515; 545 y 575 de 2023 (Estructuración y seguimiento convenios y proyectos especiales). Contratos terminados: 160; 186; 188 y 204._x000a_Se abrieron procesos contractuales ANH-02-LP-2023 sismica 2D VIM por $47.446.609.895, ANH-01-CM-2023 interventoría de la sísmica por $2.125.000.000 y el ANH-06-LP-2023 componente hídrico subterraneo por $13.705.518.792."/>
    <s v="SERVIDOR: GestiondeConocimiento-Publica (\\servicios.anh.gov.co\sservicios) / CONTRATOS 2023_x000a_SECOP II"/>
    <n v="1692040301"/>
    <n v="533908734.55000001"/>
    <m/>
    <s v="Indicador Plan de Acción Institucional"/>
    <s v="Juan Eugenio Acosta Mejia"/>
    <s v="juan.acosta@anh.gov.co"/>
  </r>
  <r>
    <n v="45"/>
    <s v="Identificación de Oportunidades Exploratorias"/>
    <s v="No Aplica"/>
    <x v="3"/>
    <x v="9"/>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Informes técnicos de evaluación entregados "/>
    <s v="Analizar información técnica adquirida para la evaluación de las cuencas interes (Información nueva)"/>
    <s v="Sin Información"/>
    <m/>
    <m/>
    <m/>
    <m/>
    <m/>
    <n v="1695292821"/>
    <m/>
    <m/>
    <m/>
    <m/>
    <m/>
    <m/>
    <m/>
    <m/>
    <m/>
    <m/>
    <m/>
    <m/>
    <m/>
  </r>
  <r>
    <n v="46"/>
    <s v="Identificación de Oportunidades Exploratorias"/>
    <s v="No Aplica"/>
    <x v="3"/>
    <x v="10"/>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Documentos de investigación realizados "/>
    <s v="Robustecer la información geológica y geofísica según el potencial prospectivo de las cuencas de interés - (Información secundaria)"/>
    <s v="332 233 234 235 336"/>
    <s v="Documentos de investigación realizados "/>
    <n v="3"/>
    <s v="Número"/>
    <s v="Sumatoria de documentos de investigación realizados"/>
    <s v="Vi= documentos de investigación realizados_x000a_ΣVi"/>
    <n v="8915332958"/>
    <d v="2023-01-01T00:00:00"/>
    <d v="2023-12-31T00:00:00"/>
    <s v="Creciente"/>
    <s v="Semestral"/>
    <n v="0"/>
    <s v="Prestación servicios: 252, 255, 268, 269 y 277 de 2023 (Información geográfica y mapa de tierras). Todos contratos terminados._x000a_Se abrió proceso contractual ANH-03-LP-2023 tomografía por $15.989.742.000 "/>
    <s v="SERVIDOR: GestiondeConocimiento-Publica (\\servicios.anh.gov.co\sservicios) / CONTRATOS 2023_x000a_SECOP II"/>
    <n v="168600000"/>
    <n v="138346666.67000002"/>
    <m/>
    <s v="Indicador Plan de Acción Institucional"/>
    <s v="Juan Eugenio Acosta Mejia"/>
    <s v="juan.acosta@anh.gov.co"/>
  </r>
  <r>
    <n v="46"/>
    <s v="Identificación de Oportunidades Exploratorias"/>
    <s v="No Aplica"/>
    <x v="3"/>
    <x v="10"/>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Documentos de investigación realizados "/>
    <s v="Caracterizar e integrar la información de geología y geofísica según su potencial prospectivo  (Información secundaria)"/>
    <s v="Sin Información"/>
    <m/>
    <m/>
    <m/>
    <m/>
    <m/>
    <n v="15989742000"/>
    <m/>
    <m/>
    <m/>
    <m/>
    <m/>
    <m/>
    <m/>
    <m/>
    <m/>
    <m/>
    <m/>
    <m/>
    <m/>
  </r>
  <r>
    <n v="47"/>
    <s v="Identificación de Oportunidades Exploratorias"/>
    <s v="No Aplica"/>
    <x v="3"/>
    <x v="10"/>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Documentos metodológicos realizados"/>
    <s v="Buscar y determinar oportunidades prospectivas en áreas con posible éxito exploratorio"/>
    <s v="Sin Información"/>
    <s v="Documentos metodológicos realizados"/>
    <n v="2"/>
    <s v="Número"/>
    <s v="Sumatoria de documentos metodológicos realizados"/>
    <s v="Vi= documentos de investigación realizados_x000a_ΣVi"/>
    <n v="9478188369"/>
    <d v="2023-01-01T00:00:00"/>
    <d v="2023-12-31T00:00:00"/>
    <s v="Creciente"/>
    <s v="Semestral"/>
    <n v="0"/>
    <s v="Prestación servicios profesionales especializados: 155 y 158 de 2023 (Estructuración y seguimiento proyectos especiales y conceptos geológicos). Los dos contratos terminados._x000a_Se abrió proceso contractual ANH-05-LP-2023 areas con potencial gasifero en sismica 3D por $9.478.188.369."/>
    <s v="SERVIDOR: GestiondeConocimiento-Publica (\\servicios.anh.gov.co\sservicios) / CONTRATOS 2023_x000a_SECOP II"/>
    <n v="87456500"/>
    <n v="76653000"/>
    <m/>
    <s v="Indicador Plan de Acción Institucional"/>
    <s v="Juan Eugenio Acosta Mejia"/>
    <s v="juan.acosta@anh.gov.co"/>
  </r>
  <r>
    <n v="47"/>
    <s v="Identificación de Oportunidades Exploratorias"/>
    <s v="No Aplica"/>
    <x v="3"/>
    <x v="10"/>
    <s v="Fortalecer la seguridad y soberanía energética en hidrocarburos, apoyando la transición energética y la economía verde"/>
    <s v="Fortalecimiento de hidrocarburos (gas, petróleo aumentando factor recobro mejorado) para la financiación de la transición energética"/>
    <s v="Nuevas áreas prospectivas orientadas en Fuentes No Convencionales de Energía Renovable (FNCER) provenientes del subsuelo, evaluadas"/>
    <s v="Plan de Acción Institucional"/>
    <s v="Gasto de inversión"/>
    <s v=" Identificación de oportunidades exploratorias de hidrocarburos nacional"/>
    <s v="Documentos metodológicos realizados"/>
    <s v="Fomentar técnicamente la nominación y definición de áreas"/>
    <s v="245 246"/>
    <m/>
    <m/>
    <m/>
    <m/>
    <m/>
    <n v="350000000"/>
    <m/>
    <m/>
    <m/>
    <m/>
    <m/>
    <m/>
    <m/>
    <m/>
    <m/>
    <m/>
    <m/>
    <m/>
    <m/>
  </r>
  <r>
    <n v="49"/>
    <s v="Identificación de Oportunidades Exploratorias"/>
    <s v="No Aplica"/>
    <x v="3"/>
    <x v="9"/>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n v="292"/>
    <s v="Software misional en operación (1)"/>
    <n v="100"/>
    <s v="Porcentaje"/>
    <s v="Porcentaje de recursos comprometidos respecto al monto presupuestal"/>
    <s v="Monto comprometido / Recursos presupuesto"/>
    <n v="1598478917"/>
    <d v="2023-01-01T00:00:00"/>
    <d v="2023-12-31T00:00:00"/>
    <s v="Creciente"/>
    <s v="Semestral"/>
    <n v="62"/>
    <s v="Contratar el mantenimiento, actualización y soporte en sitio de ARCGIS"/>
    <s v="SERVIDOR: GestiondeConocimiento-Publica (\\servicios.anh.gov.co\sservicios) / CONTRATOS 2023_x000a_SECOP II"/>
    <n v="996702438"/>
    <n v="996702438"/>
    <m/>
    <s v="Indicador Plan de Acción Institucional"/>
    <s v="Juan Eugenio Acosta Mejia"/>
    <s v="juan.acosta@anh.gov.co"/>
  </r>
  <r>
    <n v="50"/>
    <s v="Identificación de Oportunidades Exploratorias"/>
    <s v="No Aplica"/>
    <x v="3"/>
    <x v="9"/>
    <s v="Afianzar la gestión y desempeño organizacional eficiente y equitativo, generando mayor confianza ciudadana, transformación e innovación institucional"/>
    <s v="Promoción de la eficiencia y simplificación de procesos institucionales"/>
    <s v="Publicación del Balance de reservas de hidrocarburos de la Nación"/>
    <s v="Plan de Acción Institucional"/>
    <s v="Gasto de funcionamiento - comercialización"/>
    <s v="No Aplica"/>
    <s v="No Aplica"/>
    <s v="No Aplica"/>
    <s v="38 39 40 41 42 43 44 45 46 47 433"/>
    <s v="Informes técnicos y relacionados con la gestión de la Vicepresidencia Técnica (2)"/>
    <n v="100"/>
    <s v="Porcentaje"/>
    <s v="Porcentaje de recursos comprometidos respecto al monto presupuestal"/>
    <s v="Monto comprometido / Recursos presupuesto"/>
    <n v="1950000000"/>
    <d v="2023-01-01T00:00:00"/>
    <d v="2023-12-31T00:00:00"/>
    <s v="Creciente"/>
    <s v="Semestral"/>
    <n v="77.3"/>
    <s v="Prestación servicios apoyo VT: 12, 14, 45, 64, 69, 80, 81, 95, 111, 115, 299, 347, 469, 472, 479, 489, 498, 501, 502, 508, 564 de 2023. Contratos terminados: 12, 14, 45, 64, 69, 80, 81, 95, 111 y 115 de 2023"/>
    <s v="SERVIDOR: GestiondeConocimiento-Publica (\\servicios.anh.gov.co\sservicios) / CONTRATOS 2023_x000a_SECOP II"/>
    <n v="1507284394.5"/>
    <n v="567324401.54999995"/>
    <m/>
    <s v="Indicador Plan de Acción Institucional"/>
    <s v="Juan Eugenio Acosta Mejia"/>
    <s v="juan.acosta@anh.gov.co"/>
  </r>
  <r>
    <n v="51"/>
    <s v="Gestión de Regalías y Derechos Económicos"/>
    <s v="Gestión con Valores para Resultados"/>
    <x v="4"/>
    <x v="11"/>
    <s v="Fortalecer la seguridad y soberanía energética en hidrocarburos, apoyando la transición energética y la economía verde"/>
    <s v="Fortalecimiento de hidrocarburos (gas, petróleo aumentando factor recobro mejorado) para la financiación de la transición energética"/>
    <s v="Regalías recaudadas"/>
    <s v="Plan Estratégico Institucional"/>
    <s v="Gasto de funcionamiento - comercialización"/>
    <s v="No Aplica"/>
    <s v="No Aplica"/>
    <s v="No Aplica"/>
    <s v="No Aplica"/>
    <s v="Regalías recaudadas"/>
    <n v="11.42"/>
    <s v="Billones de pesos"/>
    <s v="Refiere el avance en el valor total de las regalías recaudadas en la vigencia, el monto acumulado de recursos que por concepto de regalías por la explotación de hidrocarburos serán transferidos al SGR en la vigencia 2023."/>
    <s v="Sumatoria de regalías recaudadas en el año"/>
    <n v="632113620"/>
    <d v="2023-01-01T00:00:00"/>
    <d v="2023-12-31T00:00:00"/>
    <s v="Creciente"/>
    <s v="Mensual"/>
    <n v="6.96"/>
    <s v="Al cierre de septiembre se ha recaudado y transferido al SGR $6.963.733.319.794 que representan el 60,96% del presupuesto de la vigencia, con un desface de 1,6 billones al corte del mes de septiembre de 2023. "/>
    <s v="Rad. Id. 1391089; 1409046; 1418601; 1437199; 1464205; 1483994; 1492310; 1512107 y 1520762"/>
    <n v="567661059"/>
    <n v="348156301.63"/>
    <m/>
    <s v="Indicador Estratégico"/>
    <s v="Consuelo Bejarano Almonacid"/>
    <s v="consuelo.bejarano@anh.gov.co"/>
  </r>
  <r>
    <n v="52"/>
    <s v="Gestión de Regalías y Derechos Económicos"/>
    <s v="Gestión con Valores para Resultados"/>
    <x v="4"/>
    <x v="11"/>
    <s v="Fortalecer la seguridad y soberanía energética en hidrocarburos, apoyando la transición energética y la economía verde"/>
    <s v="Fortalecimiento de hidrocarburos (gas, petróleo aumentando factor recobro mejorado) para la financiación de la transición energética"/>
    <s v="Ingresos por Derechos Económicos"/>
    <s v="Plan Estratégico Institucional"/>
    <s v="Gasto de funcionamiento - comercialización"/>
    <s v="No Aplica"/>
    <s v="No Aplica"/>
    <s v="No Aplica"/>
    <s v="No Aplica"/>
    <s v="Gestión recaudo de Ingresos por Derechos Económicos"/>
    <n v="100"/>
    <s v="Porcentaje"/>
    <s v="Corresponde al porcentaje de recaudado por Ingresos por Derechos Económicos respecto de la liquidación de Derechos Económicos, con una periodicidad trimestral"/>
    <s v="(Recaudo Ingresos por Derechos Económicos / Liquidación del recaudo por Ingresos por Derechos Económicos) *100"/>
    <n v="546927603"/>
    <d v="2023-01-01T00:00:00"/>
    <d v="2023-12-31T00:00:00"/>
    <s v="Constante"/>
    <s v="Trimestral"/>
    <n v="103.17942685357646"/>
    <s v="El recaudo de Ingresos por Derechos Económicos durante el II trimestre de 2023 corresponde a $631.522.425.327,77 y el valor liquidado de Ingresos por Derechos Económicos para ese trimestre corresponde a $612.067.954.930,21"/>
    <s v="Correo electrónico VAF Ejecución Presupuestal Ingresos junio 2023 "/>
    <n v="525819451.32999998"/>
    <n v="329502377.44"/>
    <m/>
    <s v="Indicador Estratégico"/>
    <s v="Consuelo Bejarano Almonacid"/>
    <s v="consuelo.bejarano@anh.gov.co"/>
  </r>
  <r>
    <n v="53"/>
    <s v="Gestión de Regalías y Derechos Económicos"/>
    <s v="Gestión con Valores para Resultados"/>
    <x v="4"/>
    <x v="11"/>
    <s v="Fortalecer la seguridad y soberanía energética en hidrocarburos, apoyando la transición energética y la economía verde"/>
    <s v="Fortalecimiento de hidrocarburos (gas, petróleo aumentando factor recobro mejorado) para la financiación de la transición energética"/>
    <s v="Ingresos por Derechos Económicos"/>
    <s v="Plan de Acción Institucional"/>
    <s v="Gasto de funcionamiento - comercialización"/>
    <s v="No Aplica"/>
    <s v="No Aplica"/>
    <s v="No Aplica"/>
    <s v="No Aplica"/>
    <s v="Gestión aplicaciones derechos económicos"/>
    <n v="90"/>
    <s v="Porcentaje"/>
    <s v="Indica el avance en la gestión de aplicaciones de los pagos efectuados por derechos económicos"/>
    <s v="V1= No. de partidas del mes (n) con aplicaciones radicadas/No. de partidas pendientes de aplicación del mes (n)"/>
    <n v="546927603"/>
    <d v="2023-01-01T00:00:00"/>
    <d v="2023-12-31T00:00:00"/>
    <s v="Constante"/>
    <s v="Mensual"/>
    <n v="34.5794392523364"/>
    <s v="Al cierre del mes de septiembre de 2023 se recibieron 214 partidas y se gestionaron 74 aplicaciones de derechos económicos y contractuales en el mes, por un monto total de $178 mil millones de pesos aproximadamente."/>
    <s v="Control.doc y cuadro control aplicaciones corte septiembre de 2023"/>
    <n v="525819451.32999998"/>
    <n v="329502377.44"/>
    <m/>
    <s v="Indicador Plan de Acción Institucional"/>
    <s v="Consuelo Bejarano Almonacid"/>
    <s v="consuelo.bejarano@anh.gov.co"/>
  </r>
  <r>
    <n v="54"/>
    <s v="Gestión de Regalías y Derechos Económicos"/>
    <s v="Gestión con Valores para Resultados"/>
    <x v="4"/>
    <x v="11"/>
    <s v="Fortalecer la seguridad y soberanía energética en hidrocarburos, apoyando la transición energética y la economía verde"/>
    <s v="Fortalecimiento de hidrocarburos (gas, petróleo aumentando factor recobro mejorado) para la financiación de la transición energética"/>
    <s v="Regalías recaudadas"/>
    <s v="Plan de Acción Institucional"/>
    <s v="Gasto de funcionamiento - comercialización"/>
    <s v="No Aplica"/>
    <s v="No Aplica"/>
    <s v="No Aplica"/>
    <s v="No Aplica"/>
    <s v="Trámite recursos de reposición gestionados"/>
    <n v="69"/>
    <s v="Porcentaje"/>
    <s v="Refiere al porcentaje acumulado de recursos de reposición gestionados en el periodo, respecto del total de recursos presentados."/>
    <s v="(Trámite recursos de reposición gestionados / Trámite recursos de reposición presentados) *100"/>
    <n v="632113620"/>
    <d v="2023-01-01T00:00:00"/>
    <d v="2023-12-31T00:00:00"/>
    <s v="Creciente"/>
    <s v="Trimestral"/>
    <n v="55.319148936170215"/>
    <s v="El 55,32 % de los recursos de reposición interpuestos fueron gestionados al cierre de septiembre. 47 recursos de reposición acumulados y 26 recursos de reposición acumulados gestionados."/>
    <s v="Resoluciones que resuelven recursos de reposición de la vigencia 2023"/>
    <n v="567661059"/>
    <n v="348156301.63"/>
    <m/>
    <s v="Indicador Plan de Acción Institucional"/>
    <s v="Consuelo Bejarano Almonacid"/>
    <s v="consuelo.bejarano@anh.gov.co"/>
  </r>
  <r>
    <n v="55"/>
    <s v="Gestión de Regalías y Derechos Económicos"/>
    <s v="Gestión con Valores para Resultados"/>
    <x v="0"/>
    <x v="2"/>
    <s v="Fortalecer la seguridad y soberanía energética en hidrocarburos, apoyando la transición energética y la economía verde"/>
    <s v="Fortalecimiento de hidrocarburos (gas, petróleo aumentando factor recobro mejorado) para la financiación de la transición energética"/>
    <s v="Excedentes financieros girados a la nación"/>
    <s v="Plan Estratégico Institucional"/>
    <s v="Sistema General de Regalías"/>
    <s v="No Aplica"/>
    <s v="No Aplica"/>
    <s v="No Aplica"/>
    <s v="Sin Información"/>
    <s v="Excedentes financieros girados a la nación"/>
    <n v="1270301.1712869999"/>
    <s v="Millones de pesos"/>
    <s v="Excedentes financieros transferidos a la nación"/>
    <s v="Sumatoria de los saldos trasladados correspondientes a excedentes financieros durante el año."/>
    <n v="40385816.474376999"/>
    <d v="2023-01-01T00:00:00"/>
    <d v="2023-12-31T00:00:00"/>
    <s v="Constante"/>
    <s v="Anual"/>
    <n v="1270301.1712869999"/>
    <s v="El giro se realizó en el mes de febrero de 2023 (se encuentra expresado en millones)"/>
    <s v="Relacion pagos SIIF"/>
    <s v="Sin Información"/>
    <s v="Sin Información"/>
    <m/>
    <s v="Indicador Estratégico"/>
    <s v="Rodrigo Alzate Bedoya"/>
    <s v="rodrigo.alzate@anh.gov.co"/>
  </r>
  <r>
    <n v="56"/>
    <s v="Revisión y Consolidación de Reservas de Hidrocarburos"/>
    <s v="Gestión con Valores para Resultados"/>
    <x v="4"/>
    <x v="12"/>
    <s v="Fortalecer la seguridad y soberanía energética en hidrocarburos, apoyando la transición energética y la economía verde"/>
    <s v="Fortalecimiento de hidrocarburos (gas, petróleo aumentando factor recobro mejorado) para la financiación de la transición energética"/>
    <s v="Informe final detallado de recursos y reservas de hidrocarburos del país"/>
    <s v="Plan de Acción Institucional"/>
    <s v="Gasto de funcionamiento - comercialización"/>
    <s v="No Aplica"/>
    <s v="No Aplica"/>
    <s v="No Aplica"/>
    <s v="No Aplica"/>
    <s v="Nivel de ejecución del plan de seguimiento a las actividades de incremento de reservas y proyectos de Ciencia y Tecnología"/>
    <n v="100"/>
    <s v="Porcentaje"/>
    <s v="Mide la gestión y el avance en el seguimiento a los convenios vigentes y proyectos de C&amp;T que se encuentran aún en desarrollo"/>
    <s v="V1= Avance del cronograma de los convenios vigentes y proyectos de C&amp;T / V2= Cronograma de los convenios vigentes y proyectos de C&amp;T"/>
    <n v="0"/>
    <d v="2023-01-01T00:00:00"/>
    <d v="2023-12-30T00:00:00"/>
    <s v="Creciente"/>
    <s v="Trimestral"/>
    <n v="58"/>
    <s v="Para este indicador, se obtiene un  avance trimestral del 32% sobre la meta del trimestre de 37%. Se tiene así un avance acumulado del 58%, sobre el proyectado total para el tercer trimestre del 75%._x000a__x000a_Actividad 3. (15%). Informes trimestrales de Supervision ANH_x000a__x000a_Actividad 4. (4%). Reuniones de seguimiento- comité coordinador y operativo a convenios C&amp;T_x000a_ (Para todos los convenios)_x000a__x000a_Actividad 5 (2%). Aprobación  Lineas Temáticas que serán objeto de financiación con recursos  del  Convenio 735/556 de 2018_x000a__x000a_Actividad 6. (8%). Visitas técnicas , administrativas y financieras a contratos derivados de los convenios de C&amp;T(4% C-735/556 de 2018) y  (4% C-743/884 de 2019)_x000a__x000a_Actividad 7. ( 3% ). Informes trimestrales proyectos de EOR al Ministerio de Minas y energía _x000a__x000a_Nota: se espera aprobación de las líneas temáticas por parte de la Vicepresidencia de la VORP, así como del evento de divulgación._x000a_Para el mes de octubre se proyecta realizar las sesiones de comité de los contratos._x000a__x000a__x000a__x000a_"/>
    <s v="Actividad 3. (15%). Informes trimestrales de Supervision ANH_x000a__x000a_Informes trimestrales corte junio 2023_x000a__x000a_Convenio 696/321 de 2016_x000a__x000a_-_x0009_INFORME DE SUPERVISIÓN_x000a_\\servicios.anh.gov.co\sservicios\Grupo Reservas Y Operaciones\2023\CIENCIA Y TECNOLOGÍA\1. CONVENIOS MINCIENCIAS\1. CONVENIO 696-321 DE 2016\4. INFORMES DE SUPERVISIÓN TRIMESTRAL\2. CORTE JUNIO\id 1485273 11-07-2023_ Inf. Sup Trimestral 696-321_ corte junio 2023.pdf_x000a_-_x0009_FORMATO PRODUCTOS _x000a_\\servicios.anh.gov.co\sservicios\Grupo Reservas Y Operaciones \2023\CIENCIA Y TECNOLOGÍA\1. CONVENIOS MINCIENCIAS\1. CONVENIO 696-321 DE 2016\4. INFORMES DE SUPERVISIÓN TRIMESTRAL\2. CORTE JUNIO\PRODUCTOS CONVENIO 321-696 DE 2019 CORTE JUNIO (1).xlsx_x000a_-_x0009_FORMATO FINANCIERO_x000a_\\servicios.anh.gov.co\sservicios\Grupo Reservas Y Operaciones \2023\CIENCIA Y TECNOLOGÍA\1. CONVENIOS MINCIENCIAS\1. CONVENIO 696-321 DE 2016\4. INFORMES DE SUPERVISIÓN TRIMESTRAL\2. CORTE JUNIO\V2 Anexo 1. Convenio 696  Reporte Financiero - Corte JUNIO  2023.xlsx_x000a__x000a_Convenio 735/556 de 2018_x000a__x000a_-_x0009_INFORME DE SUPERVISIÓN_x000a_\\servicios.anh.gov.co\sservicios\Grupo Reservas Y Operaciones \2023\CIENCIA Y TECNOLOGÍA\1. CONVENIOS MINCIENCIAS\2. CONVENIO 735-556 DE 2018\4. INFORME DE SUPERVISIÓN TRIMESTRAL-ANH\2. CORTE JUNIO 2023\id 1485275 11-07-2023_ Inf. supervisión trimestral corte junio 2023 735-556.pdf_x000a_-_x0009_FORMATO PRODUCTOS _x000a_\\servicios.anh.gov.co\sservicios\Grupo Reservas Y Operaciones \2023\CIENCIA Y TECNOLOGÍA\1. CONVENIOS MINCIENCIAS\2. CONVENIO 735-556 DE 2018\4. INFORME DE SUPERVISIÓN TRIMESTRAL-ANH\2. CORTE JUNIO 2023\PRODUCTOS CONVENIO 735-556 DE 2018 JUNIO 2023.xlsx_x000a_-_x0009_FORMATO FINANCIERO_x000a_\\servicios.anh.gov.co\sservicios\Grupo Reservas Y Operaciones \2023\CIENCIA Y TECNOLOGÍA\1. CONVENIOS MINCIENCIAS\3. CONVENIO 743-884 DE 2019\3. INFORME DE SUPERVISIÓN TRIMESTRAL\2. CORTE JUNIO 2023\ANEXO 1 - Convenio 743-884 - Reporte Financiero - Corte JUNIO  2023.xlsx_x000a__x000a_Convenio 743/884 de 2019_x000a__x000a_-_x0009_INFORME DE SUPERVISIÓN_x000a_\\servicios.anh.gov.co\sservicios\Grupo Reservas Y Operaciones \2023\CIENCIA Y TECNOLOGÍA\1. CONVENIOS MINCIENCIAS\3. CONVENIO 743-884 DE 2019\3. INFORME DE SUPERVISIÓN TRIMESTRAL\2. CORTE JUNIO 2023\id 1485276 11-07-2023_ informe de supervisión trimestrla corte junio 2023.pdf_x000a_-_x0009_FORMATO PRODUCTOS_x000a_ \\servicios.anh.gov.co\sservicios\Grupo Reservas Y Operaciones \2023\CIENCIA Y TECNOLOGÍA\1. CONVENIOS MINCIENCIAS\3. CONVENIO 743-884 DE 2019\3. INFORME DE SUPERVISIÓN TRIMESTRAL\2. CORTE JUNIO 2023\PRODUCTOS CONVENIO 743-884 DE 2019 CORTE JUNIO (1).xlsx_x000a_-_x0009_FORMATO FINANCIERO_x000a_\\servicios.anh.gov.co\sservicios\Grupo Reservas Y Operaciones \2023\CIENCIA Y TECNOLOGÍA\1. CONVENIOS MINCIENCIAS\3. CONVENIO 743-884 DE 2019\3. INFORME DE SUPERVISIÓN TRIMESTRAL\2. CORTE JUNIO 2023\ANEXO 1 - Convenio 743-884 - Reporte Financiero - Corte JUNIO  2023.xlsx_x000a__x000a_Actividad 4. (4%) Reuniones de seguimiento- comité coordinador y operativo a convenios C&amp;T_x000a_ (Para todos los convenios)_x000a__x000a_Actas de comité coordinador y operativo con el fin de dar cumplimiento a las actividades de seguimiento y ejecución del convenio._x000a__x000a_CONVENIO 735/556 2018_x000a__x000a_-_x0009_Acta de comité_x000a_\\servicios.anh.gov.co\sservicios\Grupo Reservas Y Operaciones \2023\CIENCIA Y TECNOLOGÍA\1. CONVENIOS MINCIENCIAS\2. CONVENIO 735-556 DE 2018\2. ACTAS DE COMITÉ COORDINADOR Y OPERATIVO\3. JULIO 2023\Acta No. 23 - Julio 2023_CV735 VF.pdf_x000a_-_x0009_Presentación de comité_x000a_\\servicios.anh.gov.co\sservicios\Grupo Reservas Y Operaciones \2023\CIENCIA Y TECNOLOGÍA\1. CONVENIOS MINCIENCIAS\2. CONVENIO 735-556 DE 2018\2. ACTAS DE COMITÉ COORDINADOR Y OPERATIVO\3. JULIO 2023\Convenios Recobro 7352019-884 (Comité Jul 2023).pptx_x000a__x000a_CONVENIO 743/884 DE 2019_x000a__x000a_-_x0009_Acta de comité_x000a_\\servicios.anh.gov.co\sservicios\Grupo Reservas Y Operaciones \2023\CIENCIA Y TECNOLOGÍA\1. CONVENIOS MINCIENCIAS\3. CONVENIO 743-884 DE 2019\4. ACTAS COMITÉ COORDINADOR Y OPERATIVO\3. JULIO 2023\Acta No. 13 - Julio 2023_CV884 VF.pdf_x000a_-_x0009_Presentación de comité_x000a_\\servicios.anh.gov.co\sservicios\Grupo Reservas Y Operaciones \2023\CIENCIA Y TECNOLOGÍA\1. CONVENIOS MINCIENCIAS\3. CONVENIO 743-884 DE 2019\4. ACTAS COMITÉ COORDINADOR Y OPERATIVO\3. JULIO 2023\Convenios Recobro 7352019-884 (Comité Jul 2023).pptx_x000a__x000a_Actividad 5 (2%)Aprobació  Lineas Tematicas que serán objeto de financiación con recursos  del  Convenio 735/556 de 2018_x000a__x000a_Se realiza la proyección de los terminos de referencia para un nuevo instrumento de invitación 2023._x000a_ _x000a_Ruta:_x000a_\\servicios.anh.gov.co\sservicios\Grupo Reservas Y Operaciones\2023\CIENCIA Y TECNOLOGÍA\1. CONVENIOS MINCIENCIAS\2. CONVENIO 735-556 DE 2018\5. NUEVA INVITACIÓN DIRECTA-2023\M801PR05MO1 Modelo de Invitacion a Presentar Propuesta de CTeI V2.docx_x000a__x000a_Actividad 6: Visitas tecnicas , administrativas y financieeras contratos derivados de los convenios de C&amp;T(4% convenio 735/556 2018) (4% convenio 743/884 de 2019)_x000a__x000a_*VISITAS CONVENIO 735/556 DE 2018_x000a__x000a_SOPORTE VISITAS POR CTOS:_x000a_\\servicios.anh.gov.co\sservicios\Grupo Reservas Y Operaciones\2023\CIENCIA Y TECNOLOGÍA\1. CONVENIOS MINCIENCIAS\2. CONVENIO 735-556 DE 2018\4. INFORME DE SUPERVISIÓN TRIMESTRAL-ANH\3. CORTE SEPTIEMBRE 2023\SOPORTES CONVENIO 735-556 2018.zip_x000a__x000a_*VISITAS CONVENIO 743/884 DE 2019_x000a__x000a_SOPORTES VISITAS POR CONTRATO _x000a_\\servicios.anh.gov.co\sservicios\Grupo Reservas Y Operaciones\2023\CIENCIA Y TECNOLOGÍA\1. CONVENIOS MINCIENCIAS\3. CONVENIO 743-884 DE 2019\3. INFORME DE SUPERVISIÓN TRIMESTRAL\3. CORTE SEPTIEMBRE 2023\ANEXOS CONVENIO 743-884 2019\ANEXO 5. SOPORTES VISITAS.zip_x000a__x000a_Actividad 7 ( 3% )Informes trimestrales proyectos de EOR al Ministerio de Minas y energía _x000a__x000a_INFORME TRIMESTRAL MME CORTE JUNIO 2023_x000a__x000a_INFORME:_x000a_W:\2023\CIENCIA Y TECNOLOGÍA\1. CONVENIOS MINCIENCIAS\5. INFORMES TRIMESTRALES MME\2. CORTE JUNIO 2023\v2 INFORME TRIMESTRAL A JUNIO 2023 C&amp;T.docx_x000a__x000a_PRESENTACIÓN:_x000a_W:\2023\CIENCIA Y TECNOLOGÍA\1. CONVENIOS MINCIENCIAS\5. INFORMES TRIMESTRALES MME\2. CORTE JUNIO 2023\v2 Nuevo FormatoPresentación MME_ Proyecto de CT TRIMESTRE 2 2023.pptx_x000a__x000a_"/>
    <s v="No Aplica"/>
    <s v="No Aplica"/>
    <s v="Se reporta trimestralmente / Próximo reporte: septiembre"/>
    <s v="Indicador Plan de Acción Institucional"/>
    <s v="María Eugenia Tovar Celis"/>
    <s v="maria.tovar@anh.gov.co"/>
  </r>
  <r>
    <n v="57"/>
    <s v="Revisión y Consolidación de Reservas de Hidrocarburos"/>
    <s v="Gestión con Valores para Resultados"/>
    <x v="4"/>
    <x v="12"/>
    <s v="Fortalecer la seguridad y soberanía energética en hidrocarburos, apoyando la transición energética y la economía verde"/>
    <s v="Fortalecimiento de hidrocarburos (gas, petróleo aumentando factor recobro mejorado) para la financiación de la transición energética"/>
    <s v="Informe final detallado de recursos y reservas de hidrocarburos del país"/>
    <s v="Plan de Acción Institucional"/>
    <s v="Gasto de funcionamiento - comercialización"/>
    <s v="No Aplica"/>
    <s v="No Aplica"/>
    <s v="No Aplica"/>
    <s v="No Aplica"/>
    <s v="Cumplimiento al cronograma de actividades del informe de recursos y reservas 2022"/>
    <n v="100"/>
    <s v="Porcentaje"/>
    <s v="Mide el nivel de ejecución del plan para la revisión y consolidación de reservas, la gestión y el avance de las revisiones de completitud y técnica de los informes de recursos y reservas presentados por las operadoras."/>
    <s v="V1= Informes de recursos y reservas de las operadoras revisados bajo criterios de completitud y técnica / V2= Informes de recursos y reservas presentados por las operadoras"/>
    <n v="0"/>
    <d v="2023-01-01T00:00:00"/>
    <d v="2023-12-30T00:00:00"/>
    <s v="Creciente"/>
    <s v="Trimestral"/>
    <n v="80"/>
    <s v="Se desarrollaron las actividades planeadas para el tercer trimestre, correspondiente al avance del 20% de acuerdo con el cronograma establecido. Para un porcentaje acumulado en el año del 80%_x000a__x000a_Actividad 6. (20%) Realizar la revisión de completitud y técnica a la muestra de contratos y campos seleccionados de los informes de recursos y reservas_x000a__x000a_Se realizaron las revisiones técnicas a los 55 campos y 21 prospectos seleccionados."/>
    <s v="Actividad 6. _x000a_* Soportes en servidor de reservas:_x000a_Grupo Reservas Y Operaciones (\\servicios.anh.gov.co\sservicios)\2023\IRR CORTE 31-DIC-2022\PLAN DE REVISIÓN\Revisiones Tecnicas y Completitud_x000a__x000a_Archivo de seguimiento: Matriz Revision IRR2022_V7"/>
    <s v="No Aplica"/>
    <s v="No Aplica"/>
    <s v="Se reporta trimestralmente / Próximo reporte: septiembre"/>
    <s v="Indicador Estratégico"/>
    <s v="María Eugenia Tovar Celis"/>
    <s v="maria.tovar@anh.gov.co"/>
  </r>
  <r>
    <n v="58"/>
    <s v="Revisión y Consolidación de Reservas de Hidrocarburos"/>
    <s v="Evaluación de Resultados"/>
    <x v="4"/>
    <x v="12"/>
    <s v="Fortalecer la seguridad y soberanía energética en hidrocarburos, apoyando la transición energética y la economía verde"/>
    <s v="Fortalecimiento de hidrocarburos (gas, petróleo aumentando factor recobro mejorado) para la financiación de la transición energética"/>
    <s v="Publicación del Balance de reservas de hidrocarburos de la Nación"/>
    <s v="Plan Estratégico Institucional"/>
    <s v="No Aplica"/>
    <s v="No Aplica"/>
    <s v="No Aplica"/>
    <s v="No Aplica"/>
    <s v="No Aplica"/>
    <s v="Publicación del Balance de reservas de hidrocarburos de la Nación"/>
    <n v="1"/>
    <s v="Número"/>
    <s v="Presenta el balance de reservas del país, consolidado por la ANH con corte a 31 de diciembre de año inmediatamente anterior"/>
    <s v="V1= Balance de reservas de hidrocarburos de la Nación publicado"/>
    <n v="0"/>
    <d v="2023-01-01T00:00:00"/>
    <d v="2023-06-30T00:00:00"/>
    <s v="Constante"/>
    <s v="Anual"/>
    <n v="1"/>
    <s v="Se publicó el Balance de Reservas el 24 de mayo de 2023, en la página web de la ANH"/>
    <s v="Enlace principal web ANH: _x000a_https://www.anh.gov.co/es/noticias/informe-de-recursos-y-reservas-con-corte-diciembre-de-2022-insumo-para-la-transici%C3%B3n-energ%C3%A9tica-justa-en-colombia/_x000a_anexo descargable: https://www.anh.gov.co/documents/21617/Informe_de_Reservas__y_Recursos_Contingentes_de_Hidrocarburos_2022_pfMyhzQ.pdf"/>
    <s v="No Aplica"/>
    <s v="No Aplica"/>
    <s v="Se reporta anualmente / Próximo reporte: mayo de 2024"/>
    <s v="Indicador Estratégico"/>
    <s v="María Eugenia Tovar Celis"/>
    <s v="maria.tovar@anh.gov.co"/>
  </r>
  <r>
    <n v="59"/>
    <s v="Control de Operaciones y Gestión Volumétrica"/>
    <s v="Evaluación de Resultados"/>
    <x v="4"/>
    <x v="13"/>
    <s v="Fortalecer la seguridad y soberanía energética en hidrocarburos, apoyando la transición energética y la economía verde"/>
    <s v="Fortalecimiento de hidrocarburos (gas, petróleo aumentando factor recobro mejorado) para la financiación de la transición energética"/>
    <s v="Publicación del Balance de reservas de hidrocarburos de la Nación"/>
    <s v="Plan Estratégico Institucional"/>
    <s v="Gasto de funcionamiento - comercialización"/>
    <s v="No Aplica"/>
    <s v="No Aplica"/>
    <s v="No Aplica"/>
    <s v="No Aplica"/>
    <s v="Informe producción promedio diaria de gas publicado"/>
    <n v="10"/>
    <s v="Número"/>
    <s v="Mide los informes producción promedio diaria de gas publicados en la página web de la ANH"/>
    <s v="V1= informes producción promedio diaria de gas publicados"/>
    <n v="0"/>
    <d v="2023-02-25T00:00:00"/>
    <d v="2023-12-25T00:00:00"/>
    <s v="Creciente"/>
    <s v="Mensual"/>
    <n v="8"/>
    <s v="Reporte de producción fiscalizada a Junio 2023, se debe tener en cuenta que la publicación en WEB de fiscalización se da con dos meses de retardo"/>
    <s v="https://www.anh.gov.co/es/operaciones-y-regal%C3%ADas/sistemas-integrados-operaciones/estad%C3%ADsticas-de-producci%C3%B3n/"/>
    <s v="No Aplica"/>
    <s v="No Aplica"/>
    <m/>
    <s v="Indicador Plan de Acción Institucional"/>
    <s v="Germán Zárate Zárate"/>
    <s v="german.zarate@anh.gov.co"/>
  </r>
  <r>
    <n v="60"/>
    <s v="Control de Operaciones y Gestión Volumétrica"/>
    <s v="Evaluación de Resultados"/>
    <x v="4"/>
    <x v="13"/>
    <s v="Fortalecer la seguridad y soberanía energética en hidrocarburos, apoyando la transición energética y la economía verde"/>
    <s v="Fortalecimiento de hidrocarburos (gas, petróleo aumentando factor recobro mejorado) para la financiación de la transición energética"/>
    <s v="Publicación del Balance de reservas de hidrocarburos de la Nación"/>
    <s v="Plan Estratégico Institucional"/>
    <s v="Gasto de funcionamiento - comercialización"/>
    <s v="No Aplica"/>
    <s v="No Aplica"/>
    <s v="No Aplica"/>
    <s v="No Aplica"/>
    <s v="Informe producción promedio diaria de crudo (petróleo) publicado"/>
    <n v="10"/>
    <s v="Número"/>
    <s v="Mide los informes producción promedio diaria de crudo (petróleo) publicados en la página web de la ANH"/>
    <s v="V1= informes producción promedio diaria de crudo (petróleo) publicados"/>
    <n v="0"/>
    <d v="2023-02-25T00:00:00"/>
    <d v="2023-12-25T00:00:00"/>
    <s v="Creciente"/>
    <s v="Mensual"/>
    <n v="8"/>
    <s v="Reporte de producción fiscalizada a Junio 2023, se debe tener en cuenta que la publicación en WEB de fiscalización se da con dos meses de retardo"/>
    <s v="https://www.anh.gov.co/es/operaciones-y-regal%C3%ADas/sistemas-integrados-operaciones/estad%C3%ADsticas-de-producci%C3%B3n/"/>
    <s v="No Aplica"/>
    <s v="No Aplica"/>
    <m/>
    <s v="Indicador Plan de Acción Institucional"/>
    <s v="Germán Zárate Zárate"/>
    <s v="german.zarate@anh.gov.co"/>
  </r>
  <r>
    <n v="64"/>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Tecnologías de la Información y las Comunicaciones - PETIC"/>
    <s v="Gasto de inversión"/>
    <s v="Fortalecimiento de sistemas, seguridad e infraestructura tecnológica"/>
    <s v="Servicios de información implementados"/>
    <s v="Desarrollar, implementar y ampliar los sistemas de información"/>
    <s v="137 134 154 136 135 156 145 140 142 146 147 150 144 299 155 158 152 151 162 159"/>
    <s v="Servicios de información implementados"/>
    <n v="2"/>
    <s v="Número"/>
    <s v="Servicios de información implementados obtenidos frente  a Servicios de información implementados proyectados"/>
    <s v="(productos obtenidos/ productos proyectados)"/>
    <n v="1995363300"/>
    <d v="2023-01-01T00:00:00"/>
    <d v="2023-12-31T00:00:00"/>
    <s v="Creciente"/>
    <s v="Mensual"/>
    <n v="0"/>
    <s v="Equipo de 31 personas naturales para desarrollos inhouse que construyen los productos de este indicador, en el mes de mayo se realizó la renovación de 10 contratos de personas natuales para dar continuidad a los proyectos hasta el 31 de diciembre 2023."/>
    <s v="Secop II , Recurso compartido: Contratación OTI - Dirección Sistemas"/>
    <n v="1678402664.3299999"/>
    <n v="1107485329.01"/>
    <m/>
    <s v="Indicador Plan de Acción Institucional"/>
    <s v="Jesús Salvador Ríos Rodríguez"/>
    <s v="jesus.rios@anh.gov.co"/>
  </r>
  <r>
    <n v="65"/>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Tecnologías de la Información y las Comunicaciones - PETIC"/>
    <s v="Gasto de inversión"/>
    <s v="Fortalecimiento de sistemas, seguridad e infraestructura tecnológica"/>
    <s v="Servicios de información implementados"/>
    <s v="Habilitar la arquitectura de integración de sistemas de información por microservicios"/>
    <s v="133 157 "/>
    <s v="Servicios de información implementados"/>
    <n v="1"/>
    <s v="Número"/>
    <s v="Servicios de información implementados obtenidos frente  a Servicios de información implementados proyectados"/>
    <s v="(productos obtenidos/ productos proyectados)"/>
    <n v="524636700"/>
    <d v="2023-01-01T00:00:00"/>
    <d v="2023-12-31T00:00:00"/>
    <s v="Creciente"/>
    <s v="Mensual"/>
    <n v="0"/>
    <s v="Dos (2) personas naturales que conforman el equipo de desarrollos inhouse para la construcción de microservicio, Contrato 490 de 2023 -   desarrollo, soporte y mantenimiento de funcionalidades para el control de inventarios, así como demás módulos presentes en el BPM, e implementados en la ANH."/>
    <s v="Secop II , Recurso compartido: Contratación OTI - Dirección Sistemas"/>
    <n v="440825000"/>
    <n v="188798666"/>
    <m/>
    <s v="Indicador Plan de Acción Institucional"/>
    <s v="Jesús Salvador Ríos Rodríguez"/>
    <s v="jesus.rios@anh.gov.co"/>
  </r>
  <r>
    <n v="66"/>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Tecnologías de la Información y las Comunicaciones - PETIC"/>
    <s v="Gasto de inversión"/>
    <s v="Fortalecimiento de sistemas, seguridad e infraestructura tecnológica"/>
    <s v="Servicios de información actualizados"/>
    <s v="Actualizar las capacidades de la infraestructura tecnológica de los Centros de cómputo y sus facilidades"/>
    <s v="No Aplica"/>
    <s v="Servicios de información actualizados"/>
    <n v="2"/>
    <s v="Número"/>
    <s v="Servicios de información actualizados obtenidos frente a Servicios de información actualizados proyectados"/>
    <s v="(productos obtenidos/ productos proyectados)"/>
    <n v="7710000000"/>
    <d v="2023-03-01T00:00:00"/>
    <d v="2023-12-15T00:00:00"/>
    <s v="Creciente"/>
    <s v="Mensual"/>
    <n v="0"/>
    <s v="Proceso de subasta inversa en Secop II ANH-01-SI-2023, adjudicación proyectada para mediados de de octubre."/>
    <s v="Recurso compartido: Contratación OTI - Dirección Sistemas"/>
    <n v="0"/>
    <n v="0"/>
    <m/>
    <s v="Indicador Plan de Acción Institucional"/>
    <s v="Jesús Salvador Ríos Rodríguez"/>
    <s v="jesus.rios@anh.gov.co"/>
  </r>
  <r>
    <n v="67"/>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Tecnologías de la Información y las Comunicaciones - PETIC"/>
    <s v="Gasto de inversión"/>
    <s v="Fortalecimiento de sistemas, seguridad e infraestructura tecnológica"/>
    <s v="Servicios de información actualizados"/>
    <s v="Actualizar la infraestructura tecnológica de toma remota de información para soportar la función de fiscalización"/>
    <s v="No Aplica"/>
    <s v="Servicios de información actualizados"/>
    <n v="1"/>
    <s v="Número"/>
    <s v="Servicios de información actualizados obtenidos frente a Servicios de información actualizados proyectados"/>
    <s v="(productos obtenidos/ productos proyectados)"/>
    <n v="1500000000"/>
    <d v="2023-07-01T00:00:00"/>
    <d v="2023-12-15T00:00:00"/>
    <s v="Creciente"/>
    <s v="Mensual"/>
    <n v="0"/>
    <s v="Orden de Compra 115387 de 2023 Adquisición de los servicios de_x000a_suscripción por dos años a la plataforma de visualización, programación y descarga de imágenes satelitales de radar"/>
    <s v="Recurso compartido: Contratación OTI - Dirección Sistemas"/>
    <n v="999999999.59000003"/>
    <n v="0"/>
    <m/>
    <s v="Indicador Plan de Acción Institucional"/>
    <s v="Jesús Salvador Ríos Rodríguez"/>
    <s v="jesus.rios@anh.gov.co"/>
  </r>
  <r>
    <n v="68"/>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Cumplimiento anual de ejecución de iniciativas del PETI "/>
    <s v="Plan de Seguridad y Privacidad de la Información"/>
    <s v="Gasto de inversión"/>
    <s v="Fortalecimiento de sistemas, seguridad e infraestructura tecnológica"/>
    <s v="Documentos de lineamientos técnicos"/>
    <s v="Formular el Plan Estratégico de seguridad de la Información"/>
    <s v="No Aplica"/>
    <s v="Documentos de lineamientos técnicos"/>
    <n v="1"/>
    <s v="Número"/>
    <s v="Documento de Líneamiento Técnico - Plan Estratégico de seguridad de la Información."/>
    <s v="(productos obtenidos/ productos proyectados)"/>
    <n v="370000000"/>
    <d v="2023-06-01T00:00:00"/>
    <d v="2023-12-31T00:00:00"/>
    <s v="Creciente"/>
    <s v="Mensual"/>
    <n v="0"/>
    <s v="Contrato 651 de 2023 Prestar servicios profesionales especializados realizando el análisis de la estrategia de seguridad de la información en la ANH"/>
    <s v="Recurso compartido: Contratación OTI - Dirección Sistemas"/>
    <n v="42000000"/>
    <n v="0"/>
    <m/>
    <s v="Indicador Plan de Acción Institucional"/>
    <s v="Jesús Salvador Ríos Rodríguez"/>
    <s v="jesus.rios@anh.gov.co"/>
  </r>
  <r>
    <n v="69"/>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Cumplimiento anual de ejecución de iniciativas del PETI "/>
    <s v="Plan Estratégico Tecnologías de la Información y las Comunicaciones - PETIC"/>
    <s v="Gasto de inversión"/>
    <s v="Fortalecimiento de sistemas, seguridad e infraestructura tecnológica"/>
    <s v="Documentos de lineamientos técnicos"/>
    <s v="Formular la hoja de ruta para el aseguramiento de la calidad de los datos digitales de la ANH"/>
    <s v="No Aplica"/>
    <s v="Documentos de lineamientos técnicos"/>
    <n v="1"/>
    <s v="Número"/>
    <s v="Documento de Líneamiento Técnico - Hoja de ruta para el aseguramiento de la calidad de los datos digitales de la ANH"/>
    <s v="(productos obtenidos/ productos proyectados)"/>
    <n v="400000000"/>
    <d v="2023-06-01T00:00:00"/>
    <d v="2023-12-31T00:00:00"/>
    <s v="Creciente"/>
    <s v="Mensual"/>
    <n v="0"/>
    <s v="Proyecto para desarrollar inhouse en revisión de línea base y estructuración de perfiles requeridos para el desarrollo de componente y entregables del documento"/>
    <s v="Recurso compartido: Contratación OTI - Dirección Sistemas"/>
    <n v="0"/>
    <n v="0"/>
    <m/>
    <s v="Indicador Plan de Acción Institucional"/>
    <s v="Jesús Salvador Ríos Rodríguez"/>
    <s v="jesus.rios@anh.gov.co"/>
  </r>
  <r>
    <n v="70"/>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Cumplimiento anual de ejecución de iniciativas del PETI "/>
    <s v="Plan Estratégico Tecnologías de la Información y las Comunicaciones - PETIC"/>
    <s v="Gasto de inversión"/>
    <s v="Fortalecimiento de sistemas, seguridad e infraestructura tecnológica"/>
    <s v="Documentos de lineamientos técnicos"/>
    <s v="Diseñar y formular los instrumentos Estratégicos involucrados con TI"/>
    <s v="No Aplica"/>
    <s v="Plan Estratégico de Tecnologías de la Información y Comunicaciones - (PETIC), horizonte 2023-2026. "/>
    <n v="80"/>
    <s v="Porcentaje"/>
    <s v="El Plan Estratégico de Tecnologías de la Información y Comunicaciones - (PETIC) , alineado con la estrategia de negocio de la ANH para el horizonte 2023-2026. Se espera que el avance sea superior la 80%"/>
    <s v="Plan formulado"/>
    <n v="0"/>
    <d v="2023-01-01T00:00:00"/>
    <d v="2023-04-30T00:00:00"/>
    <s v="Constante"/>
    <s v="Mensual"/>
    <n v="95"/>
    <s v="El Plan  Estratégico de Tecnologías de la Información se encuentra estructurado en su totalidad."/>
    <s v="https://www.anh.gov.co/documents/1288/Plan_Estrat%C3%A9gico_de_Tecnolog%C3%ADas_de_la_Informaci%C3%B3n_2022_ANH_28-12-2022.pdf"/>
    <n v="0"/>
    <n v="0"/>
    <m/>
    <s v="Indicador Estratégico"/>
    <s v="Jesús Salvador Ríos Rodríguez"/>
    <s v="jesus.rios@anh.gov.co"/>
  </r>
  <r>
    <n v="71"/>
    <s v="Gestión TICs"/>
    <s v="Evaluación de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Productos digitales de core de negocio implementados"/>
    <s v="Plan Estratégico Institucional"/>
    <s v="Gasto de inversión"/>
    <s v="Fortalecimiento de sistemas, seguridad e infraestructura tecnológica"/>
    <s v="No Aplica"/>
    <s v="No Aplica"/>
    <s v="No Aplica"/>
    <s v="Nivel de cumplimiento en la implementación de soluciones digitales"/>
    <n v="10"/>
    <s v="Número"/>
    <s v="Son los productos de Servicios de información implementados + Soluciones implementadas por las actualizaciones de Sistemas de Información"/>
    <s v="Son los productos de Servicios de información implementados + Soluciones implementadas por las actualizaciones de Sistemas de Información"/>
    <n v="0"/>
    <d v="2023-01-01T00:00:00"/>
    <d v="2023-12-31T00:00:00"/>
    <s v="Creciente"/>
    <s v="Trimestral"/>
    <n v="0"/>
    <s v="No se ha presentado recepción completa de productos con su respectiva obligación financiera razón por la cuál no se registran avances en la meta."/>
    <s v="Recurso compartido: Contratación OTI - Dirección Sistemas"/>
    <n v="0"/>
    <n v="0"/>
    <m/>
    <s v="Indicador Estratégico"/>
    <s v="Jesús Salvador Ríos Rodríguez"/>
    <s v="jesus.rios@anh.gov.co"/>
  </r>
  <r>
    <n v="72"/>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Nivel de implementación de modelo de Gobierno y Gestión de Datos"/>
    <s v="Plan Estratégico Institucional"/>
    <s v="Gasto de funcionamiento - comercialización"/>
    <s v="No Aplica"/>
    <s v="No Aplica"/>
    <s v="No Aplica"/>
    <s v="No Aplica"/>
    <s v="Nivel de cumplimiento en la implementación de la estrategia de Gobierno Digital​"/>
    <n v="40"/>
    <s v="Porcentaje"/>
    <s v="% de implementación de los tres ejes  de la política de Gobierno Digital:_x000a_1. Arquitectura - PETI._x000a_2. Seguridad de la Información._x000a_3. Servicios ciudadanos."/>
    <s v="(% alcanzado / % esperado)"/>
    <n v="0"/>
    <d v="2023-01-01T00:00:00"/>
    <d v="2023-12-31T00:00:00"/>
    <s v="Creciente"/>
    <s v="Trimestral"/>
    <n v="30"/>
    <s v="Se ha avanzado en la revisión de cumplimiento en la accesibilidad web y el críterio diferencial de accesibilidad de acuerdo a ley 1712 de 2014 y decreto 103 de 2015 relacionados con accesibilidad en medios electrónicos. Se esta al pendiente de que se establezcan los criterios de medición del FURAG._x000a_*Se publicó el PETI en página web de la ANH."/>
    <s v="https://www.anh.gov.co/documents/21450/CRITERIO_DIFERENCIAL_DE_ACCESIBILIDAD_marzo_2023.pdf_x000a__x000a_https://www.anh.gov.co/documents/21258/Plan_Estrat%C3%A9gico_de_Tecnolog%C3%ADas_de_la_Informaci%C3%B3n_2023-2026.pdf"/>
    <n v="0"/>
    <n v="0"/>
    <m/>
    <s v="Indicador Estratégico"/>
    <s v="Jesús Salvador Ríos Rodríguez"/>
    <s v="jesus.rios@anh.gov.co"/>
  </r>
  <r>
    <n v="73"/>
    <s v="Gestión TICs"/>
    <s v="Gestión con Valores para Resultados"/>
    <x v="5"/>
    <x v="4"/>
    <s v="Articular los actores del sector energético para la adecuada ejecución de los contratos misionales en armonía con una sociedad resiliente al clima"/>
    <s v="Modernización y ampliación de instrumentos de evaluación seguimiento y control del sector minero energético"/>
    <s v="Nivel de implementación de modelo de Gobierno y Gestión de Datos"/>
    <s v="Plan Estratégico Tecnologías de la Información y las Comunicaciones - PETIC"/>
    <s v="Gasto de funcionamiento - comercialización"/>
    <s v="No Aplica"/>
    <s v="No Aplica"/>
    <s v="No Aplica"/>
    <s v="Viene del 2022"/>
    <s v="Servicios de infraestructura tecnológica especializada y de seguridad de la ANH contratada"/>
    <n v="1"/>
    <s v="Unidad"/>
    <s v="Garantizar la gestión, administración y monitoreo de la infraestructura tecnológica y de seguridad de la ANH y mantener el plan de recuperación ante desastres de la ANH. – (Vigencia Futura Tramitada en 2021)."/>
    <s v="(Servicios contratados / servicios proyectados)"/>
    <n v="3751695904"/>
    <d v="2023-01-31T00:00:00"/>
    <d v="2023-12-31T00:00:00"/>
    <s v="Constante"/>
    <s v="Mensual"/>
    <n v="1"/>
    <s v="Orden de Compra 102399 de 2022, se adicionó y amplió la prestación del servicio hasta el a través de la cuál se contrató el servicio hasta el 14 de septiembre de 2023 (Otrosí 1). En evento de cotización 158394b para la contratación del servicio de octubre a marzo de 2023 con vigencias futuras ya aprobadas por el Ministerio de Hacienda. "/>
    <s v="Orden de Compra 102399 - Recurso compartido: Contratación OTI - Dirección Sistemas"/>
    <n v="1197862908.8299999"/>
    <n v="1124401506.8300002"/>
    <m/>
    <s v="Indicador Plan de Acción Institucional"/>
    <s v="Jesús Salvador Ríos Rodríguez"/>
    <s v="jesus.rios@anh.gov.co"/>
  </r>
  <r>
    <n v="74"/>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Nivel de implementación de modelo de Gobierno y Gestión de Datos"/>
    <s v="Plan Estratégico Tecnologías de la Información y las Comunicaciones - PETIC"/>
    <s v="Gasto de funcionamiento - comercialización"/>
    <s v="No Aplica"/>
    <s v="No Aplica"/>
    <s v="No Aplica"/>
    <s v="No Aplica"/>
    <s v="Operación, mantenimiento y actualización de la infraestructura de virtualización y custodia de medios de la ANH garantizada"/>
    <n v="4"/>
    <s v="Unidad"/>
    <s v="Contratar los servicios para garantizar la operación, mantenimiento y actualización de la virtualización, escritorios virtuales, hiperconvergencia, almacenamiento, switches, respaldo y custodia de medios de la ANH"/>
    <s v="(Servicios contratados / servicios proyectados)"/>
    <n v="3629567017"/>
    <d v="2023-05-01T00:00:00"/>
    <d v="2023-12-31T00:00:00"/>
    <s v="Constante"/>
    <s v="Mensual"/>
    <n v="0"/>
    <s v="Proceso de subasta inversa en Secop II ANH-01-SI-2023, adjudicación proyectada para mediados de de octubre."/>
    <s v="https://www.anh.gov.co/es/la-anh/contrataci%C3%B3n/sondeo-de-mercado/"/>
    <n v="0"/>
    <n v="0"/>
    <m/>
    <s v="Indicador Plan de Acción Institucional"/>
    <s v="Jesús Salvador Ríos Rodríguez"/>
    <s v="jesus.rios@anh.gov.co"/>
  </r>
  <r>
    <n v="75"/>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s v="127 128 129 130 131 132 138 143 148 153"/>
    <s v="Contratos para apoyo técnico, profesional y especializado realizados"/>
    <n v="15"/>
    <s v="Unidad"/>
    <s v="Contabilizar los contratos para contar con el apoyo técnico, profesional y especializado de soporte y desarrollo a servicios, infraestructura, aplicaciones y gestión administrativa."/>
    <s v="(Servicios contratados / servicios proyectados)"/>
    <n v="1995000000"/>
    <d v="2023-05-01T00:00:00"/>
    <d v="2023-12-31T00:00:00"/>
    <s v="Constante"/>
    <s v="Mensual"/>
    <n v="11"/>
    <s v="Se realizó la contratación de 10 personas naturales  a 30 de abril de 2023 y la renovación de siete  (9) contratos con vigencias hasta el 31 de diciembre de 2023 y la adición  de dos (2) contratos hasta el 15 de junio de 2023, para el apoyo a la OTI  en labores de soporte y desarrollo a servicios, infraestructura, aplicaciones y gestión administrativa, contratación en septiembre de una persona natural para reforzar el equipo de mesa de servicios."/>
    <s v="Recurso compartido: Contratación OTI - Dirección Sistemas"/>
    <n v="961837466.29999995"/>
    <n v="575870297.50999987"/>
    <m/>
    <s v="Indicador Plan de Acción Institucional"/>
    <s v="Jesús Salvador Ríos Rodríguez"/>
    <s v="jesus.rios@anh.gov.co"/>
  </r>
  <r>
    <n v="76"/>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n v="375"/>
    <s v="Servicios de soporte, mantenimiento y actualizaciones del SGDEA contratados"/>
    <n v="1"/>
    <s v="Unidad"/>
    <s v="Soporte, mantenimiento y actualizaciones del SGDEA que emplea la entidad por horas"/>
    <s v="(Servicios contratados / servicios proyectados)"/>
    <n v="60000000"/>
    <d v="2023-01-01T00:00:00"/>
    <d v="2023-12-31T00:00:00"/>
    <s v="Constante"/>
    <s v="Mensual"/>
    <n v="1"/>
    <s v="La contratación se realizó con presupuesto de la vicepresidencia Administrativa y Financiera bajo el Contrato 238 de 2023. "/>
    <s v="Recurso compartido: Contratación OTI - Dirección Sistemas"/>
    <n v="0"/>
    <n v="0"/>
    <m/>
    <s v="Indicador Plan de Acción Institucional"/>
    <s v="Jesús Salvador Ríos Rodríguez"/>
    <s v="jesus.rios@anh.gov.co"/>
  </r>
  <r>
    <n v="77"/>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s v="167 168 169 370"/>
    <s v="Actualizaciones y suscripciones de licencias de software y créditos en la nube adquiridos"/>
    <n v="3"/>
    <s v="Unidad"/>
    <s v="(i) Contratar la renovación de la suscripción a la suite de Adobe Acrobat Pro para 99 usuarios, Certificados de sitio seguro para el portal de la ANH y complemento para comunicaciones unificadas, (ii) Contratar la renovación de la suscripción de Office 365 y (iii) Adquisición de créditos para la soportar la infraestructura tecnológica en la Nube de Azure."/>
    <s v="(Servicios contratados / servicios proyectados)"/>
    <n v="1978200000"/>
    <d v="2023-01-01T00:00:00"/>
    <d v="2023-12-31T00:00:00"/>
    <s v="Constante"/>
    <s v="Mensual"/>
    <n v="2"/>
    <s v="Orden de Compra 106649 de 2023; 169. Adquirir la renovación de la suscripción de la suite de office 365 (en el mes de julio se adicionó licenciamiento E3 Office 365 y RDS para ampliar la cobertura) para el manejo de correos y ofimática de la ANH._x000a_*Orden de Compra 104644 de 2023; 168. Adquirir los certificados SSL de los portales web *de la ANH para el acceso seguro a la información_x000a_Orden de Compra 103855 de 2023; 167. Contratar la suscripción de Adobe Acrobat Pro DC por un periodo de doce (12) meses para la generación y edición de documentos._x000a_*Orden de Compra 107178 adquisición  de créditos Azure - infraestructura en la nube_x000a_*Contrato 622 de 2023; 680. Renovación sobre el derecho de uso del direccionamiento de IPv6 de la ANH, por el término de un (1) año_x000a_"/>
    <s v="Recurso compartido: Contratación OTI - Dirección Sistemas"/>
    <n v="2408278696.7600002"/>
    <n v="2311052067.9200001"/>
    <m/>
    <s v="Indicador Plan de Acción Institucional"/>
    <s v="Jesús Salvador Ríos Rodríguez"/>
    <s v="jesus.rios@anh.gov.co"/>
  </r>
  <r>
    <n v="78"/>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s v="302 303 304"/>
    <s v="Soporte y mantenimiento de la infraestructura de apoyo contratada"/>
    <n v="5"/>
    <s v="Unidad"/>
    <s v="Contratar el soporte y mantenimiento de: (i) UPS, (ii) Sistema contra incendios, (iii) Aires acondicionados, (iv) Control de acceso y CCTV y (v) Equipos de Hardware de usuario final."/>
    <s v="(Servicios contratados / servicios proyectados)"/>
    <n v="490683757"/>
    <d v="2023-03-01T00:00:00"/>
    <d v="2023-12-31T00:00:00"/>
    <s v="Constante"/>
    <s v="Mensual"/>
    <n v="1"/>
    <s v="*Contrato 572 de 2023 Soporte y Mantenimiento Aires Acondicionados *Contrato 620 de 2023  En etapa de proceso en SECOP II  Sistema contra incendios, CCTV y Control de acceso_x000a_*Contrato 623 de 2023; 304. Contratar el soporte y mantenimiento del sistema de detección y extinción de incendios del datacenter principal de la ANH, con bolsa de repuestos"/>
    <s v="https://www.anh.gov.co/es/la-anh/contrataci%C3%B3n/sondeo-de-mercado/"/>
    <n v="80257736.579999998"/>
    <n v="0"/>
    <m/>
    <s v="Indicador Plan de Acción Institucional"/>
    <s v="Jesús Salvador Ríos Rodríguez"/>
    <s v="jesus.rios@anh.gov.co"/>
  </r>
  <r>
    <n v="79"/>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n v="166"/>
    <s v="Servicio de internet dedicado para la oficina de la ANH contratado"/>
    <n v="1"/>
    <s v="Unidad"/>
    <s v="Contratar el servicio de internet dedicado para la oficina de la ANH, manteniendo la operatividad de los cinco enlaces de datos e internet con los que cuenta la entidad para la transferencia y respaldo de la información."/>
    <s v="(Servicios contratados / servicios proyectados)"/>
    <n v="383250000"/>
    <d v="2023-03-01T00:00:00"/>
    <d v="2023-12-31T00:00:00"/>
    <s v="Constante"/>
    <s v="Mensual"/>
    <n v="1"/>
    <s v="Otrosí 2 Orden de Compra 88021 - VF Prestación de servicio de canales hasta el 15 de marzo de 2023_x000a_*Orden de Compra Orden de Compra 104820 Contratar los canales de datos e internet de la ANH. (servicio hasta el 15 de diciembre de 2023) En trámite de VF para ampliar el servicio hasta la vigencia 2024"/>
    <s v="Recurso compartido: Contratación OTI - Dirección Sistemas"/>
    <n v="127524064"/>
    <n v="59637748"/>
    <m/>
    <s v="Indicador Plan de Acción Institucional"/>
    <s v="Jesús Salvador Ríos Rodríguez"/>
    <s v="jesus.rios@anh.gov.co"/>
  </r>
  <r>
    <n v="80"/>
    <s v="Gestión TICs"/>
    <s v="Gestión con Valores para Resultados"/>
    <x v="5"/>
    <x v="4"/>
    <s v="Afianzar la gestión y desempeño organizacional eficiente y equitativo, generando mayor confianza ciudadana, transformación e innovación institucional"/>
    <s v="Promoción de la eficiencia y simplificación de procesos institucionales"/>
    <s v="Productos digitales de core de negocio implementados"/>
    <s v="Plan Estratégico Tecnologías de la Información y las Comunicaciones - PETIC"/>
    <s v="Gasto de funcionamiento - comercialización"/>
    <s v="No Aplica"/>
    <s v="No Aplica"/>
    <s v="No Aplica"/>
    <n v="342"/>
    <s v="Uso de la capacidad física locativa disponible en el Data Center Alterno del IPSE"/>
    <n v="1"/>
    <s v="Unidad"/>
    <s v="Renovar el contrato para el uso locativo de las instalaciones del IPSE para el alojamiento de la infraestructura de respaldo onpremise de la ANH"/>
    <s v="(Servicios contratados / servicios proyectados)"/>
    <n v="211603322"/>
    <d v="2023-01-01T00:00:00"/>
    <d v="2023-12-31T00:00:00"/>
    <s v="Constante"/>
    <s v="Mensual"/>
    <n v="1"/>
    <s v="Otrosí 7 Convenio 670 de 2020"/>
    <s v="Recurso compartido: Contratación OTI - Dirección Sistemas"/>
    <n v="230156700"/>
    <n v="115078350"/>
    <m/>
    <s v="Indicador Plan de Acción Institucional"/>
    <s v="Jesús Salvador Ríos Rodríguez"/>
    <s v="jesus.rios@anh.gov.co"/>
  </r>
  <r>
    <n v="81"/>
    <s v="Promoción y Asignación de Áreas"/>
    <s v="Gestión con Valores para Resultados"/>
    <x v="6"/>
    <x v="14"/>
    <s v="Fortalecer la seguridad y soberanía energética en hidrocarburos, apoyando la transición energética y la economía verde"/>
    <s v="Fortalecimiento de hidrocarburos (gas, petróleo aumentando factor recobro mejorado) para la financiación de la transición energética"/>
    <s v="Participación en eventos estratégicos para la promoción de la entidad, del sector y del proceso de transición energética del país"/>
    <s v="Plan de Acción Institucional"/>
    <s v="Gasto de inversión"/>
    <s v="Modelo de promoción para incrementar la inversión"/>
    <s v="Servicio de divulgación para la promoción y posicionamiento de los recursos hidrocarburíferos"/>
    <s v="Diseñar  y  ejecutar Plan Estratégico de Comunicaciones."/>
    <s v="Sin Información"/>
    <s v="Servicio de divulgación para la promoción y posicionamiento de los recursos hidrocarburíferos"/>
    <n v="1"/>
    <s v="Número"/>
    <s v="Servicio de divulgación para la promoción y posicionamiento de los recursos hidrocarburíferos creado"/>
    <s v="V1= Servicio de divulgación para la promoción y posicionamiento de los recursos hidrocarburíferos creado"/>
    <n v="1783000000"/>
    <d v="2023-09-01T00:00:00"/>
    <d v="2023-12-31T00:00:00"/>
    <s v="Creciente"/>
    <s v="Cuatrimestral"/>
    <n v="0"/>
    <s v="Dadas las consideraciones y definiciones del Gobierno Nacional en relación con los nuevos cotratos de hidrocarburos, la ejecución de esta actividad se ha visto afectada y por tal motivo no se ha realizado ejecución presupuestal en la vigencia actual, razón por la que al mes de Septiembre no se ha registrado avance respecto de este indicador."/>
    <s v="No Aplica"/>
    <n v="0"/>
    <n v="0"/>
    <m/>
    <s v="Indicador Plan de Acción Institucional"/>
    <s v="Arbey Avendaño Castrillón"/>
    <s v="arbey.avendano@anh.gov.co"/>
  </r>
  <r>
    <n v="82"/>
    <s v="Promoción y Asignación de Áreas"/>
    <s v="Gestión con Valores para Resultados"/>
    <x v="6"/>
    <x v="14"/>
    <s v="Fortalecer la seguridad y soberanía energética en hidrocarburos, apoyando la transición energética y la economía verde"/>
    <s v="Fortalecimiento de las Fuentes No Convencionales de Energía - FNCE"/>
    <s v="Nuevas áreas prospectivas orientadas en Fuentes No Convencionales de Energía Renovable (FNCER) provenientes del subsuelo, evaluadas"/>
    <s v="Plan de Acción Institucional"/>
    <s v="Gasto de inversión"/>
    <s v="Modelo de promoción para incrementar la inversión"/>
    <s v="Documentos de investigación"/>
    <s v="Realizar análisis o estudios de mercados e investigaciones del sector."/>
    <s v="Sin Información"/>
    <s v="Documentos de investigación"/>
    <n v="1"/>
    <s v="Número"/>
    <s v="Documentos de investigación construído"/>
    <s v="V1= Documentos de investigación construído"/>
    <n v="1250000000"/>
    <d v="2023-09-01T00:00:00"/>
    <d v="2023-12-31T00:00:00"/>
    <s v="Creciente"/>
    <s v="Cuatrimestral"/>
    <n v="0"/>
    <s v="Dadas las consideraciones y definiciones del Gobierno Nacional en relación con los nuevos cotratos de hidrocarburos, la ejecución de esta actividad se ha visto afectada y por tal motivo no se ha realizado ejecución presupuestal en la vigencia actual, razón por la que al mes de Septiembre no se ha registrado avance respecto de este indicador."/>
    <s v="No Aplica"/>
    <n v="0"/>
    <n v="0"/>
    <m/>
    <s v="Indicador Plan de Acción Institucional"/>
    <s v="Arbey Avendaño Castrillón"/>
    <s v="arbey.avendano@anh.gov.co"/>
  </r>
  <r>
    <n v="83"/>
    <s v="Promoción y Asignación de Áreas"/>
    <s v="Gestión con Valores para Resultados"/>
    <x v="6"/>
    <x v="14"/>
    <s v="Fortalecer la seguridad y soberanía energética en hidrocarburos, apoyando la transición energética y la economía verde"/>
    <s v="Fortalecimiento de las Fuentes No Convencionales de Energía - FNCE"/>
    <s v="Nuevas áreas prospectivas orientadas en Fuentes No Convencionales de Energía Renovable (FNCER) provenientes del subsuelo, evaluadas"/>
    <s v="Plan de Acción Institucional"/>
    <s v="Gasto de inversión"/>
    <s v="Modelo de promoción para incrementar la inversión"/>
    <s v="Documentos de investigación"/>
    <s v="Evaluar las capacidades de los proponentes, operadores o compañías inversionistas."/>
    <s v="Sin Información"/>
    <s v="Procesos de acompañamientos a entidades del orden nacional para la asignación de áreas de su competencia adelantados."/>
    <n v="1"/>
    <s v="Número"/>
    <s v="Corresponde al acompañamiento a la DIMAR y al MME en la construcción y desarrollo del proceso para la asignación de áreas costa afuera."/>
    <s v="V1= Proceso de acompañamiento adelantado"/>
    <n v="1508000000"/>
    <d v="2023-09-01T00:00:00"/>
    <d v="2023-12-31T00:00:00"/>
    <s v="Creciente"/>
    <s v="Mensual"/>
    <n v="0.3"/>
    <s v="Al mes de septiembre desde la ANH se apoyó en la construcción de los Pliegos del proceso de asignación, remitidos al MME y DIMAR para su aprobación."/>
    <s v="La evidencia se encuentra en disco compartido de la VPAA y en correo electrónico enviado por las funcionarias Dolly Fajardo y Margarita Nieves (09/10/2023)."/>
    <n v="526500000"/>
    <n v="296833333.38999999"/>
    <m/>
    <s v="Indicador Plan de Acción Institucional"/>
    <s v="Arbey Avendaño Castrillón"/>
    <s v="arbey.avendano@anh.gov.co"/>
  </r>
  <r>
    <n v="84"/>
    <s v="Gestión Social, HSE y de Seguridad de Contratos de Hidrocarburos"/>
    <s v="Gestión con Valores para Resultados"/>
    <x v="6"/>
    <x v="14"/>
    <s v="Articular los actores del sector energético para la adecuada ejecución de los contratos misionales en armonía con una sociedad resiliente al clima"/>
    <s v="Fortalecimiento y articulación institucional del sector minero energético"/>
    <s v="Participación en espacios de articulación de los actores del sector para la adecuada gestión de los contratos de hidrocarburos"/>
    <s v="Plan Estratégico Institucional"/>
    <s v="Sin Información"/>
    <s v="No Aplica"/>
    <s v="No Aplica"/>
    <s v="Priorizar, coordinar la participación por parte de la ANH en escenarios estratégicos."/>
    <s v="Sin Información"/>
    <s v="Número de espacios de articulación de los actores del sector para la adecuada gestión de los contratos de hidrocarburos con la participación de la ANH"/>
    <n v="15"/>
    <s v="Número"/>
    <s v="Corresponde a la cantidad de espacios de articulación de los actores del sector en los que la ANH ha participado, para la adecuada gestión de los contratos de hidrocarburos."/>
    <s v="Sumatoria del Número de espacios de articulación con los actores del sector en los que la ANH ha participado, para la adecuada gestión de los contratos de hidrocarburos."/>
    <n v="270000000"/>
    <d v="2023-05-01T00:00:00"/>
    <d v="2023-12-15T00:00:00"/>
    <s v="Creciente"/>
    <s v="Mensual"/>
    <n v="0"/>
    <s v="Dadas las consideraciones y definiciones del Gobierno Nacional en relación con los nuevos cotratos de hidrocarburos, la ejecución de esta actividad se ha visto afectada y por tal motivo no se ha realizado ejecución presupuestal en la vigencia actual, razón por la que al mes de Septiembre no se ha registrado avance respecto de este indicador."/>
    <s v="No Aplica"/>
    <n v="0"/>
    <n v="0"/>
    <m/>
    <s v="Indicador Estratégico"/>
    <s v="Arbey Avendaño Castrillón"/>
    <s v="arbey.avendano@anh.gov.co"/>
  </r>
  <r>
    <n v="85"/>
    <s v="Promoción y Asignación de Áreas"/>
    <s v="Evaluación de Resultados"/>
    <x v="6"/>
    <x v="4"/>
    <s v="Fortalecer la seguridad y soberanía energética en hidrocarburos, apoyando la transición energética y la economía verde"/>
    <s v="Fortalecimiento de las Fuentes No Convencionales de Energía - FNCE"/>
    <s v="Nivel de satisfacción de los actores involucrados en los procesos necesarios para garantizar la seguridad y soberanía energética del país"/>
    <s v="Plan Estratégico Institucional"/>
    <s v="Gasto de funcionamiento - comercialización"/>
    <s v="No Aplica"/>
    <s v="No Aplica"/>
    <s v="No Aplica"/>
    <s v="Sin Información"/>
    <s v="Nivel de satisfacción (canales de atención de PQRSD) de los actores involucrados en los procesos necesarios para garantizar la seguridad y soberanía energética del país"/>
    <n v="3.9"/>
    <s v="Número"/>
    <s v="​Realizar un análisis cualitativo y cuantitativo anual, de la percepción del inversionista para generar estrategias de mercadeo"/>
    <s v="Calificación del nivel de satisfacción de inversionistas y operadores"/>
    <n v="0"/>
    <d v="2023-01-04T00:00:00"/>
    <d v="2023-12-15T00:00:00"/>
    <s v="Creciente"/>
    <s v="Cuatrimestral"/>
    <n v="2.34"/>
    <s v="Para el segundo cuatrimestre se adelantó,  a través de la aplicación Microsoft Forms y contando con el correo encuestavpaa@anh.gov.co, la construcción del formato para la aplicación de la encuesta de percepción, la cual puede ser contestada de forma fácil por computador o celular, esta va dirigida a más de 120 inversionistas la cual no tomara más de 5 minutos. Adicionalmente, se adelantó la revisión de la información de 74 presidentes o los representantes legales de las respectivas empresas que actualmente tienen una contratación con la ANH."/>
    <s v="La evidencia se encuentra en disco compartido de la VPAA y en correo electrónico enviado por funcionario Carlos Novoa a la Gerencia de Planeación de la ANH (7/09/2023)."/>
    <n v="0"/>
    <n v="0"/>
    <m/>
    <s v="Indicador Estratégico"/>
    <s v="Arbey Avendaño Castrillón"/>
    <s v="arbey.avendano@anh.gov.co"/>
  </r>
  <r>
    <n v="87"/>
    <s v="Promoción y Asignación de Áreas"/>
    <s v="Evaluación de Resultados"/>
    <x v="6"/>
    <x v="14"/>
    <s v="Articular los actores del sector energético para la adecuada ejecución de los contratos misionales en armonía con una sociedad resiliente al clima"/>
    <s v="Fortalecimiento y articulación institucional del sector minero energético"/>
    <s v="Participación en eventos estratégicos para la promoción de la entidad, del sector y del proceso de transición energética del país"/>
    <s v="Plan Estratégico Institucional"/>
    <s v="Gasto de inversión"/>
    <s v="Modelo de promoción para incrementar la inversión"/>
    <s v="Servicio de divulgación para la promoción y posicionamiento de los recursos hidrocarburíferos"/>
    <s v="Priorizar, coordinar la participación por parte de la ANH en escenarios estratégicos."/>
    <s v="Sin Información"/>
    <s v="Participación en eventos estratégicos para la promoción de la entidad, del sector y del proceso de transición energética del país"/>
    <n v="12"/>
    <s v="Número"/>
    <s v="Corresponde a la participación estratégica de la ANH en foros, congresos y eventos priorizados a nivel nacional e internacional."/>
    <s v="Sumatoria Número de eventos estratégicos con patrocinio en los que participa la ANH"/>
    <n v="5675000000"/>
    <d v="2023-01-15T00:00:00"/>
    <d v="2023-12-31T00:00:00"/>
    <s v="Creciente"/>
    <s v="Mensual"/>
    <n v="14"/>
    <s v="Al mes de septiembre la ANH ha participado con patrocinio en los siguientes eventos estratégicos: (i) Recent Discoveries, Exploration Opportunities and sustainable Development Strategies in Caribbean Basins, (iI) CeraWeek 2023, (iii) Energy Opportunities Conference &amp; Exhibition 2023, (iv) el Congreso de Hidrogeología 2023, Agua Subterránea para el Desarrollo Sostenible, (v) 2° Congreso Internacional de Hidrógeno, (vi) VI Encuentro y Feria Renovables LATAM, (vii) Gran Foro ACP: Hechos de Sostenibilidad, (viii) Congreso Naturgas 2023, (ix) XIX Congreso Colombiano de Geología y IV Simposio Exploradores, (x) el XX Congreso Colombiano de Petróleo, Gas y Energía 2023 &quot;Ruta energética hacia un futuro sostenible&quot;, (xi) 2° Edición: Día ACGGP, (xii) 40° Conferencia Energética Colombiana - Enercol 2023, (xiii) XXIII Congreso Nacional en Derecho de la Energía y (xiv) 8° Edición SPE TECHNICAL CONFERENCE: One Step closer to the Energy Future Success."/>
    <s v="Las evidencias se encuentran en los informes correspondientes a la ejecuci[on de los eventos, dispuestos en los discos compartidos de la VPAA. "/>
    <n v="2680175146"/>
    <n v="2272675146"/>
    <m/>
    <s v="Indicador Estratégico"/>
    <s v="Arbey Avendaño Castrillón"/>
    <s v="arbey.avendano@anh.gov.co"/>
  </r>
  <r>
    <n v="88"/>
    <s v="Identificación de Oportunidades Exploratorias"/>
    <s v="Evaluación de Resultados"/>
    <x v="3"/>
    <x v="10"/>
    <s v="Fortalecer la seguridad y soberanía energética en hidrocarburos, apoyando la transición energética y la economía verde"/>
    <s v="Fortalecimiento de las Fuentes No Convencionales de Energía - FNCE"/>
    <s v="Nuevas áreas prospectivas orientadas en Fuentes No Convencionales de Energía Renovable (FNCER) provenientes del subsuelo, evaluadas"/>
    <s v="Plan Estratégico Institucional"/>
    <s v="Gasto de inversión"/>
    <s v="Contribución de la evaluación del potencial de fuentes no convencionales de energía para la transición energética nacional "/>
    <s v="No Reportado"/>
    <s v="No Reportado"/>
    <s v="Sin Información"/>
    <s v="Nuevas áreas prospectivas orientadas en Fuentes No Convencionales de Energía Renovable (FNCER) provenientes del subsuelo, evaluadas"/>
    <n v="1"/>
    <s v="Número"/>
    <s v="Corresponde a nuevas áreas prospectivas orientadas en Fuentes No Convencionales de Energía Renovable (FNCER) provenientes del subsuelo, evaluadas"/>
    <s v="Área evaluadas técnicamente ofrecidas para nominación en procesos competitivos"/>
    <n v="111120005937"/>
    <d v="2023-01-01T00:00:00"/>
    <d v="2023-12-31T00:00:00"/>
    <s v="Creciente"/>
    <s v="Semestral"/>
    <n v="0"/>
    <s v="No Aplica"/>
    <s v="No Aplica"/>
    <n v="0"/>
    <n v="0"/>
    <m/>
    <s v="Indicador Estratégico"/>
    <s v="Juan Eugenio Acosta Mejia"/>
    <s v="juan.acosta@anh.gov.co"/>
  </r>
  <r>
    <n v="89"/>
    <s v="Gestión Contractual"/>
    <s v="Gestión con Valores para Resultados"/>
    <x v="7"/>
    <x v="15"/>
    <s v="Afianzar la gestión y desempeño organizacional eficiente y equitativo, generando mayor confianza ciudadana, transformación e innovación institucional"/>
    <s v="Promoción de la eficiencia y simplificación de procesos institucionales"/>
    <s v="Evaluación Dimensión de Talento Humano FURAG - MIPG"/>
    <s v="Plan Anual de Vacantes"/>
    <s v="Gasto de funcionamiento - comercialización"/>
    <s v="No Aplica"/>
    <s v="No Aplica"/>
    <s v="Seleccionar contratistas a través de las diferentes modalidades de contratación de acuerdo con la normativa vigente"/>
    <s v="No Aplica"/>
    <s v="Procesos de selección realizados durante la vigencia"/>
    <n v="100"/>
    <s v="Porcentaje"/>
    <s v="Los procesos son adelantados según la documentación radicada por cada Vicepresidencia, que cumpla con los requisitos para adelantar los procesos contractuales.​"/>
    <s v="(Proceso adelantado / ESET radicado)*100."/>
    <n v="1233724344"/>
    <d v="2023-01-01T00:00:00"/>
    <d v="2023-12-31T00:00:00"/>
    <s v="Constante"/>
    <s v="Semestral"/>
    <n v="100"/>
    <s v="Primer semestre, el indicador muestra un cumplimiento del 100 % con respecto a la meta establecida, donde se atendieron 604  solicitudes  contratación, sobre 604 total de solicitudes contratación  discriminado de la siguiente manera: se gestionó la suscripción de 577 contratos, 16 modificaciones y 11  ordenes de compra generadas por CCE derivadas de acuerdos marco,  prueba de la información se encuentra en la Base de Datos de Contratación Administrativa de la OAJ y de acuerdo con lo establecido en la Ley 80 de 1993 y demás normas concordantes"/>
    <s v="Base datos de la contratacion Administrativa de la OAJ_x000a_Z:\BASE DE DATOS DE LA ENTIDAD 2003 A 2023\BASE DE DATOS DE LA ENTIDAD_x000a_"/>
    <n v="0"/>
    <n v="0"/>
    <m/>
    <s v="Indicador Plan de Acción Institucional"/>
    <s v="Maribel Rodríguez Moreno"/>
    <s v="maribel.rodriguez@anh.gov.co"/>
  </r>
  <r>
    <n v="90"/>
    <s v="Gestión Legal"/>
    <s v="Gestión con Valores para Resultados"/>
    <x v="7"/>
    <x v="15"/>
    <s v="Afianzar la gestión y desempeño organizacional eficiente y equitativo, generando mayor confianza ciudadana, transformación e innovación institucional"/>
    <s v="Promoción de la eficiencia y simplificación de procesos institucionales"/>
    <s v="Evaluación de Gestión Institucional FURAG - MIPG"/>
    <s v="Plan de Acción Institucional"/>
    <s v="Gasto de funcionamiento - comercialización"/>
    <s v="No Aplica"/>
    <s v="No Aplica"/>
    <s v="Emitir respuestas a_x000a_ solicitudes de conceptos jurídicos relacionados con los contratos E&amp;P y TEAS"/>
    <s v="No Aplica"/>
    <s v="Oportunidad en la emisión de conceptos jurídicos"/>
    <n v="80"/>
    <s v="Porcentaje"/>
    <s v="Por concepto emitido en los plazos establecidos se entenderá aquel que se tramite en un tiempo máximo de 15 días hábiles contados a partir del día hábil siguiente a la radicación de la solicitud"/>
    <s v="(Total de conceptos emitidos en los plazos establecidos/ Total solicitud de conceptos jurídicos)*100"/>
    <n v="1172324000"/>
    <d v="2023-01-01T00:00:00"/>
    <d v="2023-12-31T00:00:00"/>
    <s v="Constante"/>
    <s v="Trimestral"/>
    <n v="91.6"/>
    <s v="En el tercer trimestre del año 2023 se da un cumplimiento de la meta al 91,6% por lo siguiente: se resolvieron en total 55 conceptos con un promedio de respuesta de 7,2 días por trámite,  lo que se encuentra dentro del margen de respuesta oportuna establecido por la OAJ en  los Acuerdos de Niveles de Servicio adoptados desde el año 2020, correspondiente a 15 días hábiles."/>
    <s v=" W:\My Documents\SIGECO\PROCESO GESTION LEGAL\INDICADORES\Indicadores GL 2023_x000a_Reporte indicador por correo a Laura  Sierra"/>
    <n v="0"/>
    <n v="0"/>
    <m/>
    <s v="Indicador Plan de Acción Institucional"/>
    <s v="Maribel Rodríguez Moreno"/>
    <s v="maribel.rodriguez@anh.gov.co"/>
  </r>
  <r>
    <n v="91"/>
    <s v="Gestión Legal"/>
    <s v="Gestión con Valores para Resultados"/>
    <x v="7"/>
    <x v="15"/>
    <s v="Afianzar la gestión y desempeño organizacional eficiente y equitativo, generando mayor confianza ciudadana, transformación e innovación institucional"/>
    <s v="Promoción de la eficiencia y simplificación de procesos institucionales"/>
    <s v="Nivel de satisfacción de los actores involucrados en los procesos necesarios para garantizar la seguridad y soberanía energética del país"/>
    <s v="Plan de Acción Institucional"/>
    <s v="Gasto de funcionamiento - comercialización"/>
    <s v="No Aplica"/>
    <s v="No Aplica"/>
    <s v="Contestar demandas y requerimiento de despachos judiciales "/>
    <s v="No Aplica"/>
    <s v="Notificaciones de procesos atendidos"/>
    <n v="90"/>
    <s v="Porcentaje"/>
    <s v="Corresponde a las demandas en contra de la entidad que son notificadas y requerimientos judiciales de procesos especiales a las cuales se les da tramite oportunamente​"/>
    <s v="(Notificaciones atendidas / Notificaciones recibidas)*100"/>
    <n v="1687170176"/>
    <d v="2023-01-01T00:00:00"/>
    <d v="2023-12-31T00:00:00"/>
    <s v="Constante"/>
    <s v="Semestral"/>
    <n v="100"/>
    <s v="En el primer semestre se da un cumplimiento de la meta  al 100% según la base de datos de procesos judiciales y el registro del sistema litigioso del Estado denominado Ekogui, se radicaron 4 demandas,   8 conciliaciones prejudiciales y  48 acciones de tutela, las cuales se atendieron en tiempo conforme a los términos legales. Igualmente se  recibieron  1.432    requerimientos judiciales en procesos de restitución de tierras, los cuales se atendieron en los términos legales.  Se atendieron  11  Derechos de petición. (DEFENSA JUDICIAL)  _x000a_Se cumplió con los términos procesales acorde con la naturaleza de cada una de las acciones que fueran presentadas a favor o en contra  de la ANH, tanto en etapa  extra judicial como judicial "/>
    <s v="Aplicativo EKOGUI Y Base de datos Estado de _x000a_procesos judiciales Z:\Procesos-   Carpetas de procesos y Reparto, Z:\Conciliaciones, Z:\Arbitraje​ "/>
    <n v="0"/>
    <n v="0"/>
    <m/>
    <s v="Indicador Plan de Acción Institucional"/>
    <s v="Maribel Rodríguez Moreno"/>
    <s v="maribel.rodriguez@anh.gov.co"/>
  </r>
  <r>
    <n v="92"/>
    <s v="Gestión de Contratos en Exploración"/>
    <s v="Evaluación de Resultados"/>
    <x v="2"/>
    <x v="7"/>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Estratégico Institucional"/>
    <s v="Gasto de funcionamiento - comercialización"/>
    <s v="No Aplica"/>
    <s v="No Aplica"/>
    <s v="No Aplica"/>
    <s v="Sin Información"/>
    <s v="Seguimiento de Vencimiento de Fase"/>
    <n v="100"/>
    <s v="Porcentaje"/>
    <s v="En el trimestre se medirá la eficiencia del seguimiento a los contratos en ejecución que vencen su fase actual en el término de 9 meses y que tienen compromisos exploratorios pendientes."/>
    <s v="(Número de Contratos a los que se les solicitó mediante comunicación(es) el cumplimiento de los compromisos pendientes/Total de los Contratos en ejecución que vencen su Fase Actual en el periodo de 9 meses  con compromisos exploratorios pendientes)*100%"/>
    <n v="456776629.18000001"/>
    <d v="2023-01-01T00:00:00"/>
    <d v="2023-12-31T00:00:00"/>
    <s v="Creciente"/>
    <s v="Mensual"/>
    <n v="74.099999999999994"/>
    <s v="El indicador de trámites de la GSCE muestra un cumplimiento del 99%  respecto a la meta establecida para el tercer trimestre. Al cierre del trimestre, se cerraron 589 trámites de revisión de garantías y 346 respuestas a tramites relacionados con las garantías, para un total de 935 trámites gestionados.  Al cierre del trimestre, el equipo de garantías de la GSCE está conformado por cuatro personas, una de planta y tres contratistas."/>
    <s v="Base de datos de Alertas"/>
    <n v="358236303.375"/>
    <n v="139721043.91839999"/>
    <m/>
    <s v="Indicador Plan de Acción Institucional"/>
    <s v="Libardo Andrés Huertas Cuevas"/>
    <s v="libardo.huertas@anh.gov.co"/>
  </r>
  <r>
    <n v="93"/>
    <s v="Gestión de Contratos en Exploración"/>
    <s v="Evaluación de Resultados"/>
    <x v="2"/>
    <x v="7"/>
    <s v="Fortalecer la seguridad y soberanía energética en hidrocarburos, apoyando la transición energética y la economía verde"/>
    <s v="Fortalecimiento de hidrocarburos (gas, petróleo aumentando factor recobro mejorado) para la financiación de la transición energética"/>
    <s v="Nivel de satisfacción de los actores involucrados en los procesos necesarios para garantizar la seguridad y soberanía energética del país"/>
    <s v="Plan Estratégico Institucional"/>
    <s v="Gasto de funcionamiento - comercialización"/>
    <s v="No Aplica"/>
    <s v="No Aplica"/>
    <s v="No Aplica"/>
    <s v="Sin Información"/>
    <s v="Seguimiento de Garantías GSCE."/>
    <n v="80"/>
    <s v="Porcentaje"/>
    <s v="En el trimestre se medirá la eficacia de la gestión de los trámites de garantías."/>
    <s v="(Número de trámites atendidos en el período/Total de los trámites de garantías.)*100%"/>
    <n v="745267131.82000005"/>
    <d v="2023-01-01T00:00:00"/>
    <d v="2023-12-31T00:00:00"/>
    <s v="Creciente"/>
    <s v="Trimestral"/>
    <n v="100"/>
    <s v="En el tercer trimestre de 2023 se evidencia un cumplimiento del indicador de Vencimientos de Fase del 92 %, esto quiere decir que de los 12 contratos que terminan su fase en el término de 9 meses, se realizó algún tipo de gestión a la totalidad de los contratos. Este indicador muestra la eficiencia de la GSCE en cuanto a generar algún tipo de alerta o gestión para prevenir que los  contratos lleguen a un incumplimiento de las obligaciones pactadas. Se evidenció que para el tercer trimestre del año 2023  este indicador cumplió la meta establecida._x000a_A partir del mes de julio, se hace el seguimiento de fases mensualmente teniendo en cuenta que es importante para la GSCE tener mapeados el cumplimiento de los contratos."/>
    <s v="Base de datos de Garantías"/>
    <n v="597060505.625"/>
    <n v="227965913.76160002"/>
    <m/>
    <s v="Indicador Plan de Acción Institucional"/>
    <s v="Libardo Andrés Huertas Cuevas"/>
    <s v="libardo.huertas@anh.gov.c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4896C5A-F81C-4B73-B570-3D5E581198C1}" name="TablaDinámica1"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30" firstHeaderRow="1" firstDataRow="1" firstDataCol="1"/>
  <pivotFields count="33">
    <pivotField showAll="0"/>
    <pivotField showAll="0"/>
    <pivotField showAll="0"/>
    <pivotField axis="axisRow" showAll="0">
      <items count="9">
        <item x="7"/>
        <item x="1"/>
        <item x="5"/>
        <item x="0"/>
        <item x="2"/>
        <item x="4"/>
        <item x="6"/>
        <item x="3"/>
        <item t="default"/>
      </items>
    </pivotField>
    <pivotField axis="axisRow" showAll="0">
      <items count="17">
        <item x="1"/>
        <item x="2"/>
        <item x="10"/>
        <item x="14"/>
        <item x="11"/>
        <item x="12"/>
        <item x="13"/>
        <item x="9"/>
        <item x="7"/>
        <item x="8"/>
        <item x="6"/>
        <item x="4"/>
        <item x="15"/>
        <item x="5"/>
        <item x="0"/>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3"/>
    <field x="4"/>
  </rowFields>
  <rowItems count="27">
    <i>
      <x/>
    </i>
    <i r="1">
      <x v="12"/>
    </i>
    <i>
      <x v="1"/>
    </i>
    <i r="1">
      <x v="13"/>
    </i>
    <i>
      <x v="2"/>
    </i>
    <i r="1">
      <x v="11"/>
    </i>
    <i>
      <x v="3"/>
    </i>
    <i r="1">
      <x/>
    </i>
    <i r="1">
      <x v="1"/>
    </i>
    <i r="1">
      <x v="11"/>
    </i>
    <i r="1">
      <x v="14"/>
    </i>
    <i r="1">
      <x v="15"/>
    </i>
    <i>
      <x v="4"/>
    </i>
    <i r="1">
      <x v="8"/>
    </i>
    <i r="1">
      <x v="9"/>
    </i>
    <i r="1">
      <x v="10"/>
    </i>
    <i>
      <x v="5"/>
    </i>
    <i r="1">
      <x v="4"/>
    </i>
    <i r="1">
      <x v="5"/>
    </i>
    <i r="1">
      <x v="6"/>
    </i>
    <i>
      <x v="6"/>
    </i>
    <i r="1">
      <x v="3"/>
    </i>
    <i r="1">
      <x v="11"/>
    </i>
    <i>
      <x v="7"/>
    </i>
    <i r="1">
      <x v="2"/>
    </i>
    <i r="1">
      <x v="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8F38279-9E29-4868-A3DD-5675603DEB74}"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PLANES INSTITUCIONALES">
  <location ref="D2:E16" firstHeaderRow="1" firstDataRow="1" firstDataCol="1"/>
  <pivotFields count="31">
    <pivotField showAll="0"/>
    <pivotField showAll="0"/>
    <pivotField showAll="0"/>
    <pivotField showAll="0"/>
    <pivotField showAll="0"/>
    <pivotField showAll="0"/>
    <pivotField showAll="0"/>
    <pivotField showAll="0"/>
    <pivotField axis="axisRow" dataField="1" showAll="0">
      <items count="14">
        <item x="1"/>
        <item x="11"/>
        <item x="8"/>
        <item x="3"/>
        <item x="9"/>
        <item x="10"/>
        <item x="6"/>
        <item x="5"/>
        <item x="12"/>
        <item x="0"/>
        <item x="4"/>
        <item x="2"/>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14">
    <i>
      <x/>
    </i>
    <i>
      <x v="1"/>
    </i>
    <i>
      <x v="2"/>
    </i>
    <i>
      <x v="3"/>
    </i>
    <i>
      <x v="4"/>
    </i>
    <i>
      <x v="5"/>
    </i>
    <i>
      <x v="6"/>
    </i>
    <i>
      <x v="7"/>
    </i>
    <i>
      <x v="8"/>
    </i>
    <i>
      <x v="9"/>
    </i>
    <i>
      <x v="10"/>
    </i>
    <i>
      <x v="11"/>
    </i>
    <i>
      <x v="12"/>
    </i>
    <i t="grand">
      <x/>
    </i>
  </rowItems>
  <colItems count="1">
    <i/>
  </colItems>
  <dataFields count="1">
    <dataField name="INDICADORES" fld="8" subtotal="count" baseField="0" baseItem="0"/>
  </dataFields>
  <formats count="7">
    <format dxfId="87">
      <pivotArea grandRow="1" outline="0" collapsedLevelsAreSubtotals="1" fieldPosition="0"/>
    </format>
    <format dxfId="86">
      <pivotArea field="8" type="button" dataOnly="0" labelOnly="1" outline="0" axis="axisRow" fieldPosition="0"/>
    </format>
    <format dxfId="85">
      <pivotArea field="8" type="button" dataOnly="0" labelOnly="1" outline="0" axis="axisRow" fieldPosition="0"/>
    </format>
    <format dxfId="84">
      <pivotArea outline="0" collapsedLevelsAreSubtotals="1" fieldPosition="0"/>
    </format>
    <format dxfId="83">
      <pivotArea dataOnly="0" labelOnly="1" outline="0" axis="axisValues" fieldPosition="0"/>
    </format>
    <format dxfId="82">
      <pivotArea outline="0" collapsedLevelsAreSubtotals="1" fieldPosition="0"/>
    </format>
    <format dxfId="8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80538BD-22CD-493C-A3FB-6998C0BBC8E4}"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3:C49" firstHeaderRow="1" firstDataRow="1" firstDataCol="1"/>
  <pivotFields count="31">
    <pivotField showAll="0"/>
    <pivotField showAll="0"/>
    <pivotField showAll="0"/>
    <pivotField showAll="0"/>
    <pivotField showAll="0"/>
    <pivotField showAll="0"/>
    <pivotField axis="axisRow" showAll="0">
      <items count="6">
        <item x="2"/>
        <item x="4"/>
        <item x="3"/>
        <item x="1"/>
        <item x="0"/>
        <item t="default"/>
      </items>
    </pivotField>
    <pivotField axis="axisRow" dataField="1" showAll="0">
      <items count="22">
        <item x="3"/>
        <item x="19"/>
        <item x="12"/>
        <item x="0"/>
        <item x="4"/>
        <item x="11"/>
        <item x="10"/>
        <item x="16"/>
        <item x="2"/>
        <item x="14"/>
        <item x="6"/>
        <item x="1"/>
        <item x="7"/>
        <item x="18"/>
        <item x="5"/>
        <item x="13"/>
        <item x="20"/>
        <item x="8"/>
        <item x="17"/>
        <item x="9"/>
        <item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6"/>
    <field x="7"/>
  </rowFields>
  <rowItems count="36">
    <i>
      <x/>
    </i>
    <i r="1">
      <x v="2"/>
    </i>
    <i r="1">
      <x v="5"/>
    </i>
    <i r="1">
      <x v="6"/>
    </i>
    <i r="1">
      <x v="10"/>
    </i>
    <i r="1">
      <x v="12"/>
    </i>
    <i r="1">
      <x v="14"/>
    </i>
    <i r="1">
      <x v="16"/>
    </i>
    <i r="1">
      <x v="17"/>
    </i>
    <i r="1">
      <x v="19"/>
    </i>
    <i r="1">
      <x v="20"/>
    </i>
    <i>
      <x v="1"/>
    </i>
    <i r="1">
      <x v="9"/>
    </i>
    <i r="1">
      <x v="12"/>
    </i>
    <i r="1">
      <x v="18"/>
    </i>
    <i>
      <x v="2"/>
    </i>
    <i r="1">
      <x/>
    </i>
    <i r="1">
      <x v="1"/>
    </i>
    <i r="1">
      <x v="10"/>
    </i>
    <i r="1">
      <x v="13"/>
    </i>
    <i r="1">
      <x v="14"/>
    </i>
    <i>
      <x v="3"/>
    </i>
    <i r="1">
      <x v="3"/>
    </i>
    <i r="1">
      <x v="7"/>
    </i>
    <i r="1">
      <x v="8"/>
    </i>
    <i>
      <x v="4"/>
    </i>
    <i r="1">
      <x/>
    </i>
    <i r="1">
      <x v="3"/>
    </i>
    <i r="1">
      <x v="4"/>
    </i>
    <i r="1">
      <x v="7"/>
    </i>
    <i r="1">
      <x v="8"/>
    </i>
    <i r="1">
      <x v="10"/>
    </i>
    <i r="1">
      <x v="11"/>
    </i>
    <i r="1">
      <x v="15"/>
    </i>
    <i r="1">
      <x v="17"/>
    </i>
    <i t="grand">
      <x/>
    </i>
  </rowItems>
  <colItems count="1">
    <i/>
  </colItems>
  <dataFields count="1">
    <dataField name="INDICADORES" fld="7" subtotal="count" baseField="0" baseItem="0"/>
  </dataFields>
  <formats count="34">
    <format dxfId="33">
      <pivotArea collapsedLevelsAreSubtotals="1" fieldPosition="0">
        <references count="1">
          <reference field="6" count="1">
            <x v="0"/>
          </reference>
        </references>
      </pivotArea>
    </format>
    <format dxfId="32">
      <pivotArea collapsedLevelsAreSubtotals="1" fieldPosition="0">
        <references count="2">
          <reference field="6" count="1" selected="0">
            <x v="0"/>
          </reference>
          <reference field="7" count="10">
            <x v="2"/>
            <x v="5"/>
            <x v="6"/>
            <x v="10"/>
            <x v="12"/>
            <x v="14"/>
            <x v="16"/>
            <x v="17"/>
            <x v="19"/>
            <x v="20"/>
          </reference>
        </references>
      </pivotArea>
    </format>
    <format dxfId="31">
      <pivotArea collapsedLevelsAreSubtotals="1" fieldPosition="0">
        <references count="1">
          <reference field="6" count="1">
            <x v="1"/>
          </reference>
        </references>
      </pivotArea>
    </format>
    <format dxfId="30">
      <pivotArea collapsedLevelsAreSubtotals="1" fieldPosition="0">
        <references count="2">
          <reference field="6" count="1" selected="0">
            <x v="1"/>
          </reference>
          <reference field="7" count="3">
            <x v="9"/>
            <x v="12"/>
            <x v="18"/>
          </reference>
        </references>
      </pivotArea>
    </format>
    <format dxfId="29">
      <pivotArea collapsedLevelsAreSubtotals="1" fieldPosition="0">
        <references count="1">
          <reference field="6" count="1">
            <x v="2"/>
          </reference>
        </references>
      </pivotArea>
    </format>
    <format dxfId="28">
      <pivotArea collapsedLevelsAreSubtotals="1" fieldPosition="0">
        <references count="2">
          <reference field="6" count="1" selected="0">
            <x v="2"/>
          </reference>
          <reference field="7" count="5">
            <x v="0"/>
            <x v="1"/>
            <x v="10"/>
            <x v="13"/>
            <x v="14"/>
          </reference>
        </references>
      </pivotArea>
    </format>
    <format dxfId="27">
      <pivotArea collapsedLevelsAreSubtotals="1" fieldPosition="0">
        <references count="1">
          <reference field="6" count="1">
            <x v="3"/>
          </reference>
        </references>
      </pivotArea>
    </format>
    <format dxfId="26">
      <pivotArea collapsedLevelsAreSubtotals="1" fieldPosition="0">
        <references count="2">
          <reference field="6" count="1" selected="0">
            <x v="3"/>
          </reference>
          <reference field="7" count="3">
            <x v="3"/>
            <x v="7"/>
            <x v="8"/>
          </reference>
        </references>
      </pivotArea>
    </format>
    <format dxfId="25">
      <pivotArea collapsedLevelsAreSubtotals="1" fieldPosition="0">
        <references count="1">
          <reference field="6" count="1">
            <x v="4"/>
          </reference>
        </references>
      </pivotArea>
    </format>
    <format dxfId="24">
      <pivotArea collapsedLevelsAreSubtotals="1" fieldPosition="0">
        <references count="2">
          <reference field="6" count="1" selected="0">
            <x v="4"/>
          </reference>
          <reference field="7" count="9">
            <x v="0"/>
            <x v="3"/>
            <x v="4"/>
            <x v="7"/>
            <x v="8"/>
            <x v="10"/>
            <x v="11"/>
            <x v="15"/>
            <x v="17"/>
          </reference>
        </references>
      </pivotArea>
    </format>
    <format dxfId="23">
      <pivotArea dataOnly="0" labelOnly="1" fieldPosition="0">
        <references count="1">
          <reference field="6" count="0"/>
        </references>
      </pivotArea>
    </format>
    <format dxfId="22">
      <pivotArea dataOnly="0" labelOnly="1" fieldPosition="0">
        <references count="2">
          <reference field="6" count="1" selected="0">
            <x v="0"/>
          </reference>
          <reference field="7" count="10">
            <x v="2"/>
            <x v="5"/>
            <x v="6"/>
            <x v="10"/>
            <x v="12"/>
            <x v="14"/>
            <x v="16"/>
            <x v="17"/>
            <x v="19"/>
            <x v="20"/>
          </reference>
        </references>
      </pivotArea>
    </format>
    <format dxfId="21">
      <pivotArea dataOnly="0" labelOnly="1" fieldPosition="0">
        <references count="2">
          <reference field="6" count="1" selected="0">
            <x v="1"/>
          </reference>
          <reference field="7" count="3">
            <x v="9"/>
            <x v="12"/>
            <x v="18"/>
          </reference>
        </references>
      </pivotArea>
    </format>
    <format dxfId="20">
      <pivotArea dataOnly="0" labelOnly="1" fieldPosition="0">
        <references count="2">
          <reference field="6" count="1" selected="0">
            <x v="2"/>
          </reference>
          <reference field="7" count="5">
            <x v="0"/>
            <x v="1"/>
            <x v="10"/>
            <x v="13"/>
            <x v="14"/>
          </reference>
        </references>
      </pivotArea>
    </format>
    <format dxfId="19">
      <pivotArea dataOnly="0" labelOnly="1" fieldPosition="0">
        <references count="2">
          <reference field="6" count="1" selected="0">
            <x v="3"/>
          </reference>
          <reference field="7" count="3">
            <x v="3"/>
            <x v="7"/>
            <x v="8"/>
          </reference>
        </references>
      </pivotArea>
    </format>
    <format dxfId="18">
      <pivotArea dataOnly="0" labelOnly="1" fieldPosition="0">
        <references count="2">
          <reference field="6" count="1" selected="0">
            <x v="4"/>
          </reference>
          <reference field="7" count="9">
            <x v="0"/>
            <x v="3"/>
            <x v="4"/>
            <x v="7"/>
            <x v="8"/>
            <x v="10"/>
            <x v="11"/>
            <x v="15"/>
            <x v="17"/>
          </reference>
        </references>
      </pivotArea>
    </format>
    <format dxfId="17">
      <pivotArea collapsedLevelsAreSubtotals="1" fieldPosition="0">
        <references count="1">
          <reference field="6" count="1">
            <x v="0"/>
          </reference>
        </references>
      </pivotArea>
    </format>
    <format dxfId="16">
      <pivotArea collapsedLevelsAreSubtotals="1" fieldPosition="0">
        <references count="2">
          <reference field="6" count="1" selected="0">
            <x v="0"/>
          </reference>
          <reference field="7" count="10">
            <x v="2"/>
            <x v="5"/>
            <x v="6"/>
            <x v="10"/>
            <x v="12"/>
            <x v="14"/>
            <x v="16"/>
            <x v="17"/>
            <x v="19"/>
            <x v="20"/>
          </reference>
        </references>
      </pivotArea>
    </format>
    <format dxfId="15">
      <pivotArea collapsedLevelsAreSubtotals="1" fieldPosition="0">
        <references count="1">
          <reference field="6" count="1">
            <x v="1"/>
          </reference>
        </references>
      </pivotArea>
    </format>
    <format dxfId="14">
      <pivotArea collapsedLevelsAreSubtotals="1" fieldPosition="0">
        <references count="2">
          <reference field="6" count="1" selected="0">
            <x v="1"/>
          </reference>
          <reference field="7" count="3">
            <x v="9"/>
            <x v="12"/>
            <x v="18"/>
          </reference>
        </references>
      </pivotArea>
    </format>
    <format dxfId="13">
      <pivotArea collapsedLevelsAreSubtotals="1" fieldPosition="0">
        <references count="1">
          <reference field="6" count="1">
            <x v="2"/>
          </reference>
        </references>
      </pivotArea>
    </format>
    <format dxfId="12">
      <pivotArea collapsedLevelsAreSubtotals="1" fieldPosition="0">
        <references count="2">
          <reference field="6" count="1" selected="0">
            <x v="2"/>
          </reference>
          <reference field="7" count="5">
            <x v="0"/>
            <x v="1"/>
            <x v="10"/>
            <x v="13"/>
            <x v="14"/>
          </reference>
        </references>
      </pivotArea>
    </format>
    <format dxfId="11">
      <pivotArea collapsedLevelsAreSubtotals="1" fieldPosition="0">
        <references count="1">
          <reference field="6" count="1">
            <x v="3"/>
          </reference>
        </references>
      </pivotArea>
    </format>
    <format dxfId="10">
      <pivotArea collapsedLevelsAreSubtotals="1" fieldPosition="0">
        <references count="2">
          <reference field="6" count="1" selected="0">
            <x v="3"/>
          </reference>
          <reference field="7" count="3">
            <x v="3"/>
            <x v="7"/>
            <x v="8"/>
          </reference>
        </references>
      </pivotArea>
    </format>
    <format dxfId="9">
      <pivotArea collapsedLevelsAreSubtotals="1" fieldPosition="0">
        <references count="1">
          <reference field="6" count="1">
            <x v="4"/>
          </reference>
        </references>
      </pivotArea>
    </format>
    <format dxfId="8">
      <pivotArea collapsedLevelsAreSubtotals="1" fieldPosition="0">
        <references count="2">
          <reference field="6" count="1" selected="0">
            <x v="4"/>
          </reference>
          <reference field="7" count="9">
            <x v="0"/>
            <x v="3"/>
            <x v="4"/>
            <x v="7"/>
            <x v="8"/>
            <x v="10"/>
            <x v="11"/>
            <x v="15"/>
            <x v="17"/>
          </reference>
        </references>
      </pivotArea>
    </format>
    <format dxfId="7">
      <pivotArea dataOnly="0" labelOnly="1" fieldPosition="0">
        <references count="1">
          <reference field="6" count="0"/>
        </references>
      </pivotArea>
    </format>
    <format dxfId="6">
      <pivotArea dataOnly="0" labelOnly="1" fieldPosition="0">
        <references count="2">
          <reference field="6" count="1" selected="0">
            <x v="0"/>
          </reference>
          <reference field="7" count="10">
            <x v="2"/>
            <x v="5"/>
            <x v="6"/>
            <x v="10"/>
            <x v="12"/>
            <x v="14"/>
            <x v="16"/>
            <x v="17"/>
            <x v="19"/>
            <x v="20"/>
          </reference>
        </references>
      </pivotArea>
    </format>
    <format dxfId="5">
      <pivotArea dataOnly="0" labelOnly="1" fieldPosition="0">
        <references count="2">
          <reference field="6" count="1" selected="0">
            <x v="1"/>
          </reference>
          <reference field="7" count="3">
            <x v="9"/>
            <x v="12"/>
            <x v="18"/>
          </reference>
        </references>
      </pivotArea>
    </format>
    <format dxfId="4">
      <pivotArea dataOnly="0" labelOnly="1" fieldPosition="0">
        <references count="2">
          <reference field="6" count="1" selected="0">
            <x v="2"/>
          </reference>
          <reference field="7" count="5">
            <x v="0"/>
            <x v="1"/>
            <x v="10"/>
            <x v="13"/>
            <x v="14"/>
          </reference>
        </references>
      </pivotArea>
    </format>
    <format dxfId="3">
      <pivotArea dataOnly="0" labelOnly="1" fieldPosition="0">
        <references count="2">
          <reference field="6" count="1" selected="0">
            <x v="3"/>
          </reference>
          <reference field="7" count="3">
            <x v="3"/>
            <x v="7"/>
            <x v="8"/>
          </reference>
        </references>
      </pivotArea>
    </format>
    <format dxfId="2">
      <pivotArea dataOnly="0" labelOnly="1" fieldPosition="0">
        <references count="2">
          <reference field="6" count="1" selected="0">
            <x v="4"/>
          </reference>
          <reference field="7" count="9">
            <x v="0"/>
            <x v="3"/>
            <x v="4"/>
            <x v="7"/>
            <x v="8"/>
            <x v="10"/>
            <x v="11"/>
            <x v="15"/>
            <x v="17"/>
          </reference>
        </references>
      </pivotArea>
    </format>
    <format dxfId="1">
      <pivotArea outline="0" collapsedLevelsAreSubtotals="1" fieldPosition="0"/>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901CD28-C0EC-45E2-BDA6-20860766BB6C}"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2:C11" firstHeaderRow="1" firstDataRow="1" firstDataCol="1"/>
  <pivotFields count="31">
    <pivotField showAll="0"/>
    <pivotField showAll="0"/>
    <pivotField showAll="0"/>
    <pivotField showAll="0"/>
    <pivotField showAll="0"/>
    <pivotField axis="axisRow" showAll="0">
      <items count="4">
        <item x="0"/>
        <item x="1"/>
        <item x="2"/>
        <item t="default"/>
      </items>
    </pivotField>
    <pivotField axis="axisRow" dataField="1" showAll="0">
      <items count="6">
        <item x="2"/>
        <item x="4"/>
        <item x="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5"/>
    <field x="6"/>
  </rowFields>
  <rowItems count="9">
    <i>
      <x/>
    </i>
    <i r="1">
      <x v="4"/>
    </i>
    <i>
      <x v="1"/>
    </i>
    <i r="1">
      <x v="2"/>
    </i>
    <i r="1">
      <x v="3"/>
    </i>
    <i>
      <x v="2"/>
    </i>
    <i r="1">
      <x/>
    </i>
    <i r="1">
      <x v="1"/>
    </i>
    <i t="grand">
      <x/>
    </i>
  </rowItems>
  <colItems count="1">
    <i/>
  </colItems>
  <dataFields count="1">
    <dataField name="INDICADORES" fld="6" subtotal="count" baseField="0" baseItem="0"/>
  </dataFields>
  <formats count="47">
    <format dxfId="80">
      <pivotArea collapsedLevelsAreSubtotals="1" fieldPosition="0">
        <references count="1">
          <reference field="5" count="1">
            <x v="0"/>
          </reference>
        </references>
      </pivotArea>
    </format>
    <format dxfId="79">
      <pivotArea collapsedLevelsAreSubtotals="1" fieldPosition="0">
        <references count="2">
          <reference field="5" count="1" selected="0">
            <x v="0"/>
          </reference>
          <reference field="6" count="1">
            <x v="4"/>
          </reference>
        </references>
      </pivotArea>
    </format>
    <format dxfId="78">
      <pivotArea collapsedLevelsAreSubtotals="1" fieldPosition="0">
        <references count="1">
          <reference field="5" count="1">
            <x v="1"/>
          </reference>
        </references>
      </pivotArea>
    </format>
    <format dxfId="77">
      <pivotArea collapsedLevelsAreSubtotals="1" fieldPosition="0">
        <references count="2">
          <reference field="5" count="1" selected="0">
            <x v="1"/>
          </reference>
          <reference field="6" count="2">
            <x v="2"/>
            <x v="3"/>
          </reference>
        </references>
      </pivotArea>
    </format>
    <format dxfId="76">
      <pivotArea collapsedLevelsAreSubtotals="1" fieldPosition="0">
        <references count="1">
          <reference field="5" count="1">
            <x v="2"/>
          </reference>
        </references>
      </pivotArea>
    </format>
    <format dxfId="75">
      <pivotArea collapsedLevelsAreSubtotals="1" fieldPosition="0">
        <references count="2">
          <reference field="5" count="1" selected="0">
            <x v="2"/>
          </reference>
          <reference field="6" count="2">
            <x v="0"/>
            <x v="1"/>
          </reference>
        </references>
      </pivotArea>
    </format>
    <format dxfId="74">
      <pivotArea collapsedLevelsAreSubtotals="1" fieldPosition="0">
        <references count="1">
          <reference field="5" count="1">
            <x v="0"/>
          </reference>
        </references>
      </pivotArea>
    </format>
    <format dxfId="73">
      <pivotArea collapsedLevelsAreSubtotals="1" fieldPosition="0">
        <references count="2">
          <reference field="5" count="1" selected="0">
            <x v="0"/>
          </reference>
          <reference field="6" count="1">
            <x v="4"/>
          </reference>
        </references>
      </pivotArea>
    </format>
    <format dxfId="72">
      <pivotArea collapsedLevelsAreSubtotals="1" fieldPosition="0">
        <references count="1">
          <reference field="5" count="1">
            <x v="1"/>
          </reference>
        </references>
      </pivotArea>
    </format>
    <format dxfId="71">
      <pivotArea collapsedLevelsAreSubtotals="1" fieldPosition="0">
        <references count="2">
          <reference field="5" count="1" selected="0">
            <x v="1"/>
          </reference>
          <reference field="6" count="2">
            <x v="2"/>
            <x v="3"/>
          </reference>
        </references>
      </pivotArea>
    </format>
    <format dxfId="70">
      <pivotArea collapsedLevelsAreSubtotals="1" fieldPosition="0">
        <references count="1">
          <reference field="5" count="1">
            <x v="2"/>
          </reference>
        </references>
      </pivotArea>
    </format>
    <format dxfId="69">
      <pivotArea collapsedLevelsAreSubtotals="1" fieldPosition="0">
        <references count="2">
          <reference field="5" count="1" selected="0">
            <x v="2"/>
          </reference>
          <reference field="6" count="2">
            <x v="0"/>
            <x v="1"/>
          </reference>
        </references>
      </pivotArea>
    </format>
    <format dxfId="68">
      <pivotArea grandRow="1" outline="0" collapsedLevelsAreSubtotals="1" fieldPosition="0"/>
    </format>
    <format dxfId="67">
      <pivotArea grandRow="1" outline="0" collapsedLevelsAreSubtotals="1" fieldPosition="0"/>
    </format>
    <format dxfId="66">
      <pivotArea dataOnly="0" labelOnly="1" fieldPosition="0">
        <references count="1">
          <reference field="5" count="0"/>
        </references>
      </pivotArea>
    </format>
    <format dxfId="65">
      <pivotArea dataOnly="0" labelOnly="1" fieldPosition="0">
        <references count="2">
          <reference field="5" count="1" selected="0">
            <x v="0"/>
          </reference>
          <reference field="6" count="1">
            <x v="4"/>
          </reference>
        </references>
      </pivotArea>
    </format>
    <format dxfId="64">
      <pivotArea dataOnly="0" labelOnly="1" fieldPosition="0">
        <references count="2">
          <reference field="5" count="1" selected="0">
            <x v="1"/>
          </reference>
          <reference field="6" count="2">
            <x v="2"/>
            <x v="3"/>
          </reference>
        </references>
      </pivotArea>
    </format>
    <format dxfId="63">
      <pivotArea dataOnly="0" labelOnly="1" fieldPosition="0">
        <references count="1">
          <reference field="6" count="0"/>
        </references>
      </pivotArea>
    </format>
    <format dxfId="62">
      <pivotArea dataOnly="0" labelOnly="1" fieldPosition="0">
        <references count="1">
          <reference field="5" count="0"/>
        </references>
      </pivotArea>
    </format>
    <format dxfId="61">
      <pivotArea dataOnly="0" labelOnly="1" fieldPosition="0">
        <references count="2">
          <reference field="5" count="1" selected="0">
            <x v="0"/>
          </reference>
          <reference field="6" count="1">
            <x v="4"/>
          </reference>
        </references>
      </pivotArea>
    </format>
    <format dxfId="60">
      <pivotArea dataOnly="0" labelOnly="1" fieldPosition="0">
        <references count="2">
          <reference field="5" count="1" selected="0">
            <x v="1"/>
          </reference>
          <reference field="6" count="2">
            <x v="2"/>
            <x v="3"/>
          </reference>
        </references>
      </pivotArea>
    </format>
    <format dxfId="59">
      <pivotArea collapsedLevelsAreSubtotals="1" fieldPosition="0">
        <references count="1">
          <reference field="5" count="1">
            <x v="0"/>
          </reference>
        </references>
      </pivotArea>
    </format>
    <format dxfId="58">
      <pivotArea collapsedLevelsAreSubtotals="1" fieldPosition="0">
        <references count="2">
          <reference field="5" count="1" selected="0">
            <x v="0"/>
          </reference>
          <reference field="6" count="1">
            <x v="4"/>
          </reference>
        </references>
      </pivotArea>
    </format>
    <format dxfId="57">
      <pivotArea collapsedLevelsAreSubtotals="1" fieldPosition="0">
        <references count="1">
          <reference field="5" count="1">
            <x v="1"/>
          </reference>
        </references>
      </pivotArea>
    </format>
    <format dxfId="56">
      <pivotArea collapsedLevelsAreSubtotals="1" fieldPosition="0">
        <references count="2">
          <reference field="5" count="1" selected="0">
            <x v="1"/>
          </reference>
          <reference field="6" count="2">
            <x v="2"/>
            <x v="3"/>
          </reference>
        </references>
      </pivotArea>
    </format>
    <format dxfId="55">
      <pivotArea collapsedLevelsAreSubtotals="1" fieldPosition="0">
        <references count="1">
          <reference field="5" count="1">
            <x v="2"/>
          </reference>
        </references>
      </pivotArea>
    </format>
    <format dxfId="54">
      <pivotArea collapsedLevelsAreSubtotals="1" fieldPosition="0">
        <references count="2">
          <reference field="5" count="1" selected="0">
            <x v="2"/>
          </reference>
          <reference field="6" count="2">
            <x v="0"/>
            <x v="1"/>
          </reference>
        </references>
      </pivotArea>
    </format>
    <format dxfId="53">
      <pivotArea collapsedLevelsAreSubtotals="1" fieldPosition="0">
        <references count="1">
          <reference field="5" count="1">
            <x v="0"/>
          </reference>
        </references>
      </pivotArea>
    </format>
    <format dxfId="52">
      <pivotArea collapsedLevelsAreSubtotals="1" fieldPosition="0">
        <references count="2">
          <reference field="5" count="1" selected="0">
            <x v="0"/>
          </reference>
          <reference field="6" count="1">
            <x v="4"/>
          </reference>
        </references>
      </pivotArea>
    </format>
    <format dxfId="51">
      <pivotArea collapsedLevelsAreSubtotals="1" fieldPosition="0">
        <references count="1">
          <reference field="5" count="1">
            <x v="1"/>
          </reference>
        </references>
      </pivotArea>
    </format>
    <format dxfId="50">
      <pivotArea collapsedLevelsAreSubtotals="1" fieldPosition="0">
        <references count="2">
          <reference field="5" count="1" selected="0">
            <x v="1"/>
          </reference>
          <reference field="6" count="2">
            <x v="2"/>
            <x v="3"/>
          </reference>
        </references>
      </pivotArea>
    </format>
    <format dxfId="49">
      <pivotArea collapsedLevelsAreSubtotals="1" fieldPosition="0">
        <references count="1">
          <reference field="5" count="1">
            <x v="2"/>
          </reference>
        </references>
      </pivotArea>
    </format>
    <format dxfId="48">
      <pivotArea collapsedLevelsAreSubtotals="1" fieldPosition="0">
        <references count="2">
          <reference field="5" count="1" selected="0">
            <x v="2"/>
          </reference>
          <reference field="6" count="2">
            <x v="0"/>
            <x v="1"/>
          </reference>
        </references>
      </pivotArea>
    </format>
    <format dxfId="47">
      <pivotArea dataOnly="0" labelOnly="1" fieldPosition="0">
        <references count="1">
          <reference field="5" count="0"/>
        </references>
      </pivotArea>
    </format>
    <format dxfId="46">
      <pivotArea dataOnly="0" labelOnly="1" fieldPosition="0">
        <references count="2">
          <reference field="5" count="1" selected="0">
            <x v="0"/>
          </reference>
          <reference field="6" count="1">
            <x v="4"/>
          </reference>
        </references>
      </pivotArea>
    </format>
    <format dxfId="45">
      <pivotArea dataOnly="0" labelOnly="1" fieldPosition="0">
        <references count="2">
          <reference field="5" count="1" selected="0">
            <x v="1"/>
          </reference>
          <reference field="6" count="2">
            <x v="2"/>
            <x v="3"/>
          </reference>
        </references>
      </pivotArea>
    </format>
    <format dxfId="44">
      <pivotArea dataOnly="0" labelOnly="1" fieldPosition="0">
        <references count="2">
          <reference field="5" count="1" selected="0">
            <x v="2"/>
          </reference>
          <reference field="6" count="2">
            <x v="0"/>
            <x v="1"/>
          </reference>
        </references>
      </pivotArea>
    </format>
    <format dxfId="43">
      <pivotArea collapsedLevelsAreSubtotals="1" fieldPosition="0">
        <references count="1">
          <reference field="5" count="1">
            <x v="0"/>
          </reference>
        </references>
      </pivotArea>
    </format>
    <format dxfId="42">
      <pivotArea collapsedLevelsAreSubtotals="1" fieldPosition="0">
        <references count="2">
          <reference field="5" count="1" selected="0">
            <x v="0"/>
          </reference>
          <reference field="6" count="1">
            <x v="4"/>
          </reference>
        </references>
      </pivotArea>
    </format>
    <format dxfId="41">
      <pivotArea collapsedLevelsAreSubtotals="1" fieldPosition="0">
        <references count="1">
          <reference field="5" count="1">
            <x v="1"/>
          </reference>
        </references>
      </pivotArea>
    </format>
    <format dxfId="40">
      <pivotArea collapsedLevelsAreSubtotals="1" fieldPosition="0">
        <references count="2">
          <reference field="5" count="1" selected="0">
            <x v="1"/>
          </reference>
          <reference field="6" count="2">
            <x v="2"/>
            <x v="3"/>
          </reference>
        </references>
      </pivotArea>
    </format>
    <format dxfId="39">
      <pivotArea collapsedLevelsAreSubtotals="1" fieldPosition="0">
        <references count="1">
          <reference field="5" count="1">
            <x v="2"/>
          </reference>
        </references>
      </pivotArea>
    </format>
    <format dxfId="38">
      <pivotArea collapsedLevelsAreSubtotals="1" fieldPosition="0">
        <references count="2">
          <reference field="5" count="1" selected="0">
            <x v="2"/>
          </reference>
          <reference field="6" count="2">
            <x v="0"/>
            <x v="1"/>
          </reference>
        </references>
      </pivotArea>
    </format>
    <format dxfId="37">
      <pivotArea dataOnly="0" labelOnly="1" fieldPosition="0">
        <references count="1">
          <reference field="5" count="0"/>
        </references>
      </pivotArea>
    </format>
    <format dxfId="36">
      <pivotArea dataOnly="0" labelOnly="1" fieldPosition="0">
        <references count="2">
          <reference field="5" count="1" selected="0">
            <x v="0"/>
          </reference>
          <reference field="6" count="1">
            <x v="4"/>
          </reference>
        </references>
      </pivotArea>
    </format>
    <format dxfId="35">
      <pivotArea dataOnly="0" labelOnly="1" fieldPosition="0">
        <references count="2">
          <reference field="5" count="1" selected="0">
            <x v="1"/>
          </reference>
          <reference field="6" count="2">
            <x v="2"/>
            <x v="3"/>
          </reference>
        </references>
      </pivotArea>
    </format>
    <format dxfId="34">
      <pivotArea dataOnly="0" labelOnly="1" fieldPosition="0">
        <references count="2">
          <reference field="5" count="1" selected="0">
            <x v="2"/>
          </reference>
          <reference field="6"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3" Type="http://schemas.openxmlformats.org/officeDocument/2006/relationships/hyperlink" Target="mailto:eduardo.rodriguez@anh.gov.co" TargetMode="External"/><Relationship Id="rId18" Type="http://schemas.openxmlformats.org/officeDocument/2006/relationships/hyperlink" Target="mailto:pablo.diaz@anh.gov.co" TargetMode="External"/><Relationship Id="rId26" Type="http://schemas.openxmlformats.org/officeDocument/2006/relationships/hyperlink" Target="mailto:jorge.sanabria@anh.gov.co" TargetMode="External"/><Relationship Id="rId39" Type="http://schemas.openxmlformats.org/officeDocument/2006/relationships/hyperlink" Target="mailto:jose.rojas@anh.gov.co" TargetMode="External"/><Relationship Id="rId21" Type="http://schemas.openxmlformats.org/officeDocument/2006/relationships/hyperlink" Target="mailto:juan.florez@anh.gov.co" TargetMode="External"/><Relationship Id="rId34" Type="http://schemas.openxmlformats.org/officeDocument/2006/relationships/hyperlink" Target="mailto:rosario.ramos@anh.gov.co" TargetMode="External"/><Relationship Id="rId42" Type="http://schemas.openxmlformats.org/officeDocument/2006/relationships/hyperlink" Target="mailto:claudia.alvarez@anh.gov.co" TargetMode="External"/><Relationship Id="rId47" Type="http://schemas.openxmlformats.org/officeDocument/2006/relationships/hyperlink" Target="mailto:sandra.ramirez@anh.gov.co" TargetMode="External"/><Relationship Id="rId50" Type="http://schemas.openxmlformats.org/officeDocument/2006/relationships/hyperlink" Target="mailto:sandra.ramirez@anh.gov.co" TargetMode="External"/><Relationship Id="rId55" Type="http://schemas.openxmlformats.org/officeDocument/2006/relationships/printerSettings" Target="../printerSettings/printerSettings1.bin"/><Relationship Id="rId7" Type="http://schemas.openxmlformats.org/officeDocument/2006/relationships/hyperlink" Target="mailto:magali.duque@anh.gov.co" TargetMode="External"/><Relationship Id="rId2" Type="http://schemas.openxmlformats.org/officeDocument/2006/relationships/hyperlink" Target="mailto:pedro.rojas@anh.gov.co" TargetMode="External"/><Relationship Id="rId16" Type="http://schemas.openxmlformats.org/officeDocument/2006/relationships/hyperlink" Target="mailto:sandra.ramirez@anh.gov.co" TargetMode="External"/><Relationship Id="rId29" Type="http://schemas.openxmlformats.org/officeDocument/2006/relationships/hyperlink" Target="mailto:cristian.vargas@anh.gov.co" TargetMode="External"/><Relationship Id="rId11" Type="http://schemas.openxmlformats.org/officeDocument/2006/relationships/hyperlink" Target="mailto:eduardo.rodriguez@anh.gov.co" TargetMode="External"/><Relationship Id="rId24" Type="http://schemas.openxmlformats.org/officeDocument/2006/relationships/hyperlink" Target="mailto:jorge.sanabria@anh.gov.co" TargetMode="External"/><Relationship Id="rId32" Type="http://schemas.openxmlformats.org/officeDocument/2006/relationships/hyperlink" Target="mailto:cristian.vargas@anh.gov.co" TargetMode="External"/><Relationship Id="rId37" Type="http://schemas.openxmlformats.org/officeDocument/2006/relationships/hyperlink" Target="mailto:jose.rojas@anh.gov.co" TargetMode="External"/><Relationship Id="rId40" Type="http://schemas.openxmlformats.org/officeDocument/2006/relationships/hyperlink" Target="mailto:claudia.alvarez@anh.gov.co" TargetMode="External"/><Relationship Id="rId45" Type="http://schemas.openxmlformats.org/officeDocument/2006/relationships/hyperlink" Target="mailto:sandra.ramirez@anh.gov.co" TargetMode="External"/><Relationship Id="rId53" Type="http://schemas.openxmlformats.org/officeDocument/2006/relationships/hyperlink" Target="mailto:sandra.ramirez@anh.gov.co" TargetMode="External"/><Relationship Id="rId5" Type="http://schemas.openxmlformats.org/officeDocument/2006/relationships/hyperlink" Target="mailto:pablo.diaz@anh.gov.co" TargetMode="External"/><Relationship Id="rId10" Type="http://schemas.openxmlformats.org/officeDocument/2006/relationships/hyperlink" Target="mailto:eduardo.rodriguez@anh.gov.co" TargetMode="External"/><Relationship Id="rId19" Type="http://schemas.openxmlformats.org/officeDocument/2006/relationships/hyperlink" Target="mailto:marta.uribe@anh.gov.co" TargetMode="External"/><Relationship Id="rId31" Type="http://schemas.openxmlformats.org/officeDocument/2006/relationships/hyperlink" Target="mailto:cristian.vargas@anh.gov.co" TargetMode="External"/><Relationship Id="rId44" Type="http://schemas.openxmlformats.org/officeDocument/2006/relationships/hyperlink" Target="mailto:claudia.alvarez@anh.gov.co" TargetMode="External"/><Relationship Id="rId52" Type="http://schemas.openxmlformats.org/officeDocument/2006/relationships/hyperlink" Target="mailto:sandra.ramirez@anh.gov.co" TargetMode="External"/><Relationship Id="rId4" Type="http://schemas.openxmlformats.org/officeDocument/2006/relationships/hyperlink" Target="mailto:pedro.rojas@anh.gov.co" TargetMode="External"/><Relationship Id="rId9" Type="http://schemas.openxmlformats.org/officeDocument/2006/relationships/hyperlink" Target="mailto:cristian.vargas@anh.gov.co" TargetMode="External"/><Relationship Id="rId14" Type="http://schemas.openxmlformats.org/officeDocument/2006/relationships/hyperlink" Target="mailto:eduardo.rodriguez@anh.gov.co" TargetMode="External"/><Relationship Id="rId22" Type="http://schemas.openxmlformats.org/officeDocument/2006/relationships/hyperlink" Target="mailto:juan.pote@anh.gov.co" TargetMode="External"/><Relationship Id="rId27" Type="http://schemas.openxmlformats.org/officeDocument/2006/relationships/hyperlink" Target="mailto:cristian.vargas@anh.gov.co" TargetMode="External"/><Relationship Id="rId30" Type="http://schemas.openxmlformats.org/officeDocument/2006/relationships/hyperlink" Target="mailto:cristian.vargas@anh.gov.co" TargetMode="External"/><Relationship Id="rId35" Type="http://schemas.openxmlformats.org/officeDocument/2006/relationships/hyperlink" Target="mailto:sandra.ramirez@anh.gov.co" TargetMode="External"/><Relationship Id="rId43" Type="http://schemas.openxmlformats.org/officeDocument/2006/relationships/hyperlink" Target="mailto:claudia.alvarez@anh.gov.co" TargetMode="External"/><Relationship Id="rId48" Type="http://schemas.openxmlformats.org/officeDocument/2006/relationships/hyperlink" Target="mailto:sandra.ramirez@anh.gov.co" TargetMode="External"/><Relationship Id="rId56" Type="http://schemas.openxmlformats.org/officeDocument/2006/relationships/drawing" Target="../drawings/drawing1.xml"/><Relationship Id="rId8" Type="http://schemas.openxmlformats.org/officeDocument/2006/relationships/hyperlink" Target="mailto:cristian.vargas@anh.gov.co" TargetMode="External"/><Relationship Id="rId51" Type="http://schemas.openxmlformats.org/officeDocument/2006/relationships/hyperlink" Target="mailto:sandra.ramirez@anh.gov.co" TargetMode="External"/><Relationship Id="rId3" Type="http://schemas.openxmlformats.org/officeDocument/2006/relationships/hyperlink" Target="mailto:pedro.rojas@anh.gov.co" TargetMode="External"/><Relationship Id="rId12" Type="http://schemas.openxmlformats.org/officeDocument/2006/relationships/hyperlink" Target="mailto:eduardo.rodriguez@anh.gov.co" TargetMode="External"/><Relationship Id="rId17" Type="http://schemas.openxmlformats.org/officeDocument/2006/relationships/hyperlink" Target="mailto:pablo.diaz@anh.gov.co" TargetMode="External"/><Relationship Id="rId25" Type="http://schemas.openxmlformats.org/officeDocument/2006/relationships/hyperlink" Target="mailto:diana.rojas@anh.gov.co" TargetMode="External"/><Relationship Id="rId33" Type="http://schemas.openxmlformats.org/officeDocument/2006/relationships/hyperlink" Target="mailto:pablo.diaz@anh.gov.co" TargetMode="External"/><Relationship Id="rId38" Type="http://schemas.openxmlformats.org/officeDocument/2006/relationships/hyperlink" Target="mailto:jose.rojas@anh.gov.co" TargetMode="External"/><Relationship Id="rId46" Type="http://schemas.openxmlformats.org/officeDocument/2006/relationships/hyperlink" Target="mailto:sandra.ramirez@anh.gov.co" TargetMode="External"/><Relationship Id="rId20" Type="http://schemas.openxmlformats.org/officeDocument/2006/relationships/hyperlink" Target="mailto:marta.uribe@anh.gov.co" TargetMode="External"/><Relationship Id="rId41" Type="http://schemas.openxmlformats.org/officeDocument/2006/relationships/hyperlink" Target="mailto:claudia.alvarez@anh.gov.co" TargetMode="External"/><Relationship Id="rId54" Type="http://schemas.openxmlformats.org/officeDocument/2006/relationships/hyperlink" Target="mailto:sandra.ramirez@anh.gov.co" TargetMode="External"/><Relationship Id="rId1" Type="http://schemas.openxmlformats.org/officeDocument/2006/relationships/hyperlink" Target="mailto:pedro.rojas@anh.gov.co" TargetMode="External"/><Relationship Id="rId6" Type="http://schemas.openxmlformats.org/officeDocument/2006/relationships/hyperlink" Target="mailto:carolina.hernandez@anh.gov.co" TargetMode="External"/><Relationship Id="rId15" Type="http://schemas.openxmlformats.org/officeDocument/2006/relationships/hyperlink" Target="mailto:eduardo.rodriguez@anh.gov.co" TargetMode="External"/><Relationship Id="rId23" Type="http://schemas.openxmlformats.org/officeDocument/2006/relationships/hyperlink" Target="mailto:jorge.sanabria@anh.gov.co" TargetMode="External"/><Relationship Id="rId28" Type="http://schemas.openxmlformats.org/officeDocument/2006/relationships/hyperlink" Target="mailto:cristian.vargas@anh.gov.co" TargetMode="External"/><Relationship Id="rId36" Type="http://schemas.openxmlformats.org/officeDocument/2006/relationships/hyperlink" Target="mailto:jose.rojas@anh.gov.co" TargetMode="External"/><Relationship Id="rId49" Type="http://schemas.openxmlformats.org/officeDocument/2006/relationships/hyperlink" Target="mailto:sandra.ramirez@anh.gov.c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3372-8B5D-4573-A2A6-BB18A6C6B9F1}">
  <dimension ref="A3:A30"/>
  <sheetViews>
    <sheetView topLeftCell="A25" workbookViewId="0">
      <selection activeCell="A7" sqref="A7"/>
    </sheetView>
  </sheetViews>
  <sheetFormatPr baseColWidth="10" defaultRowHeight="15" x14ac:dyDescent="0.25"/>
  <cols>
    <col min="1" max="1" width="59.85546875" bestFit="1" customWidth="1"/>
  </cols>
  <sheetData>
    <row r="3" spans="1:1" x14ac:dyDescent="0.25">
      <c r="A3" s="8" t="s">
        <v>114</v>
      </c>
    </row>
    <row r="4" spans="1:1" x14ac:dyDescent="0.25">
      <c r="A4" s="1" t="s">
        <v>66</v>
      </c>
    </row>
    <row r="5" spans="1:1" x14ac:dyDescent="0.25">
      <c r="A5" s="35" t="s">
        <v>66</v>
      </c>
    </row>
    <row r="6" spans="1:1" x14ac:dyDescent="0.25">
      <c r="A6" s="1" t="s">
        <v>41</v>
      </c>
    </row>
    <row r="7" spans="1:1" x14ac:dyDescent="0.25">
      <c r="A7" s="35" t="s">
        <v>41</v>
      </c>
    </row>
    <row r="8" spans="1:1" x14ac:dyDescent="0.25">
      <c r="A8" s="1" t="s">
        <v>74</v>
      </c>
    </row>
    <row r="9" spans="1:1" x14ac:dyDescent="0.25">
      <c r="A9" s="35" t="s">
        <v>30</v>
      </c>
    </row>
    <row r="10" spans="1:1" x14ac:dyDescent="0.25">
      <c r="A10" s="1" t="s">
        <v>22</v>
      </c>
    </row>
    <row r="11" spans="1:1" x14ac:dyDescent="0.25">
      <c r="A11" s="35" t="s">
        <v>118</v>
      </c>
    </row>
    <row r="12" spans="1:1" x14ac:dyDescent="0.25">
      <c r="A12" s="35" t="s">
        <v>117</v>
      </c>
    </row>
    <row r="13" spans="1:1" x14ac:dyDescent="0.25">
      <c r="A13" s="35" t="s">
        <v>30</v>
      </c>
    </row>
    <row r="14" spans="1:1" x14ac:dyDescent="0.25">
      <c r="A14" s="35" t="s">
        <v>23</v>
      </c>
    </row>
    <row r="15" spans="1:1" x14ac:dyDescent="0.25">
      <c r="A15" s="35" t="s">
        <v>37</v>
      </c>
    </row>
    <row r="16" spans="1:1" x14ac:dyDescent="0.25">
      <c r="A16" s="1" t="s">
        <v>42</v>
      </c>
    </row>
    <row r="17" spans="1:1" x14ac:dyDescent="0.25">
      <c r="A17" s="35" t="s">
        <v>141</v>
      </c>
    </row>
    <row r="18" spans="1:1" x14ac:dyDescent="0.25">
      <c r="A18" s="35" t="s">
        <v>142</v>
      </c>
    </row>
    <row r="19" spans="1:1" x14ac:dyDescent="0.25">
      <c r="A19" s="35" t="s">
        <v>143</v>
      </c>
    </row>
    <row r="20" spans="1:1" x14ac:dyDescent="0.25">
      <c r="A20" s="1" t="s">
        <v>70</v>
      </c>
    </row>
    <row r="21" spans="1:1" x14ac:dyDescent="0.25">
      <c r="A21" s="35" t="s">
        <v>54</v>
      </c>
    </row>
    <row r="22" spans="1:1" x14ac:dyDescent="0.25">
      <c r="A22" s="35" t="s">
        <v>58</v>
      </c>
    </row>
    <row r="23" spans="1:1" x14ac:dyDescent="0.25">
      <c r="A23" s="35" t="s">
        <v>128</v>
      </c>
    </row>
    <row r="24" spans="1:1" x14ac:dyDescent="0.25">
      <c r="A24" s="1" t="s">
        <v>62</v>
      </c>
    </row>
    <row r="25" spans="1:1" x14ac:dyDescent="0.25">
      <c r="A25" s="35" t="s">
        <v>63</v>
      </c>
    </row>
    <row r="26" spans="1:1" x14ac:dyDescent="0.25">
      <c r="A26" s="35" t="s">
        <v>30</v>
      </c>
    </row>
    <row r="27" spans="1:1" x14ac:dyDescent="0.25">
      <c r="A27" s="1" t="s">
        <v>48</v>
      </c>
    </row>
    <row r="28" spans="1:1" x14ac:dyDescent="0.25">
      <c r="A28" s="35" t="s">
        <v>51</v>
      </c>
    </row>
    <row r="29" spans="1:1" x14ac:dyDescent="0.25">
      <c r="A29" s="35" t="s">
        <v>49</v>
      </c>
    </row>
    <row r="30" spans="1:1" x14ac:dyDescent="0.25">
      <c r="A30" s="1" t="s">
        <v>100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2B553-81DA-48F5-A931-889EF1649B5C}">
  <sheetPr codeName="Hoja1"/>
  <dimension ref="A1:AG82"/>
  <sheetViews>
    <sheetView tabSelected="1" zoomScale="115" zoomScaleNormal="115" workbookViewId="0">
      <pane xSplit="6" ySplit="1" topLeftCell="G2" activePane="bottomRight" state="frozen"/>
      <selection pane="topRight" activeCell="G1" sqref="G1"/>
      <selection pane="bottomLeft" activeCell="A2" sqref="A2"/>
      <selection pane="bottomRight" activeCell="G2" sqref="G2"/>
    </sheetView>
  </sheetViews>
  <sheetFormatPr baseColWidth="10" defaultColWidth="11.42578125" defaultRowHeight="15" x14ac:dyDescent="0.25"/>
  <cols>
    <col min="1" max="1" width="9.28515625" style="36" customWidth="1"/>
    <col min="2" max="2" width="33.42578125" style="19" customWidth="1"/>
    <col min="3" max="3" width="39.85546875" style="19" customWidth="1"/>
    <col min="4" max="4" width="18.28515625" style="19" customWidth="1"/>
    <col min="5" max="5" width="31.140625" style="19" customWidth="1"/>
    <col min="6" max="6" width="22.42578125" style="19" customWidth="1"/>
    <col min="7" max="7" width="39.42578125" style="19" customWidth="1"/>
    <col min="8" max="8" width="26.42578125" style="19" customWidth="1"/>
    <col min="9" max="9" width="29" style="19" customWidth="1"/>
    <col min="10" max="10" width="27.5703125" style="19" customWidth="1"/>
    <col min="11" max="11" width="18.85546875" style="19" customWidth="1"/>
    <col min="12" max="12" width="50.28515625" style="19" customWidth="1"/>
    <col min="13" max="13" width="30.42578125" style="19" customWidth="1"/>
    <col min="14" max="14" width="69.85546875" style="19" customWidth="1"/>
    <col min="15" max="15" width="43" style="19" customWidth="1"/>
    <col min="16" max="16" width="14" style="36" bestFit="1" customWidth="1"/>
    <col min="17" max="17" width="10.28515625" style="36" customWidth="1"/>
    <col min="18" max="18" width="58.28515625" style="19" customWidth="1"/>
    <col min="19" max="19" width="46.140625" style="19" customWidth="1"/>
    <col min="20" max="20" width="34.28515625" style="40" customWidth="1"/>
    <col min="21" max="21" width="12.7109375" style="41" customWidth="1"/>
    <col min="22" max="22" width="13.140625" style="36" customWidth="1"/>
    <col min="23" max="23" width="14.85546875" style="36" customWidth="1"/>
    <col min="24" max="24" width="14.28515625" style="36" customWidth="1"/>
    <col min="25" max="26" width="18.85546875" style="19" customWidth="1"/>
    <col min="27" max="27" width="84.85546875" style="19" customWidth="1"/>
    <col min="28" max="28" width="39.28515625" style="19" customWidth="1"/>
    <col min="29" max="30" width="18.85546875" style="19" customWidth="1"/>
    <col min="31" max="31" width="49.5703125" style="19" customWidth="1"/>
    <col min="32" max="32" width="27.5703125" style="19" customWidth="1"/>
    <col min="33" max="33" width="29.28515625" style="19" bestFit="1" customWidth="1"/>
    <col min="34" max="16384" width="11.42578125" style="19"/>
  </cols>
  <sheetData>
    <row r="1" spans="1:33" ht="60" x14ac:dyDescent="0.25">
      <c r="A1" s="33" t="s">
        <v>122</v>
      </c>
      <c r="B1" s="33" t="s">
        <v>0</v>
      </c>
      <c r="C1" s="33" t="s">
        <v>1</v>
      </c>
      <c r="D1" s="33" t="s">
        <v>188</v>
      </c>
      <c r="E1" s="33" t="s">
        <v>2</v>
      </c>
      <c r="F1" s="33" t="s">
        <v>3</v>
      </c>
      <c r="G1" s="33" t="s">
        <v>4</v>
      </c>
      <c r="H1" s="33" t="s">
        <v>85</v>
      </c>
      <c r="I1" s="33" t="s">
        <v>5</v>
      </c>
      <c r="J1" s="33" t="s">
        <v>6</v>
      </c>
      <c r="K1" s="33" t="s">
        <v>7</v>
      </c>
      <c r="L1" s="33" t="s">
        <v>8</v>
      </c>
      <c r="M1" s="33" t="s">
        <v>9</v>
      </c>
      <c r="N1" s="33" t="s">
        <v>181</v>
      </c>
      <c r="O1" s="33" t="s">
        <v>10</v>
      </c>
      <c r="P1" s="33" t="s">
        <v>173</v>
      </c>
      <c r="Q1" s="33" t="s">
        <v>11</v>
      </c>
      <c r="R1" s="33" t="s">
        <v>12</v>
      </c>
      <c r="S1" s="33" t="s">
        <v>13</v>
      </c>
      <c r="T1" s="34" t="s">
        <v>14</v>
      </c>
      <c r="U1" s="33" t="s">
        <v>15</v>
      </c>
      <c r="V1" s="33" t="s">
        <v>16</v>
      </c>
      <c r="W1" s="33" t="s">
        <v>17</v>
      </c>
      <c r="X1" s="33" t="s">
        <v>18</v>
      </c>
      <c r="Y1" s="33" t="s">
        <v>19</v>
      </c>
      <c r="Z1" s="33" t="s">
        <v>347</v>
      </c>
      <c r="AA1" s="33" t="s">
        <v>348</v>
      </c>
      <c r="AB1" s="33" t="s">
        <v>349</v>
      </c>
      <c r="AC1" s="33" t="s">
        <v>20</v>
      </c>
      <c r="AD1" s="33" t="s">
        <v>21</v>
      </c>
      <c r="AE1" s="33" t="s">
        <v>379</v>
      </c>
      <c r="AF1" s="33" t="s">
        <v>123</v>
      </c>
      <c r="AG1" s="33" t="s">
        <v>124</v>
      </c>
    </row>
    <row r="2" spans="1:33" ht="180" x14ac:dyDescent="0.25">
      <c r="A2" s="47">
        <v>1</v>
      </c>
      <c r="B2" s="43" t="s">
        <v>277</v>
      </c>
      <c r="C2" s="43" t="s">
        <v>282</v>
      </c>
      <c r="D2" s="43" t="s">
        <v>282</v>
      </c>
      <c r="E2" s="43" t="s">
        <v>22</v>
      </c>
      <c r="F2" s="43" t="s">
        <v>117</v>
      </c>
      <c r="G2" s="43" t="s">
        <v>24</v>
      </c>
      <c r="H2" s="43" t="s">
        <v>108</v>
      </c>
      <c r="I2" s="43" t="s">
        <v>272</v>
      </c>
      <c r="J2" s="43" t="s">
        <v>29</v>
      </c>
      <c r="K2" s="43" t="s">
        <v>296</v>
      </c>
      <c r="L2" s="43" t="s">
        <v>30</v>
      </c>
      <c r="M2" s="43" t="s">
        <v>30</v>
      </c>
      <c r="N2" s="43" t="s">
        <v>278</v>
      </c>
      <c r="O2" s="43" t="s">
        <v>279</v>
      </c>
      <c r="P2" s="46">
        <v>100</v>
      </c>
      <c r="Q2" s="46" t="s">
        <v>27</v>
      </c>
      <c r="R2" s="43" t="s">
        <v>280</v>
      </c>
      <c r="S2" s="45" t="s">
        <v>281</v>
      </c>
      <c r="T2" s="45"/>
      <c r="U2" s="44">
        <v>45658</v>
      </c>
      <c r="V2" s="44">
        <v>46022</v>
      </c>
      <c r="W2" s="46" t="s">
        <v>31</v>
      </c>
      <c r="X2" s="46" t="s">
        <v>36</v>
      </c>
      <c r="Y2" s="43" t="s">
        <v>33</v>
      </c>
      <c r="Z2" s="60"/>
      <c r="AA2" s="43"/>
      <c r="AB2" s="43"/>
      <c r="AC2" s="65"/>
      <c r="AD2" s="65"/>
      <c r="AE2" s="43"/>
      <c r="AF2" s="43" t="s">
        <v>392</v>
      </c>
      <c r="AG2" s="79" t="s">
        <v>393</v>
      </c>
    </row>
    <row r="3" spans="1:33" ht="90" x14ac:dyDescent="0.25">
      <c r="A3" s="52">
        <v>2</v>
      </c>
      <c r="B3" s="105" t="s">
        <v>283</v>
      </c>
      <c r="C3" s="37" t="s">
        <v>288</v>
      </c>
      <c r="D3" s="37" t="s">
        <v>249</v>
      </c>
      <c r="E3" s="37" t="s">
        <v>22</v>
      </c>
      <c r="F3" s="37" t="s">
        <v>117</v>
      </c>
      <c r="G3" s="37" t="s">
        <v>43</v>
      </c>
      <c r="H3" s="37" t="s">
        <v>105</v>
      </c>
      <c r="I3" s="37" t="s">
        <v>57</v>
      </c>
      <c r="J3" s="37" t="s">
        <v>97</v>
      </c>
      <c r="K3" s="37" t="s">
        <v>284</v>
      </c>
      <c r="L3" s="37" t="s">
        <v>30</v>
      </c>
      <c r="M3" s="37" t="s">
        <v>30</v>
      </c>
      <c r="N3" s="37" t="s">
        <v>30</v>
      </c>
      <c r="O3" s="37" t="s">
        <v>57</v>
      </c>
      <c r="P3" s="78">
        <v>2918844.9610819998</v>
      </c>
      <c r="Q3" s="38" t="s">
        <v>236</v>
      </c>
      <c r="R3" s="37" t="s">
        <v>285</v>
      </c>
      <c r="S3" s="53" t="s">
        <v>286</v>
      </c>
      <c r="T3" s="53"/>
      <c r="U3" s="39">
        <v>45658</v>
      </c>
      <c r="V3" s="39">
        <v>45716</v>
      </c>
      <c r="W3" s="38" t="s">
        <v>240</v>
      </c>
      <c r="X3" s="38" t="s">
        <v>287</v>
      </c>
      <c r="Y3" s="37" t="s">
        <v>5</v>
      </c>
      <c r="Z3" s="78"/>
      <c r="AA3" s="37"/>
      <c r="AB3" s="37"/>
      <c r="AC3" s="66"/>
      <c r="AD3" s="66"/>
      <c r="AE3" s="37"/>
      <c r="AF3" s="37" t="s">
        <v>395</v>
      </c>
      <c r="AG3" s="80" t="s">
        <v>396</v>
      </c>
    </row>
    <row r="4" spans="1:33" ht="75" x14ac:dyDescent="0.25">
      <c r="A4" s="47">
        <v>3</v>
      </c>
      <c r="B4" s="102" t="s">
        <v>289</v>
      </c>
      <c r="C4" s="102" t="s">
        <v>290</v>
      </c>
      <c r="D4" s="102" t="s">
        <v>183</v>
      </c>
      <c r="E4" s="102" t="s">
        <v>22</v>
      </c>
      <c r="F4" s="102" t="s">
        <v>291</v>
      </c>
      <c r="G4" s="102" t="s">
        <v>84</v>
      </c>
      <c r="H4" s="102" t="s">
        <v>110</v>
      </c>
      <c r="I4" s="102" t="s">
        <v>111</v>
      </c>
      <c r="J4" s="102" t="s">
        <v>73</v>
      </c>
      <c r="K4" s="102" t="s">
        <v>296</v>
      </c>
      <c r="L4" s="102" t="s">
        <v>30</v>
      </c>
      <c r="M4" s="102" t="s">
        <v>30</v>
      </c>
      <c r="N4" s="102" t="s">
        <v>30</v>
      </c>
      <c r="O4" s="102" t="s">
        <v>432</v>
      </c>
      <c r="P4" s="103">
        <v>1</v>
      </c>
      <c r="Q4" s="103" t="s">
        <v>269</v>
      </c>
      <c r="R4" s="102" t="s">
        <v>292</v>
      </c>
      <c r="S4" s="109" t="s">
        <v>293</v>
      </c>
      <c r="T4" s="109">
        <v>0</v>
      </c>
      <c r="U4" s="111">
        <v>45658</v>
      </c>
      <c r="V4" s="111">
        <v>46022</v>
      </c>
      <c r="W4" s="103" t="s">
        <v>240</v>
      </c>
      <c r="X4" s="103" t="s">
        <v>287</v>
      </c>
      <c r="Y4" s="102" t="s">
        <v>33</v>
      </c>
      <c r="Z4" s="43"/>
      <c r="AA4" s="43"/>
      <c r="AB4" s="43"/>
      <c r="AC4" s="65"/>
      <c r="AD4" s="65"/>
      <c r="AE4" s="43"/>
      <c r="AF4" s="43" t="s">
        <v>352</v>
      </c>
      <c r="AG4" s="79" t="s">
        <v>294</v>
      </c>
    </row>
    <row r="5" spans="1:33" ht="210" x14ac:dyDescent="0.25">
      <c r="A5" s="52">
        <v>4</v>
      </c>
      <c r="B5" s="37" t="s">
        <v>262</v>
      </c>
      <c r="C5" s="37" t="s">
        <v>248</v>
      </c>
      <c r="D5" s="37" t="s">
        <v>262</v>
      </c>
      <c r="E5" s="37" t="s">
        <v>22</v>
      </c>
      <c r="F5" s="37" t="s">
        <v>118</v>
      </c>
      <c r="G5" s="37" t="s">
        <v>24</v>
      </c>
      <c r="H5" s="37" t="s">
        <v>108</v>
      </c>
      <c r="I5" s="37" t="s">
        <v>272</v>
      </c>
      <c r="J5" s="37" t="s">
        <v>91</v>
      </c>
      <c r="K5" s="37" t="s">
        <v>296</v>
      </c>
      <c r="L5" s="37" t="s">
        <v>30</v>
      </c>
      <c r="M5" s="37" t="s">
        <v>30</v>
      </c>
      <c r="N5" s="37" t="s">
        <v>30</v>
      </c>
      <c r="O5" s="92" t="s">
        <v>429</v>
      </c>
      <c r="P5" s="96">
        <v>1</v>
      </c>
      <c r="Q5" s="96" t="s">
        <v>269</v>
      </c>
      <c r="R5" s="92" t="s">
        <v>430</v>
      </c>
      <c r="S5" s="101" t="s">
        <v>300</v>
      </c>
      <c r="T5" s="101">
        <v>3100000000</v>
      </c>
      <c r="U5" s="94">
        <v>45717</v>
      </c>
      <c r="V5" s="94">
        <v>46022</v>
      </c>
      <c r="W5" s="96" t="s">
        <v>31</v>
      </c>
      <c r="X5" s="96" t="s">
        <v>36</v>
      </c>
      <c r="Y5" s="92" t="s">
        <v>33</v>
      </c>
      <c r="Z5" s="38"/>
      <c r="AA5" s="37"/>
      <c r="AB5" s="37"/>
      <c r="AC5" s="66"/>
      <c r="AD5" s="66"/>
      <c r="AE5" s="37"/>
      <c r="AF5" s="37" t="s">
        <v>397</v>
      </c>
      <c r="AG5" s="80" t="s">
        <v>398</v>
      </c>
    </row>
    <row r="6" spans="1:33" ht="60" x14ac:dyDescent="0.25">
      <c r="A6" s="47">
        <v>5</v>
      </c>
      <c r="B6" s="102" t="s">
        <v>295</v>
      </c>
      <c r="C6" s="102" t="s">
        <v>28</v>
      </c>
      <c r="D6" s="102" t="s">
        <v>182</v>
      </c>
      <c r="E6" s="102" t="s">
        <v>22</v>
      </c>
      <c r="F6" s="102" t="s">
        <v>118</v>
      </c>
      <c r="G6" s="102" t="s">
        <v>24</v>
      </c>
      <c r="H6" s="102" t="s">
        <v>108</v>
      </c>
      <c r="I6" s="102" t="s">
        <v>272</v>
      </c>
      <c r="J6" s="102" t="s">
        <v>29</v>
      </c>
      <c r="K6" s="102" t="s">
        <v>296</v>
      </c>
      <c r="L6" s="102" t="s">
        <v>30</v>
      </c>
      <c r="M6" s="102" t="s">
        <v>30</v>
      </c>
      <c r="N6" s="102" t="s">
        <v>30</v>
      </c>
      <c r="O6" s="102" t="s">
        <v>297</v>
      </c>
      <c r="P6" s="103">
        <v>100</v>
      </c>
      <c r="Q6" s="103" t="s">
        <v>27</v>
      </c>
      <c r="R6" s="102" t="s">
        <v>298</v>
      </c>
      <c r="S6" s="109" t="s">
        <v>299</v>
      </c>
      <c r="T6" s="109">
        <v>5562454821</v>
      </c>
      <c r="U6" s="111">
        <v>45658</v>
      </c>
      <c r="V6" s="111">
        <v>46022</v>
      </c>
      <c r="W6" s="103" t="s">
        <v>31</v>
      </c>
      <c r="X6" s="103" t="s">
        <v>32</v>
      </c>
      <c r="Y6" s="102" t="s">
        <v>33</v>
      </c>
      <c r="Z6" s="60"/>
      <c r="AA6" s="102"/>
      <c r="AB6" s="102"/>
      <c r="AC6" s="70"/>
      <c r="AD6" s="70"/>
      <c r="AE6" s="102"/>
      <c r="AF6" s="102" t="s">
        <v>397</v>
      </c>
      <c r="AG6" s="79" t="s">
        <v>398</v>
      </c>
    </row>
    <row r="7" spans="1:33" ht="75" x14ac:dyDescent="0.25">
      <c r="A7" s="52">
        <v>6</v>
      </c>
      <c r="B7" s="37" t="s">
        <v>277</v>
      </c>
      <c r="C7" s="37" t="s">
        <v>282</v>
      </c>
      <c r="D7" s="37" t="s">
        <v>282</v>
      </c>
      <c r="E7" s="37" t="s">
        <v>22</v>
      </c>
      <c r="F7" s="37" t="s">
        <v>118</v>
      </c>
      <c r="G7" s="37" t="s">
        <v>24</v>
      </c>
      <c r="H7" s="37" t="s">
        <v>108</v>
      </c>
      <c r="I7" s="37" t="s">
        <v>272</v>
      </c>
      <c r="J7" s="37" t="s">
        <v>29</v>
      </c>
      <c r="K7" s="37" t="s">
        <v>296</v>
      </c>
      <c r="L7" s="37" t="s">
        <v>30</v>
      </c>
      <c r="M7" s="37" t="s">
        <v>30</v>
      </c>
      <c r="N7" s="92" t="s">
        <v>301</v>
      </c>
      <c r="O7" s="92" t="s">
        <v>302</v>
      </c>
      <c r="P7" s="96">
        <v>50</v>
      </c>
      <c r="Q7" s="96" t="s">
        <v>27</v>
      </c>
      <c r="R7" s="92" t="s">
        <v>303</v>
      </c>
      <c r="S7" s="101" t="s">
        <v>304</v>
      </c>
      <c r="T7" s="53"/>
      <c r="U7" s="39">
        <v>45658</v>
      </c>
      <c r="V7" s="39">
        <v>46022</v>
      </c>
      <c r="W7" s="38" t="s">
        <v>31</v>
      </c>
      <c r="X7" s="38" t="s">
        <v>36</v>
      </c>
      <c r="Y7" s="37" t="s">
        <v>33</v>
      </c>
      <c r="Z7" s="71"/>
      <c r="AA7" s="37"/>
      <c r="AB7" s="37"/>
      <c r="AC7" s="53"/>
      <c r="AD7" s="53"/>
      <c r="AE7" s="37"/>
      <c r="AF7" s="37" t="s">
        <v>397</v>
      </c>
      <c r="AG7" s="80" t="s">
        <v>398</v>
      </c>
    </row>
    <row r="8" spans="1:33" ht="60" x14ac:dyDescent="0.25">
      <c r="A8" s="47">
        <v>7</v>
      </c>
      <c r="B8" s="102" t="s">
        <v>305</v>
      </c>
      <c r="C8" s="102" t="s">
        <v>28</v>
      </c>
      <c r="D8" s="102" t="s">
        <v>182</v>
      </c>
      <c r="E8" s="102" t="s">
        <v>22</v>
      </c>
      <c r="F8" s="102" t="s">
        <v>305</v>
      </c>
      <c r="G8" s="102" t="s">
        <v>24</v>
      </c>
      <c r="H8" s="102" t="s">
        <v>108</v>
      </c>
      <c r="I8" s="102" t="s">
        <v>272</v>
      </c>
      <c r="J8" s="102" t="s">
        <v>29</v>
      </c>
      <c r="K8" s="102" t="s">
        <v>296</v>
      </c>
      <c r="L8" s="102" t="s">
        <v>30</v>
      </c>
      <c r="M8" s="102" t="s">
        <v>30</v>
      </c>
      <c r="N8" s="102" t="s">
        <v>30</v>
      </c>
      <c r="O8" s="102" t="s">
        <v>306</v>
      </c>
      <c r="P8" s="103">
        <v>100</v>
      </c>
      <c r="Q8" s="103" t="s">
        <v>27</v>
      </c>
      <c r="R8" s="102" t="s">
        <v>394</v>
      </c>
      <c r="S8" s="102" t="s">
        <v>431</v>
      </c>
      <c r="T8" s="109">
        <f>53812500+107625000</f>
        <v>161437500</v>
      </c>
      <c r="U8" s="111">
        <v>45658</v>
      </c>
      <c r="V8" s="111">
        <v>46022</v>
      </c>
      <c r="W8" s="103" t="s">
        <v>31</v>
      </c>
      <c r="X8" s="103" t="s">
        <v>36</v>
      </c>
      <c r="Y8" s="102" t="s">
        <v>33</v>
      </c>
      <c r="Z8" s="103"/>
      <c r="AA8" s="102"/>
      <c r="AB8" s="102"/>
      <c r="AC8" s="89"/>
      <c r="AD8" s="89"/>
      <c r="AE8" s="102"/>
      <c r="AF8" s="102" t="s">
        <v>307</v>
      </c>
      <c r="AG8" s="79" t="s">
        <v>308</v>
      </c>
    </row>
    <row r="9" spans="1:33" ht="60" x14ac:dyDescent="0.25">
      <c r="A9" s="52">
        <v>8</v>
      </c>
      <c r="B9" s="37" t="s">
        <v>309</v>
      </c>
      <c r="C9" s="37" t="s">
        <v>310</v>
      </c>
      <c r="D9" s="37" t="s">
        <v>311</v>
      </c>
      <c r="E9" s="37" t="s">
        <v>22</v>
      </c>
      <c r="F9" s="37" t="s">
        <v>23</v>
      </c>
      <c r="G9" s="37" t="s">
        <v>24</v>
      </c>
      <c r="H9" s="37" t="s">
        <v>108</v>
      </c>
      <c r="I9" s="37" t="s">
        <v>272</v>
      </c>
      <c r="J9" s="37" t="s">
        <v>97</v>
      </c>
      <c r="K9" s="37" t="s">
        <v>296</v>
      </c>
      <c r="L9" s="37" t="s">
        <v>30</v>
      </c>
      <c r="M9" s="37" t="s">
        <v>30</v>
      </c>
      <c r="N9" s="37" t="s">
        <v>312</v>
      </c>
      <c r="O9" s="37" t="s">
        <v>313</v>
      </c>
      <c r="P9" s="38">
        <v>100</v>
      </c>
      <c r="Q9" s="38" t="s">
        <v>27</v>
      </c>
      <c r="R9" s="37" t="s">
        <v>367</v>
      </c>
      <c r="S9" s="37" t="s">
        <v>368</v>
      </c>
      <c r="T9" s="53">
        <v>0</v>
      </c>
      <c r="U9" s="39">
        <v>45658</v>
      </c>
      <c r="V9" s="39">
        <v>46022</v>
      </c>
      <c r="W9" s="38" t="s">
        <v>31</v>
      </c>
      <c r="X9" s="38" t="s">
        <v>36</v>
      </c>
      <c r="Y9" s="37" t="s">
        <v>33</v>
      </c>
      <c r="Z9" s="88"/>
      <c r="AA9" s="37"/>
      <c r="AB9" s="37"/>
      <c r="AC9" s="61"/>
      <c r="AD9" s="61"/>
      <c r="AE9" s="37"/>
      <c r="AF9" s="37" t="s">
        <v>314</v>
      </c>
      <c r="AG9" s="80" t="s">
        <v>315</v>
      </c>
    </row>
    <row r="10" spans="1:33" ht="60" x14ac:dyDescent="0.25">
      <c r="A10" s="47">
        <v>9</v>
      </c>
      <c r="B10" s="102" t="s">
        <v>309</v>
      </c>
      <c r="C10" s="102" t="s">
        <v>310</v>
      </c>
      <c r="D10" s="102" t="s">
        <v>311</v>
      </c>
      <c r="E10" s="102" t="s">
        <v>22</v>
      </c>
      <c r="F10" s="102" t="s">
        <v>23</v>
      </c>
      <c r="G10" s="102" t="s">
        <v>24</v>
      </c>
      <c r="H10" s="102" t="s">
        <v>108</v>
      </c>
      <c r="I10" s="102" t="s">
        <v>272</v>
      </c>
      <c r="J10" s="102" t="s">
        <v>97</v>
      </c>
      <c r="K10" s="102" t="s">
        <v>296</v>
      </c>
      <c r="L10" s="102" t="s">
        <v>30</v>
      </c>
      <c r="M10" s="102" t="s">
        <v>30</v>
      </c>
      <c r="N10" s="102" t="s">
        <v>316</v>
      </c>
      <c r="O10" s="102" t="s">
        <v>317</v>
      </c>
      <c r="P10" s="103">
        <v>100</v>
      </c>
      <c r="Q10" s="103" t="s">
        <v>27</v>
      </c>
      <c r="R10" s="102" t="s">
        <v>433</v>
      </c>
      <c r="S10" s="102" t="s">
        <v>369</v>
      </c>
      <c r="T10" s="109">
        <v>0</v>
      </c>
      <c r="U10" s="111">
        <v>45658</v>
      </c>
      <c r="V10" s="111">
        <v>46022</v>
      </c>
      <c r="W10" s="103" t="s">
        <v>31</v>
      </c>
      <c r="X10" s="103" t="s">
        <v>40</v>
      </c>
      <c r="Y10" s="102" t="s">
        <v>33</v>
      </c>
      <c r="Z10" s="60"/>
      <c r="AA10" s="102"/>
      <c r="AB10" s="102"/>
      <c r="AC10" s="62"/>
      <c r="AD10" s="62"/>
      <c r="AE10" s="102"/>
      <c r="AF10" s="102" t="s">
        <v>314</v>
      </c>
      <c r="AG10" s="79" t="s">
        <v>315</v>
      </c>
    </row>
    <row r="11" spans="1:33" ht="60" x14ac:dyDescent="0.25">
      <c r="A11" s="52">
        <v>10</v>
      </c>
      <c r="B11" s="37" t="s">
        <v>318</v>
      </c>
      <c r="C11" s="37" t="s">
        <v>28</v>
      </c>
      <c r="D11" s="37" t="s">
        <v>182</v>
      </c>
      <c r="E11" s="37" t="s">
        <v>22</v>
      </c>
      <c r="F11" s="37" t="s">
        <v>23</v>
      </c>
      <c r="G11" s="37" t="s">
        <v>24</v>
      </c>
      <c r="H11" s="37" t="s">
        <v>108</v>
      </c>
      <c r="I11" s="37" t="s">
        <v>272</v>
      </c>
      <c r="J11" s="37" t="s">
        <v>97</v>
      </c>
      <c r="K11" s="37" t="s">
        <v>296</v>
      </c>
      <c r="L11" s="37" t="s">
        <v>30</v>
      </c>
      <c r="M11" s="37" t="s">
        <v>30</v>
      </c>
      <c r="N11" s="37" t="s">
        <v>319</v>
      </c>
      <c r="O11" s="37" t="s">
        <v>321</v>
      </c>
      <c r="P11" s="38">
        <v>100</v>
      </c>
      <c r="Q11" s="38" t="s">
        <v>27</v>
      </c>
      <c r="R11" s="37" t="s">
        <v>370</v>
      </c>
      <c r="S11" s="37" t="s">
        <v>371</v>
      </c>
      <c r="T11" s="53"/>
      <c r="U11" s="94">
        <v>45658</v>
      </c>
      <c r="V11" s="94">
        <v>46022</v>
      </c>
      <c r="W11" s="38" t="s">
        <v>31</v>
      </c>
      <c r="X11" s="38" t="s">
        <v>36</v>
      </c>
      <c r="Y11" s="37" t="s">
        <v>33</v>
      </c>
      <c r="Z11" s="59"/>
      <c r="AA11" s="37"/>
      <c r="AB11" s="37"/>
      <c r="AC11" s="61"/>
      <c r="AD11" s="61"/>
      <c r="AE11" s="37"/>
      <c r="AF11" s="92" t="s">
        <v>314</v>
      </c>
      <c r="AG11" s="80" t="s">
        <v>315</v>
      </c>
    </row>
    <row r="12" spans="1:33" ht="60" x14ac:dyDescent="0.25">
      <c r="A12" s="47">
        <v>11</v>
      </c>
      <c r="B12" s="43" t="s">
        <v>318</v>
      </c>
      <c r="C12" s="43" t="s">
        <v>28</v>
      </c>
      <c r="D12" s="43" t="s">
        <v>182</v>
      </c>
      <c r="E12" s="43" t="s">
        <v>22</v>
      </c>
      <c r="F12" s="43" t="s">
        <v>23</v>
      </c>
      <c r="G12" s="43" t="s">
        <v>24</v>
      </c>
      <c r="H12" s="43" t="s">
        <v>108</v>
      </c>
      <c r="I12" s="43" t="s">
        <v>272</v>
      </c>
      <c r="J12" s="43" t="s">
        <v>97</v>
      </c>
      <c r="K12" s="43" t="s">
        <v>296</v>
      </c>
      <c r="L12" s="43" t="s">
        <v>30</v>
      </c>
      <c r="M12" s="43" t="s">
        <v>30</v>
      </c>
      <c r="N12" s="43" t="s">
        <v>320</v>
      </c>
      <c r="O12" s="43" t="s">
        <v>322</v>
      </c>
      <c r="P12" s="46">
        <v>100</v>
      </c>
      <c r="Q12" s="46" t="s">
        <v>27</v>
      </c>
      <c r="R12" s="43" t="s">
        <v>372</v>
      </c>
      <c r="S12" s="43" t="s">
        <v>373</v>
      </c>
      <c r="T12" s="45"/>
      <c r="U12" s="95">
        <v>45658</v>
      </c>
      <c r="V12" s="95">
        <v>46022</v>
      </c>
      <c r="W12" s="46" t="s">
        <v>31</v>
      </c>
      <c r="X12" s="46" t="s">
        <v>36</v>
      </c>
      <c r="Y12" s="43" t="s">
        <v>33</v>
      </c>
      <c r="Z12" s="60"/>
      <c r="AA12" s="43"/>
      <c r="AB12" s="43"/>
      <c r="AC12" s="62"/>
      <c r="AD12" s="62"/>
      <c r="AE12" s="43"/>
      <c r="AF12" s="93" t="s">
        <v>314</v>
      </c>
      <c r="AG12" s="79" t="s">
        <v>315</v>
      </c>
    </row>
    <row r="13" spans="1:33" ht="60" x14ac:dyDescent="0.25">
      <c r="A13" s="52">
        <v>12</v>
      </c>
      <c r="B13" s="37" t="s">
        <v>318</v>
      </c>
      <c r="C13" s="37" t="s">
        <v>228</v>
      </c>
      <c r="D13" s="37" t="s">
        <v>224</v>
      </c>
      <c r="E13" s="37" t="s">
        <v>22</v>
      </c>
      <c r="F13" s="37" t="s">
        <v>23</v>
      </c>
      <c r="G13" s="37" t="s">
        <v>24</v>
      </c>
      <c r="H13" s="37" t="s">
        <v>108</v>
      </c>
      <c r="I13" s="37" t="s">
        <v>272</v>
      </c>
      <c r="J13" s="37" t="s">
        <v>97</v>
      </c>
      <c r="K13" s="37" t="s">
        <v>296</v>
      </c>
      <c r="L13" s="37" t="s">
        <v>30</v>
      </c>
      <c r="M13" s="37" t="s">
        <v>30</v>
      </c>
      <c r="N13" s="37" t="s">
        <v>323</v>
      </c>
      <c r="O13" s="37" t="s">
        <v>324</v>
      </c>
      <c r="P13" s="38">
        <v>87</v>
      </c>
      <c r="Q13" s="38" t="s">
        <v>325</v>
      </c>
      <c r="R13" s="37" t="s">
        <v>326</v>
      </c>
      <c r="S13" s="53" t="s">
        <v>327</v>
      </c>
      <c r="T13" s="53"/>
      <c r="U13" s="94">
        <v>45658</v>
      </c>
      <c r="V13" s="94">
        <v>46022</v>
      </c>
      <c r="W13" s="38" t="s">
        <v>31</v>
      </c>
      <c r="X13" s="38" t="s">
        <v>287</v>
      </c>
      <c r="Y13" s="37" t="s">
        <v>5</v>
      </c>
      <c r="Z13" s="37"/>
      <c r="AA13" s="37"/>
      <c r="AB13" s="37"/>
      <c r="AC13" s="66"/>
      <c r="AD13" s="66"/>
      <c r="AE13" s="37"/>
      <c r="AF13" s="92" t="s">
        <v>314</v>
      </c>
      <c r="AG13" s="80" t="s">
        <v>315</v>
      </c>
    </row>
    <row r="14" spans="1:33" ht="60" x14ac:dyDescent="0.25">
      <c r="A14" s="47">
        <v>13</v>
      </c>
      <c r="B14" s="43" t="s">
        <v>318</v>
      </c>
      <c r="C14" s="43" t="s">
        <v>28</v>
      </c>
      <c r="D14" s="43" t="s">
        <v>182</v>
      </c>
      <c r="E14" s="43" t="s">
        <v>22</v>
      </c>
      <c r="F14" s="43" t="s">
        <v>23</v>
      </c>
      <c r="G14" s="43" t="s">
        <v>24</v>
      </c>
      <c r="H14" s="43" t="s">
        <v>108</v>
      </c>
      <c r="I14" s="43" t="s">
        <v>272</v>
      </c>
      <c r="J14" s="43" t="s">
        <v>97</v>
      </c>
      <c r="K14" s="43" t="s">
        <v>296</v>
      </c>
      <c r="L14" s="43" t="s">
        <v>30</v>
      </c>
      <c r="M14" s="43" t="s">
        <v>30</v>
      </c>
      <c r="N14" s="43" t="s">
        <v>328</v>
      </c>
      <c r="O14" s="43" t="s">
        <v>329</v>
      </c>
      <c r="P14" s="46">
        <v>1</v>
      </c>
      <c r="Q14" s="46" t="s">
        <v>269</v>
      </c>
      <c r="R14" s="43" t="s">
        <v>374</v>
      </c>
      <c r="S14" s="43" t="s">
        <v>375</v>
      </c>
      <c r="T14" s="45">
        <v>40000000</v>
      </c>
      <c r="U14" s="95">
        <v>45658</v>
      </c>
      <c r="V14" s="95">
        <v>46022</v>
      </c>
      <c r="W14" s="46" t="s">
        <v>31</v>
      </c>
      <c r="X14" s="46" t="s">
        <v>287</v>
      </c>
      <c r="Y14" s="43" t="s">
        <v>33</v>
      </c>
      <c r="Z14" s="43"/>
      <c r="AA14" s="43"/>
      <c r="AB14" s="43"/>
      <c r="AC14" s="65"/>
      <c r="AD14" s="65"/>
      <c r="AE14" s="43"/>
      <c r="AF14" s="93" t="s">
        <v>314</v>
      </c>
      <c r="AG14" s="79" t="s">
        <v>315</v>
      </c>
    </row>
    <row r="15" spans="1:33" ht="90" x14ac:dyDescent="0.25">
      <c r="A15" s="52">
        <v>14</v>
      </c>
      <c r="B15" s="37" t="s">
        <v>330</v>
      </c>
      <c r="C15" s="37" t="s">
        <v>248</v>
      </c>
      <c r="D15" s="37" t="s">
        <v>331</v>
      </c>
      <c r="E15" s="37" t="s">
        <v>22</v>
      </c>
      <c r="F15" s="37" t="s">
        <v>23</v>
      </c>
      <c r="G15" s="37" t="s">
        <v>84</v>
      </c>
      <c r="H15" s="37" t="s">
        <v>109</v>
      </c>
      <c r="I15" s="37" t="s">
        <v>272</v>
      </c>
      <c r="J15" s="37" t="s">
        <v>332</v>
      </c>
      <c r="K15" s="37" t="s">
        <v>296</v>
      </c>
      <c r="L15" s="37" t="s">
        <v>30</v>
      </c>
      <c r="M15" s="37" t="s">
        <v>30</v>
      </c>
      <c r="N15" s="37" t="s">
        <v>333</v>
      </c>
      <c r="O15" s="37" t="s">
        <v>334</v>
      </c>
      <c r="P15" s="38">
        <v>3</v>
      </c>
      <c r="Q15" s="38" t="s">
        <v>269</v>
      </c>
      <c r="R15" s="37" t="s">
        <v>376</v>
      </c>
      <c r="S15" s="37" t="s">
        <v>377</v>
      </c>
      <c r="T15" s="53"/>
      <c r="U15" s="94">
        <v>45658</v>
      </c>
      <c r="V15" s="94">
        <v>46022</v>
      </c>
      <c r="W15" s="38" t="s">
        <v>31</v>
      </c>
      <c r="X15" s="38" t="s">
        <v>237</v>
      </c>
      <c r="Y15" s="37" t="s">
        <v>33</v>
      </c>
      <c r="Z15" s="83"/>
      <c r="AA15" s="37"/>
      <c r="AB15" s="37"/>
      <c r="AC15" s="66"/>
      <c r="AD15" s="61"/>
      <c r="AE15" s="37"/>
      <c r="AF15" s="92" t="s">
        <v>314</v>
      </c>
      <c r="AG15" s="80" t="s">
        <v>315</v>
      </c>
    </row>
    <row r="16" spans="1:33" ht="90" x14ac:dyDescent="0.25">
      <c r="A16" s="47">
        <v>15</v>
      </c>
      <c r="B16" s="43" t="s">
        <v>330</v>
      </c>
      <c r="C16" s="43" t="s">
        <v>248</v>
      </c>
      <c r="D16" s="43" t="s">
        <v>331</v>
      </c>
      <c r="E16" s="43" t="s">
        <v>22</v>
      </c>
      <c r="F16" s="43" t="s">
        <v>23</v>
      </c>
      <c r="G16" s="43" t="s">
        <v>84</v>
      </c>
      <c r="H16" s="43" t="s">
        <v>109</v>
      </c>
      <c r="I16" s="43" t="s">
        <v>272</v>
      </c>
      <c r="J16" s="43" t="s">
        <v>332</v>
      </c>
      <c r="K16" s="43" t="s">
        <v>296</v>
      </c>
      <c r="L16" s="43" t="s">
        <v>30</v>
      </c>
      <c r="M16" s="43" t="s">
        <v>30</v>
      </c>
      <c r="N16" s="43" t="s">
        <v>335</v>
      </c>
      <c r="O16" s="43" t="s">
        <v>336</v>
      </c>
      <c r="P16" s="46">
        <v>2</v>
      </c>
      <c r="Q16" s="46" t="s">
        <v>269</v>
      </c>
      <c r="R16" s="43" t="s">
        <v>378</v>
      </c>
      <c r="S16" s="43" t="s">
        <v>377</v>
      </c>
      <c r="T16" s="45"/>
      <c r="U16" s="95">
        <v>45658</v>
      </c>
      <c r="V16" s="95">
        <v>46022</v>
      </c>
      <c r="W16" s="46" t="s">
        <v>31</v>
      </c>
      <c r="X16" s="46" t="s">
        <v>32</v>
      </c>
      <c r="Y16" s="43" t="s">
        <v>33</v>
      </c>
      <c r="Z16" s="43"/>
      <c r="AA16" s="43"/>
      <c r="AB16" s="43"/>
      <c r="AC16" s="65"/>
      <c r="AD16" s="65"/>
      <c r="AE16" s="43"/>
      <c r="AF16" s="93" t="s">
        <v>314</v>
      </c>
      <c r="AG16" s="79" t="s">
        <v>315</v>
      </c>
    </row>
    <row r="17" spans="1:33" ht="60" x14ac:dyDescent="0.25">
      <c r="A17" s="52">
        <v>16</v>
      </c>
      <c r="B17" s="37" t="s">
        <v>337</v>
      </c>
      <c r="C17" s="37" t="s">
        <v>338</v>
      </c>
      <c r="D17" s="37" t="s">
        <v>339</v>
      </c>
      <c r="E17" s="37" t="s">
        <v>22</v>
      </c>
      <c r="F17" s="37" t="s">
        <v>37</v>
      </c>
      <c r="G17" s="37" t="s">
        <v>24</v>
      </c>
      <c r="H17" s="37" t="s">
        <v>108</v>
      </c>
      <c r="I17" s="37" t="s">
        <v>340</v>
      </c>
      <c r="J17" s="37" t="s">
        <v>38</v>
      </c>
      <c r="K17" s="37" t="s">
        <v>296</v>
      </c>
      <c r="L17" s="37" t="s">
        <v>30</v>
      </c>
      <c r="M17" s="37" t="s">
        <v>30</v>
      </c>
      <c r="N17" s="37" t="s">
        <v>30</v>
      </c>
      <c r="O17" s="92" t="s">
        <v>39</v>
      </c>
      <c r="P17" s="96">
        <v>83</v>
      </c>
      <c r="Q17" s="96" t="s">
        <v>27</v>
      </c>
      <c r="R17" s="92" t="s">
        <v>341</v>
      </c>
      <c r="S17" s="101" t="s">
        <v>342</v>
      </c>
      <c r="T17" s="101">
        <v>0</v>
      </c>
      <c r="U17" s="94">
        <v>45960</v>
      </c>
      <c r="V17" s="94">
        <v>46037</v>
      </c>
      <c r="W17" s="96" t="s">
        <v>31</v>
      </c>
      <c r="X17" s="96" t="s">
        <v>414</v>
      </c>
      <c r="Y17" s="96" t="s">
        <v>5</v>
      </c>
      <c r="Z17" s="37"/>
      <c r="AA17" s="37"/>
      <c r="AB17" s="76"/>
      <c r="AC17" s="37"/>
      <c r="AD17" s="37"/>
      <c r="AE17" s="37"/>
      <c r="AF17" s="37" t="s">
        <v>145</v>
      </c>
      <c r="AG17" s="37" t="s">
        <v>146</v>
      </c>
    </row>
    <row r="18" spans="1:33" ht="75" x14ac:dyDescent="0.25">
      <c r="A18" s="47">
        <v>17</v>
      </c>
      <c r="B18" s="43" t="s">
        <v>337</v>
      </c>
      <c r="C18" s="43" t="s">
        <v>338</v>
      </c>
      <c r="D18" s="43" t="s">
        <v>339</v>
      </c>
      <c r="E18" s="43" t="s">
        <v>22</v>
      </c>
      <c r="F18" s="43" t="s">
        <v>37</v>
      </c>
      <c r="G18" s="43" t="s">
        <v>24</v>
      </c>
      <c r="H18" s="43" t="s">
        <v>108</v>
      </c>
      <c r="I18" s="43" t="s">
        <v>83</v>
      </c>
      <c r="J18" s="43" t="s">
        <v>38</v>
      </c>
      <c r="K18" s="43" t="s">
        <v>296</v>
      </c>
      <c r="L18" s="43" t="s">
        <v>30</v>
      </c>
      <c r="M18" s="43" t="s">
        <v>30</v>
      </c>
      <c r="N18" s="43" t="s">
        <v>30</v>
      </c>
      <c r="O18" s="93" t="s">
        <v>415</v>
      </c>
      <c r="P18" s="97">
        <v>90.8</v>
      </c>
      <c r="Q18" s="97" t="s">
        <v>27</v>
      </c>
      <c r="R18" s="93" t="s">
        <v>416</v>
      </c>
      <c r="S18" s="98" t="s">
        <v>343</v>
      </c>
      <c r="T18" s="98">
        <v>44747158130</v>
      </c>
      <c r="U18" s="95">
        <v>45658</v>
      </c>
      <c r="V18" s="95">
        <v>46022</v>
      </c>
      <c r="W18" s="97" t="s">
        <v>31</v>
      </c>
      <c r="X18" s="97" t="s">
        <v>40</v>
      </c>
      <c r="Y18" s="97" t="s">
        <v>33</v>
      </c>
      <c r="Z18" s="72"/>
      <c r="AA18" s="43"/>
      <c r="AB18" s="77"/>
      <c r="AC18" s="73"/>
      <c r="AD18" s="73"/>
      <c r="AE18" s="43"/>
      <c r="AF18" s="43" t="s">
        <v>145</v>
      </c>
      <c r="AG18" s="43" t="s">
        <v>146</v>
      </c>
    </row>
    <row r="19" spans="1:33" ht="60" x14ac:dyDescent="0.25">
      <c r="A19" s="52">
        <v>18</v>
      </c>
      <c r="B19" s="37" t="s">
        <v>337</v>
      </c>
      <c r="C19" s="37" t="s">
        <v>338</v>
      </c>
      <c r="D19" s="37" t="s">
        <v>339</v>
      </c>
      <c r="E19" s="37" t="s">
        <v>22</v>
      </c>
      <c r="F19" s="37" t="s">
        <v>37</v>
      </c>
      <c r="G19" s="37" t="s">
        <v>24</v>
      </c>
      <c r="H19" s="37" t="s">
        <v>108</v>
      </c>
      <c r="I19" s="37" t="s">
        <v>83</v>
      </c>
      <c r="J19" s="37" t="s">
        <v>92</v>
      </c>
      <c r="K19" s="37" t="s">
        <v>296</v>
      </c>
      <c r="L19" s="37" t="s">
        <v>30</v>
      </c>
      <c r="M19" s="37" t="s">
        <v>30</v>
      </c>
      <c r="N19" s="37" t="s">
        <v>30</v>
      </c>
      <c r="O19" s="37" t="s">
        <v>417</v>
      </c>
      <c r="P19" s="38">
        <v>98</v>
      </c>
      <c r="Q19" s="38" t="s">
        <v>27</v>
      </c>
      <c r="R19" s="37" t="s">
        <v>418</v>
      </c>
      <c r="S19" s="53" t="s">
        <v>344</v>
      </c>
      <c r="T19" s="53">
        <v>197806573</v>
      </c>
      <c r="U19" s="39">
        <v>45658</v>
      </c>
      <c r="V19" s="39">
        <v>46022</v>
      </c>
      <c r="W19" s="38" t="s">
        <v>31</v>
      </c>
      <c r="X19" s="38" t="s">
        <v>40</v>
      </c>
      <c r="Y19" s="96" t="s">
        <v>33</v>
      </c>
      <c r="Z19" s="71"/>
      <c r="AA19" s="37"/>
      <c r="AB19" s="76"/>
      <c r="AC19" s="86"/>
      <c r="AD19" s="86"/>
      <c r="AE19" s="37"/>
      <c r="AF19" s="37" t="s">
        <v>145</v>
      </c>
      <c r="AG19" s="37" t="s">
        <v>146</v>
      </c>
    </row>
    <row r="20" spans="1:33" ht="60" x14ac:dyDescent="0.25">
      <c r="A20" s="47">
        <v>19</v>
      </c>
      <c r="B20" s="43" t="s">
        <v>337</v>
      </c>
      <c r="C20" s="43" t="s">
        <v>338</v>
      </c>
      <c r="D20" s="43" t="s">
        <v>339</v>
      </c>
      <c r="E20" s="43" t="s">
        <v>22</v>
      </c>
      <c r="F20" s="43" t="s">
        <v>37</v>
      </c>
      <c r="G20" s="43" t="s">
        <v>24</v>
      </c>
      <c r="H20" s="43" t="s">
        <v>108</v>
      </c>
      <c r="I20" s="43" t="s">
        <v>83</v>
      </c>
      <c r="J20" s="43" t="s">
        <v>93</v>
      </c>
      <c r="K20" s="43" t="s">
        <v>296</v>
      </c>
      <c r="L20" s="43" t="s">
        <v>30</v>
      </c>
      <c r="M20" s="43" t="s">
        <v>30</v>
      </c>
      <c r="N20" s="43" t="s">
        <v>30</v>
      </c>
      <c r="O20" s="43" t="s">
        <v>419</v>
      </c>
      <c r="P20" s="46">
        <v>98</v>
      </c>
      <c r="Q20" s="46" t="s">
        <v>27</v>
      </c>
      <c r="R20" s="43" t="s">
        <v>420</v>
      </c>
      <c r="S20" s="45" t="s">
        <v>344</v>
      </c>
      <c r="T20" s="45">
        <v>505017829</v>
      </c>
      <c r="U20" s="44">
        <v>45658</v>
      </c>
      <c r="V20" s="44">
        <v>46022</v>
      </c>
      <c r="W20" s="46" t="s">
        <v>31</v>
      </c>
      <c r="X20" s="46" t="s">
        <v>40</v>
      </c>
      <c r="Y20" s="97" t="s">
        <v>33</v>
      </c>
      <c r="Z20" s="72"/>
      <c r="AA20" s="43"/>
      <c r="AB20" s="77"/>
      <c r="AC20" s="73"/>
      <c r="AD20" s="73"/>
      <c r="AE20" s="43"/>
      <c r="AF20" s="43" t="s">
        <v>145</v>
      </c>
      <c r="AG20" s="43" t="s">
        <v>146</v>
      </c>
    </row>
    <row r="21" spans="1:33" ht="60" x14ac:dyDescent="0.25">
      <c r="A21" s="52">
        <v>20</v>
      </c>
      <c r="B21" s="37" t="s">
        <v>337</v>
      </c>
      <c r="C21" s="37" t="s">
        <v>338</v>
      </c>
      <c r="D21" s="37" t="s">
        <v>339</v>
      </c>
      <c r="E21" s="37" t="s">
        <v>22</v>
      </c>
      <c r="F21" s="37" t="s">
        <v>37</v>
      </c>
      <c r="G21" s="37" t="s">
        <v>24</v>
      </c>
      <c r="H21" s="37" t="s">
        <v>108</v>
      </c>
      <c r="I21" s="37" t="s">
        <v>83</v>
      </c>
      <c r="J21" s="37" t="s">
        <v>94</v>
      </c>
      <c r="K21" s="37" t="s">
        <v>296</v>
      </c>
      <c r="L21" s="37" t="s">
        <v>30</v>
      </c>
      <c r="M21" s="37" t="s">
        <v>30</v>
      </c>
      <c r="N21" s="37" t="s">
        <v>30</v>
      </c>
      <c r="O21" s="37" t="s">
        <v>421</v>
      </c>
      <c r="P21" s="38">
        <v>98</v>
      </c>
      <c r="Q21" s="38" t="s">
        <v>27</v>
      </c>
      <c r="R21" s="37" t="s">
        <v>422</v>
      </c>
      <c r="S21" s="53" t="s">
        <v>344</v>
      </c>
      <c r="T21" s="53">
        <v>448262297</v>
      </c>
      <c r="U21" s="39">
        <v>45658</v>
      </c>
      <c r="V21" s="39">
        <v>46022</v>
      </c>
      <c r="W21" s="38" t="s">
        <v>31</v>
      </c>
      <c r="X21" s="38" t="s">
        <v>40</v>
      </c>
      <c r="Y21" s="96" t="s">
        <v>33</v>
      </c>
      <c r="Z21" s="71"/>
      <c r="AA21" s="37"/>
      <c r="AB21" s="76"/>
      <c r="AC21" s="87"/>
      <c r="AD21" s="87"/>
      <c r="AE21" s="37"/>
      <c r="AF21" s="37" t="s">
        <v>145</v>
      </c>
      <c r="AG21" s="37" t="s">
        <v>146</v>
      </c>
    </row>
    <row r="22" spans="1:33" ht="45" x14ac:dyDescent="0.25">
      <c r="A22" s="157">
        <v>21</v>
      </c>
      <c r="B22" s="113" t="s">
        <v>337</v>
      </c>
      <c r="C22" s="115" t="s">
        <v>338</v>
      </c>
      <c r="D22" s="115" t="s">
        <v>339</v>
      </c>
      <c r="E22" s="115" t="s">
        <v>22</v>
      </c>
      <c r="F22" s="115" t="s">
        <v>37</v>
      </c>
      <c r="G22" s="115" t="s">
        <v>24</v>
      </c>
      <c r="H22" s="113" t="s">
        <v>108</v>
      </c>
      <c r="I22" s="115" t="s">
        <v>83</v>
      </c>
      <c r="J22" s="115" t="s">
        <v>95</v>
      </c>
      <c r="K22" s="115" t="s">
        <v>296</v>
      </c>
      <c r="L22" s="115" t="s">
        <v>30</v>
      </c>
      <c r="M22" s="115" t="s">
        <v>30</v>
      </c>
      <c r="N22" s="115" t="s">
        <v>30</v>
      </c>
      <c r="O22" s="115" t="s">
        <v>423</v>
      </c>
      <c r="P22" s="97">
        <v>90</v>
      </c>
      <c r="Q22" s="113" t="s">
        <v>27</v>
      </c>
      <c r="R22" s="98" t="s">
        <v>424</v>
      </c>
      <c r="S22" s="98" t="s">
        <v>425</v>
      </c>
      <c r="T22" s="136">
        <v>43596071431</v>
      </c>
      <c r="U22" s="128">
        <v>45658</v>
      </c>
      <c r="V22" s="128">
        <v>46022</v>
      </c>
      <c r="W22" s="113" t="s">
        <v>31</v>
      </c>
      <c r="X22" s="113" t="s">
        <v>40</v>
      </c>
      <c r="Y22" s="113" t="s">
        <v>33</v>
      </c>
      <c r="Z22" s="130"/>
      <c r="AA22" s="113"/>
      <c r="AB22" s="132"/>
      <c r="AC22" s="134"/>
      <c r="AD22" s="134"/>
      <c r="AE22" s="113"/>
      <c r="AF22" s="115" t="s">
        <v>145</v>
      </c>
      <c r="AG22" s="115" t="s">
        <v>146</v>
      </c>
    </row>
    <row r="23" spans="1:33" ht="30" x14ac:dyDescent="0.25">
      <c r="A23" s="158"/>
      <c r="B23" s="114"/>
      <c r="C23" s="116"/>
      <c r="D23" s="116"/>
      <c r="E23" s="116"/>
      <c r="F23" s="116"/>
      <c r="G23" s="116"/>
      <c r="H23" s="114"/>
      <c r="I23" s="116"/>
      <c r="J23" s="116"/>
      <c r="K23" s="116"/>
      <c r="L23" s="116"/>
      <c r="M23" s="116"/>
      <c r="N23" s="116"/>
      <c r="O23" s="116"/>
      <c r="P23" s="97">
        <v>70</v>
      </c>
      <c r="Q23" s="114"/>
      <c r="R23" s="98" t="s">
        <v>426</v>
      </c>
      <c r="S23" s="98" t="s">
        <v>427</v>
      </c>
      <c r="T23" s="137"/>
      <c r="U23" s="129"/>
      <c r="V23" s="129"/>
      <c r="W23" s="114"/>
      <c r="X23" s="114"/>
      <c r="Y23" s="114"/>
      <c r="Z23" s="131"/>
      <c r="AA23" s="114"/>
      <c r="AB23" s="133"/>
      <c r="AC23" s="135"/>
      <c r="AD23" s="135"/>
      <c r="AE23" s="114"/>
      <c r="AF23" s="116"/>
      <c r="AG23" s="116"/>
    </row>
    <row r="24" spans="1:33" ht="60" x14ac:dyDescent="0.25">
      <c r="A24" s="52">
        <v>22</v>
      </c>
      <c r="B24" s="92" t="s">
        <v>337</v>
      </c>
      <c r="C24" s="92" t="s">
        <v>228</v>
      </c>
      <c r="D24" s="92" t="s">
        <v>224</v>
      </c>
      <c r="E24" s="92" t="s">
        <v>22</v>
      </c>
      <c r="F24" s="92" t="s">
        <v>37</v>
      </c>
      <c r="G24" s="92" t="s">
        <v>24</v>
      </c>
      <c r="H24" s="92" t="s">
        <v>108</v>
      </c>
      <c r="I24" s="92" t="s">
        <v>83</v>
      </c>
      <c r="J24" s="92" t="s">
        <v>38</v>
      </c>
      <c r="K24" s="92" t="s">
        <v>296</v>
      </c>
      <c r="L24" s="92" t="s">
        <v>125</v>
      </c>
      <c r="M24" s="92" t="s">
        <v>125</v>
      </c>
      <c r="N24" s="92" t="s">
        <v>30</v>
      </c>
      <c r="O24" s="92" t="s">
        <v>428</v>
      </c>
      <c r="P24" s="96">
        <v>6</v>
      </c>
      <c r="Q24" s="96" t="s">
        <v>325</v>
      </c>
      <c r="R24" s="92" t="s">
        <v>345</v>
      </c>
      <c r="S24" s="101" t="s">
        <v>346</v>
      </c>
      <c r="T24" s="101">
        <v>0</v>
      </c>
      <c r="U24" s="94">
        <v>45839</v>
      </c>
      <c r="V24" s="94">
        <v>45900</v>
      </c>
      <c r="W24" s="96" t="s">
        <v>31</v>
      </c>
      <c r="X24" s="96" t="s">
        <v>287</v>
      </c>
      <c r="Y24" s="92" t="s">
        <v>5</v>
      </c>
      <c r="Z24" s="92"/>
      <c r="AA24" s="92"/>
      <c r="AB24" s="76"/>
      <c r="AC24" s="92"/>
      <c r="AD24" s="92"/>
      <c r="AE24" s="92"/>
      <c r="AF24" s="92" t="s">
        <v>145</v>
      </c>
      <c r="AG24" s="92" t="s">
        <v>146</v>
      </c>
    </row>
    <row r="25" spans="1:33" ht="90" x14ac:dyDescent="0.25">
      <c r="A25" s="47">
        <v>23</v>
      </c>
      <c r="B25" s="102" t="s">
        <v>71</v>
      </c>
      <c r="C25" s="102" t="s">
        <v>28</v>
      </c>
      <c r="D25" s="102" t="s">
        <v>184</v>
      </c>
      <c r="E25" s="102" t="s">
        <v>42</v>
      </c>
      <c r="F25" s="102" t="s">
        <v>143</v>
      </c>
      <c r="G25" s="102" t="s">
        <v>43</v>
      </c>
      <c r="H25" s="102" t="s">
        <v>105</v>
      </c>
      <c r="I25" s="102" t="s">
        <v>78</v>
      </c>
      <c r="J25" s="102" t="s">
        <v>29</v>
      </c>
      <c r="K25" s="102" t="s">
        <v>155</v>
      </c>
      <c r="L25" s="102" t="s">
        <v>198</v>
      </c>
      <c r="M25" s="102" t="s">
        <v>130</v>
      </c>
      <c r="N25" s="102" t="s">
        <v>412</v>
      </c>
      <c r="O25" s="126" t="s">
        <v>44</v>
      </c>
      <c r="P25" s="144">
        <v>6</v>
      </c>
      <c r="Q25" s="144" t="s">
        <v>25</v>
      </c>
      <c r="R25" s="126" t="s">
        <v>133</v>
      </c>
      <c r="S25" s="126" t="s">
        <v>137</v>
      </c>
      <c r="T25" s="109">
        <v>2041625164</v>
      </c>
      <c r="U25" s="142">
        <v>45292</v>
      </c>
      <c r="V25" s="142">
        <v>45657</v>
      </c>
      <c r="W25" s="142" t="s">
        <v>31</v>
      </c>
      <c r="X25" s="142" t="s">
        <v>40</v>
      </c>
      <c r="Y25" s="126" t="s">
        <v>33</v>
      </c>
      <c r="Z25" s="102"/>
      <c r="AA25" s="115"/>
      <c r="AB25" s="113"/>
      <c r="AC25" s="65"/>
      <c r="AD25" s="65"/>
      <c r="AE25" s="102"/>
      <c r="AF25" s="126" t="s">
        <v>466</v>
      </c>
      <c r="AG25" s="126" t="s">
        <v>467</v>
      </c>
    </row>
    <row r="26" spans="1:33" ht="90" x14ac:dyDescent="0.25">
      <c r="A26" s="47">
        <v>23</v>
      </c>
      <c r="B26" s="102" t="s">
        <v>71</v>
      </c>
      <c r="C26" s="102" t="s">
        <v>28</v>
      </c>
      <c r="D26" s="102" t="s">
        <v>184</v>
      </c>
      <c r="E26" s="102" t="s">
        <v>42</v>
      </c>
      <c r="F26" s="102" t="s">
        <v>143</v>
      </c>
      <c r="G26" s="102" t="s">
        <v>43</v>
      </c>
      <c r="H26" s="102" t="s">
        <v>105</v>
      </c>
      <c r="I26" s="102" t="s">
        <v>78</v>
      </c>
      <c r="J26" s="102" t="s">
        <v>29</v>
      </c>
      <c r="K26" s="102" t="s">
        <v>155</v>
      </c>
      <c r="L26" s="102" t="s">
        <v>198</v>
      </c>
      <c r="M26" s="102" t="s">
        <v>130</v>
      </c>
      <c r="N26" s="102" t="s">
        <v>413</v>
      </c>
      <c r="O26" s="126"/>
      <c r="P26" s="144"/>
      <c r="Q26" s="144"/>
      <c r="R26" s="126"/>
      <c r="S26" s="126"/>
      <c r="T26" s="109">
        <v>14076468236</v>
      </c>
      <c r="U26" s="142"/>
      <c r="V26" s="142"/>
      <c r="W26" s="142"/>
      <c r="X26" s="142"/>
      <c r="Y26" s="126"/>
      <c r="Z26" s="102"/>
      <c r="AA26" s="116"/>
      <c r="AB26" s="114"/>
      <c r="AC26" s="65"/>
      <c r="AD26" s="65"/>
      <c r="AE26" s="102"/>
      <c r="AF26" s="126"/>
      <c r="AG26" s="126"/>
    </row>
    <row r="27" spans="1:33" ht="90" customHeight="1" x14ac:dyDescent="0.25">
      <c r="A27" s="52">
        <v>24</v>
      </c>
      <c r="B27" s="105" t="s">
        <v>71</v>
      </c>
      <c r="C27" s="105" t="s">
        <v>185</v>
      </c>
      <c r="D27" s="105" t="s">
        <v>185</v>
      </c>
      <c r="E27" s="105" t="s">
        <v>42</v>
      </c>
      <c r="F27" s="105" t="s">
        <v>143</v>
      </c>
      <c r="G27" s="105" t="s">
        <v>43</v>
      </c>
      <c r="H27" s="105" t="s">
        <v>105</v>
      </c>
      <c r="I27" s="105" t="s">
        <v>111</v>
      </c>
      <c r="J27" s="105" t="s">
        <v>29</v>
      </c>
      <c r="K27" s="105" t="s">
        <v>155</v>
      </c>
      <c r="L27" s="105" t="s">
        <v>198</v>
      </c>
      <c r="M27" s="105" t="s">
        <v>65</v>
      </c>
      <c r="N27" s="105" t="s">
        <v>407</v>
      </c>
      <c r="O27" s="138" t="s">
        <v>45</v>
      </c>
      <c r="P27" s="143">
        <v>2</v>
      </c>
      <c r="Q27" s="143" t="s">
        <v>25</v>
      </c>
      <c r="R27" s="138" t="s">
        <v>134</v>
      </c>
      <c r="S27" s="138" t="s">
        <v>138</v>
      </c>
      <c r="T27" s="106">
        <v>537269780</v>
      </c>
      <c r="U27" s="141">
        <v>45292</v>
      </c>
      <c r="V27" s="141">
        <v>45657</v>
      </c>
      <c r="W27" s="141" t="s">
        <v>31</v>
      </c>
      <c r="X27" s="141" t="s">
        <v>40</v>
      </c>
      <c r="Y27" s="138" t="s">
        <v>33</v>
      </c>
      <c r="Z27" s="105"/>
      <c r="AA27" s="121"/>
      <c r="AB27" s="139"/>
      <c r="AC27" s="66"/>
      <c r="AD27" s="66"/>
      <c r="AE27" s="105"/>
      <c r="AF27" s="138" t="s">
        <v>466</v>
      </c>
      <c r="AG27" s="138" t="s">
        <v>467</v>
      </c>
    </row>
    <row r="28" spans="1:33" ht="90" x14ac:dyDescent="0.25">
      <c r="A28" s="52">
        <v>24</v>
      </c>
      <c r="B28" s="105" t="s">
        <v>71</v>
      </c>
      <c r="C28" s="105" t="s">
        <v>185</v>
      </c>
      <c r="D28" s="105" t="s">
        <v>185</v>
      </c>
      <c r="E28" s="105" t="s">
        <v>42</v>
      </c>
      <c r="F28" s="105" t="s">
        <v>143</v>
      </c>
      <c r="G28" s="105" t="s">
        <v>43</v>
      </c>
      <c r="H28" s="105" t="s">
        <v>105</v>
      </c>
      <c r="I28" s="105" t="s">
        <v>111</v>
      </c>
      <c r="J28" s="105" t="s">
        <v>29</v>
      </c>
      <c r="K28" s="105" t="s">
        <v>155</v>
      </c>
      <c r="L28" s="105" t="s">
        <v>198</v>
      </c>
      <c r="M28" s="105" t="s">
        <v>65</v>
      </c>
      <c r="N28" s="105" t="s">
        <v>408</v>
      </c>
      <c r="O28" s="138"/>
      <c r="P28" s="143"/>
      <c r="Q28" s="143"/>
      <c r="R28" s="138"/>
      <c r="S28" s="138"/>
      <c r="T28" s="106">
        <v>2149079120</v>
      </c>
      <c r="U28" s="141"/>
      <c r="V28" s="141"/>
      <c r="W28" s="141"/>
      <c r="X28" s="141"/>
      <c r="Y28" s="138"/>
      <c r="Z28" s="105"/>
      <c r="AA28" s="122"/>
      <c r="AB28" s="140"/>
      <c r="AC28" s="66"/>
      <c r="AD28" s="66"/>
      <c r="AE28" s="105"/>
      <c r="AF28" s="138"/>
      <c r="AG28" s="138"/>
    </row>
    <row r="29" spans="1:33" ht="90" customHeight="1" x14ac:dyDescent="0.25">
      <c r="A29" s="47">
        <v>25</v>
      </c>
      <c r="B29" s="102" t="s">
        <v>71</v>
      </c>
      <c r="C29" s="102" t="s">
        <v>185</v>
      </c>
      <c r="D29" s="102" t="s">
        <v>185</v>
      </c>
      <c r="E29" s="102" t="s">
        <v>42</v>
      </c>
      <c r="F29" s="102" t="s">
        <v>143</v>
      </c>
      <c r="G29" s="102" t="s">
        <v>43</v>
      </c>
      <c r="H29" s="102" t="s">
        <v>105</v>
      </c>
      <c r="I29" s="102" t="s">
        <v>111</v>
      </c>
      <c r="J29" s="102" t="s">
        <v>29</v>
      </c>
      <c r="K29" s="102" t="s">
        <v>155</v>
      </c>
      <c r="L29" s="102" t="s">
        <v>198</v>
      </c>
      <c r="M29" s="102" t="s">
        <v>61</v>
      </c>
      <c r="N29" s="102" t="s">
        <v>409</v>
      </c>
      <c r="O29" s="126" t="s">
        <v>46</v>
      </c>
      <c r="P29" s="144">
        <v>2</v>
      </c>
      <c r="Q29" s="144" t="s">
        <v>25</v>
      </c>
      <c r="R29" s="126" t="s">
        <v>135</v>
      </c>
      <c r="S29" s="126" t="s">
        <v>139</v>
      </c>
      <c r="T29" s="109">
        <v>376088846</v>
      </c>
      <c r="U29" s="142">
        <v>45292</v>
      </c>
      <c r="V29" s="142">
        <v>45657</v>
      </c>
      <c r="W29" s="142" t="s">
        <v>31</v>
      </c>
      <c r="X29" s="142" t="s">
        <v>40</v>
      </c>
      <c r="Y29" s="126" t="s">
        <v>33</v>
      </c>
      <c r="Z29" s="102"/>
      <c r="AA29" s="159"/>
      <c r="AB29" s="113"/>
      <c r="AC29" s="65"/>
      <c r="AD29" s="65"/>
      <c r="AE29" s="102"/>
      <c r="AF29" s="126" t="s">
        <v>466</v>
      </c>
      <c r="AG29" s="126" t="s">
        <v>467</v>
      </c>
    </row>
    <row r="30" spans="1:33" ht="90" x14ac:dyDescent="0.25">
      <c r="A30" s="47">
        <v>25</v>
      </c>
      <c r="B30" s="102" t="s">
        <v>71</v>
      </c>
      <c r="C30" s="102" t="s">
        <v>185</v>
      </c>
      <c r="D30" s="102" t="s">
        <v>185</v>
      </c>
      <c r="E30" s="102" t="s">
        <v>42</v>
      </c>
      <c r="F30" s="102" t="s">
        <v>143</v>
      </c>
      <c r="G30" s="102" t="s">
        <v>43</v>
      </c>
      <c r="H30" s="102" t="s">
        <v>105</v>
      </c>
      <c r="I30" s="102" t="s">
        <v>111</v>
      </c>
      <c r="J30" s="102" t="s">
        <v>29</v>
      </c>
      <c r="K30" s="102" t="s">
        <v>155</v>
      </c>
      <c r="L30" s="102" t="s">
        <v>198</v>
      </c>
      <c r="M30" s="102" t="s">
        <v>61</v>
      </c>
      <c r="N30" s="102" t="s">
        <v>410</v>
      </c>
      <c r="O30" s="126"/>
      <c r="P30" s="144"/>
      <c r="Q30" s="144"/>
      <c r="R30" s="126"/>
      <c r="S30" s="126"/>
      <c r="T30" s="109">
        <v>2310260054</v>
      </c>
      <c r="U30" s="142"/>
      <c r="V30" s="142"/>
      <c r="W30" s="142"/>
      <c r="X30" s="142"/>
      <c r="Y30" s="126"/>
      <c r="Z30" s="102"/>
      <c r="AA30" s="160"/>
      <c r="AB30" s="114"/>
      <c r="AC30" s="65"/>
      <c r="AD30" s="65"/>
      <c r="AE30" s="102"/>
      <c r="AF30" s="126"/>
      <c r="AG30" s="126"/>
    </row>
    <row r="31" spans="1:33" ht="90" x14ac:dyDescent="0.25">
      <c r="A31" s="52">
        <v>26</v>
      </c>
      <c r="B31" s="105" t="s">
        <v>71</v>
      </c>
      <c r="C31" s="105" t="s">
        <v>28</v>
      </c>
      <c r="D31" s="105" t="s">
        <v>184</v>
      </c>
      <c r="E31" s="105" t="s">
        <v>42</v>
      </c>
      <c r="F31" s="105" t="s">
        <v>143</v>
      </c>
      <c r="G31" s="105" t="s">
        <v>43</v>
      </c>
      <c r="H31" s="105" t="s">
        <v>105</v>
      </c>
      <c r="I31" s="105" t="s">
        <v>111</v>
      </c>
      <c r="J31" s="105" t="s">
        <v>29</v>
      </c>
      <c r="K31" s="105" t="s">
        <v>155</v>
      </c>
      <c r="L31" s="105" t="s">
        <v>198</v>
      </c>
      <c r="M31" s="105" t="s">
        <v>131</v>
      </c>
      <c r="N31" s="105" t="s">
        <v>411</v>
      </c>
      <c r="O31" s="138" t="s">
        <v>47</v>
      </c>
      <c r="P31" s="143">
        <v>20</v>
      </c>
      <c r="Q31" s="143" t="s">
        <v>25</v>
      </c>
      <c r="R31" s="138" t="s">
        <v>136</v>
      </c>
      <c r="S31" s="138" t="s">
        <v>140</v>
      </c>
      <c r="T31" s="106">
        <v>5587605712</v>
      </c>
      <c r="U31" s="141">
        <v>45292</v>
      </c>
      <c r="V31" s="141">
        <v>45657</v>
      </c>
      <c r="W31" s="141" t="s">
        <v>31</v>
      </c>
      <c r="X31" s="141" t="s">
        <v>40</v>
      </c>
      <c r="Y31" s="138" t="s">
        <v>33</v>
      </c>
      <c r="Z31" s="105"/>
      <c r="AA31" s="121"/>
      <c r="AB31" s="139"/>
      <c r="AC31" s="66"/>
      <c r="AD31" s="66"/>
      <c r="AE31" s="105"/>
      <c r="AF31" s="138" t="s">
        <v>466</v>
      </c>
      <c r="AG31" s="138" t="s">
        <v>467</v>
      </c>
    </row>
    <row r="32" spans="1:33" ht="90" x14ac:dyDescent="0.25">
      <c r="A32" s="52">
        <v>26</v>
      </c>
      <c r="B32" s="105" t="s">
        <v>71</v>
      </c>
      <c r="C32" s="105" t="s">
        <v>28</v>
      </c>
      <c r="D32" s="105" t="s">
        <v>184</v>
      </c>
      <c r="E32" s="105" t="s">
        <v>42</v>
      </c>
      <c r="F32" s="105" t="s">
        <v>143</v>
      </c>
      <c r="G32" s="105" t="s">
        <v>43</v>
      </c>
      <c r="H32" s="105" t="s">
        <v>105</v>
      </c>
      <c r="I32" s="105" t="s">
        <v>111</v>
      </c>
      <c r="J32" s="105" t="s">
        <v>29</v>
      </c>
      <c r="K32" s="105" t="s">
        <v>155</v>
      </c>
      <c r="L32" s="105" t="s">
        <v>198</v>
      </c>
      <c r="M32" s="105" t="s">
        <v>131</v>
      </c>
      <c r="N32" s="105" t="s">
        <v>132</v>
      </c>
      <c r="O32" s="138"/>
      <c r="P32" s="143"/>
      <c r="Q32" s="143"/>
      <c r="R32" s="138"/>
      <c r="S32" s="138"/>
      <c r="T32" s="106">
        <v>15903185488</v>
      </c>
      <c r="U32" s="141"/>
      <c r="V32" s="141"/>
      <c r="W32" s="141"/>
      <c r="X32" s="141"/>
      <c r="Y32" s="138"/>
      <c r="Z32" s="105"/>
      <c r="AA32" s="122"/>
      <c r="AB32" s="140"/>
      <c r="AC32" s="66"/>
      <c r="AD32" s="66"/>
      <c r="AE32" s="105"/>
      <c r="AF32" s="138"/>
      <c r="AG32" s="138"/>
    </row>
    <row r="33" spans="1:33" ht="75" x14ac:dyDescent="0.25">
      <c r="A33" s="47">
        <v>27</v>
      </c>
      <c r="B33" s="102" t="s">
        <v>247</v>
      </c>
      <c r="C33" s="102" t="s">
        <v>28</v>
      </c>
      <c r="D33" s="102" t="s">
        <v>183</v>
      </c>
      <c r="E33" s="102" t="s">
        <v>42</v>
      </c>
      <c r="F33" s="102" t="s">
        <v>141</v>
      </c>
      <c r="G33" s="102" t="s">
        <v>24</v>
      </c>
      <c r="H33" s="102" t="s">
        <v>108</v>
      </c>
      <c r="I33" s="102" t="s">
        <v>111</v>
      </c>
      <c r="J33" s="102" t="s">
        <v>29</v>
      </c>
      <c r="K33" s="102" t="s">
        <v>296</v>
      </c>
      <c r="L33" s="102" t="s">
        <v>30</v>
      </c>
      <c r="M33" s="102" t="s">
        <v>30</v>
      </c>
      <c r="N33" s="102" t="s">
        <v>30</v>
      </c>
      <c r="O33" s="102" t="s">
        <v>384</v>
      </c>
      <c r="P33" s="103">
        <v>90</v>
      </c>
      <c r="Q33" s="103" t="s">
        <v>27</v>
      </c>
      <c r="R33" s="102" t="s">
        <v>385</v>
      </c>
      <c r="S33" s="109" t="s">
        <v>386</v>
      </c>
      <c r="T33" s="109"/>
      <c r="U33" s="111">
        <v>45658</v>
      </c>
      <c r="V33" s="111">
        <v>46022</v>
      </c>
      <c r="W33" s="103" t="s">
        <v>31</v>
      </c>
      <c r="X33" s="103" t="s">
        <v>36</v>
      </c>
      <c r="Y33" s="102" t="s">
        <v>33</v>
      </c>
      <c r="Z33" s="103"/>
      <c r="AA33" s="102"/>
      <c r="AB33" s="102"/>
      <c r="AC33" s="62"/>
      <c r="AD33" s="62"/>
      <c r="AE33" s="102"/>
      <c r="AF33" s="102" t="s">
        <v>257</v>
      </c>
      <c r="AG33" s="79" t="s">
        <v>258</v>
      </c>
    </row>
    <row r="34" spans="1:33" ht="90" x14ac:dyDescent="0.25">
      <c r="A34" s="52">
        <v>28</v>
      </c>
      <c r="B34" s="105" t="s">
        <v>247</v>
      </c>
      <c r="C34" s="105" t="s">
        <v>248</v>
      </c>
      <c r="D34" s="105" t="s">
        <v>249</v>
      </c>
      <c r="E34" s="105" t="s">
        <v>42</v>
      </c>
      <c r="F34" s="105" t="s">
        <v>141</v>
      </c>
      <c r="G34" s="105" t="s">
        <v>43</v>
      </c>
      <c r="H34" s="105" t="s">
        <v>105</v>
      </c>
      <c r="I34" s="105" t="s">
        <v>102</v>
      </c>
      <c r="J34" s="105" t="s">
        <v>97</v>
      </c>
      <c r="K34" s="105" t="s">
        <v>296</v>
      </c>
      <c r="L34" s="105" t="s">
        <v>30</v>
      </c>
      <c r="M34" s="105" t="s">
        <v>30</v>
      </c>
      <c r="N34" s="105" t="s">
        <v>30</v>
      </c>
      <c r="O34" s="105" t="s">
        <v>102</v>
      </c>
      <c r="P34" s="104">
        <v>35</v>
      </c>
      <c r="Q34" s="104" t="s">
        <v>25</v>
      </c>
      <c r="R34" s="105" t="s">
        <v>250</v>
      </c>
      <c r="S34" s="106" t="s">
        <v>251</v>
      </c>
      <c r="T34" s="106"/>
      <c r="U34" s="110">
        <v>45658</v>
      </c>
      <c r="V34" s="110">
        <v>46022</v>
      </c>
      <c r="W34" s="104" t="s">
        <v>31</v>
      </c>
      <c r="X34" s="104" t="s">
        <v>36</v>
      </c>
      <c r="Y34" s="105" t="s">
        <v>5</v>
      </c>
      <c r="Z34" s="104"/>
      <c r="AA34" s="105"/>
      <c r="AB34" s="105"/>
      <c r="AC34" s="66"/>
      <c r="AD34" s="66"/>
      <c r="AE34" s="105"/>
      <c r="AF34" s="105" t="s">
        <v>257</v>
      </c>
      <c r="AG34" s="80" t="s">
        <v>258</v>
      </c>
    </row>
    <row r="35" spans="1:33" ht="90" x14ac:dyDescent="0.25">
      <c r="A35" s="47">
        <v>29</v>
      </c>
      <c r="B35" s="102" t="s">
        <v>247</v>
      </c>
      <c r="C35" s="102" t="s">
        <v>248</v>
      </c>
      <c r="D35" s="102" t="s">
        <v>249</v>
      </c>
      <c r="E35" s="102" t="s">
        <v>42</v>
      </c>
      <c r="F35" s="102" t="s">
        <v>141</v>
      </c>
      <c r="G35" s="102" t="s">
        <v>43</v>
      </c>
      <c r="H35" s="102" t="s">
        <v>105</v>
      </c>
      <c r="I35" s="102" t="s">
        <v>72</v>
      </c>
      <c r="J35" s="102" t="s">
        <v>97</v>
      </c>
      <c r="K35" s="102" t="s">
        <v>296</v>
      </c>
      <c r="L35" s="102" t="s">
        <v>30</v>
      </c>
      <c r="M35" s="102" t="s">
        <v>30</v>
      </c>
      <c r="N35" s="102" t="s">
        <v>30</v>
      </c>
      <c r="O35" s="102" t="s">
        <v>72</v>
      </c>
      <c r="P35" s="161">
        <v>1000</v>
      </c>
      <c r="Q35" s="103" t="s">
        <v>252</v>
      </c>
      <c r="R35" s="102" t="s">
        <v>440</v>
      </c>
      <c r="S35" s="109" t="s">
        <v>253</v>
      </c>
      <c r="T35" s="109"/>
      <c r="U35" s="111">
        <v>45658</v>
      </c>
      <c r="V35" s="111">
        <v>46022</v>
      </c>
      <c r="W35" s="103" t="s">
        <v>31</v>
      </c>
      <c r="X35" s="103" t="s">
        <v>36</v>
      </c>
      <c r="Y35" s="102" t="s">
        <v>5</v>
      </c>
      <c r="Z35" s="162"/>
      <c r="AA35" s="102"/>
      <c r="AB35" s="102"/>
      <c r="AC35" s="65"/>
      <c r="AD35" s="65"/>
      <c r="AE35" s="102"/>
      <c r="AF35" s="102" t="s">
        <v>257</v>
      </c>
      <c r="AG35" s="79" t="s">
        <v>258</v>
      </c>
    </row>
    <row r="36" spans="1:33" ht="90" x14ac:dyDescent="0.25">
      <c r="A36" s="52">
        <v>30</v>
      </c>
      <c r="B36" s="54" t="s">
        <v>247</v>
      </c>
      <c r="C36" s="54" t="s">
        <v>228</v>
      </c>
      <c r="D36" s="54" t="s">
        <v>224</v>
      </c>
      <c r="E36" s="54" t="s">
        <v>42</v>
      </c>
      <c r="F36" s="37" t="s">
        <v>141</v>
      </c>
      <c r="G36" s="54" t="s">
        <v>43</v>
      </c>
      <c r="H36" s="54" t="s">
        <v>105</v>
      </c>
      <c r="I36" s="54" t="s">
        <v>111</v>
      </c>
      <c r="J36" s="54" t="s">
        <v>97</v>
      </c>
      <c r="K36" s="37" t="s">
        <v>296</v>
      </c>
      <c r="L36" s="54" t="s">
        <v>30</v>
      </c>
      <c r="M36" s="54" t="s">
        <v>30</v>
      </c>
      <c r="N36" s="54" t="s">
        <v>30</v>
      </c>
      <c r="O36" s="37" t="s">
        <v>254</v>
      </c>
      <c r="P36" s="38">
        <v>80</v>
      </c>
      <c r="Q36" s="38" t="s">
        <v>27</v>
      </c>
      <c r="R36" s="37" t="s">
        <v>255</v>
      </c>
      <c r="S36" s="53" t="s">
        <v>256</v>
      </c>
      <c r="T36" s="53"/>
      <c r="U36" s="94">
        <v>45658</v>
      </c>
      <c r="V36" s="94">
        <v>46022</v>
      </c>
      <c r="W36" s="38" t="s">
        <v>31</v>
      </c>
      <c r="X36" s="38" t="s">
        <v>40</v>
      </c>
      <c r="Y36" s="37" t="s">
        <v>33</v>
      </c>
      <c r="Z36" s="38"/>
      <c r="AA36" s="37"/>
      <c r="AB36" s="37"/>
      <c r="AC36" s="61"/>
      <c r="AD36" s="61"/>
      <c r="AE36" s="37"/>
      <c r="AF36" s="37" t="s">
        <v>257</v>
      </c>
      <c r="AG36" s="80" t="s">
        <v>258</v>
      </c>
    </row>
    <row r="37" spans="1:33" ht="75" x14ac:dyDescent="0.25">
      <c r="A37" s="47">
        <v>31</v>
      </c>
      <c r="B37" s="42" t="s">
        <v>238</v>
      </c>
      <c r="C37" s="42" t="s">
        <v>28</v>
      </c>
      <c r="D37" s="42" t="s">
        <v>183</v>
      </c>
      <c r="E37" s="102" t="s">
        <v>42</v>
      </c>
      <c r="F37" s="102" t="s">
        <v>142</v>
      </c>
      <c r="G37" s="102" t="s">
        <v>24</v>
      </c>
      <c r="H37" s="102" t="s">
        <v>108</v>
      </c>
      <c r="I37" s="102" t="s">
        <v>111</v>
      </c>
      <c r="J37" s="102" t="s">
        <v>29</v>
      </c>
      <c r="K37" s="102" t="s">
        <v>296</v>
      </c>
      <c r="L37" s="102" t="s">
        <v>30</v>
      </c>
      <c r="M37" s="102" t="s">
        <v>30</v>
      </c>
      <c r="N37" s="102" t="s">
        <v>30</v>
      </c>
      <c r="O37" s="102" t="s">
        <v>434</v>
      </c>
      <c r="P37" s="103">
        <v>90</v>
      </c>
      <c r="Q37" s="103" t="s">
        <v>27</v>
      </c>
      <c r="R37" s="102" t="s">
        <v>435</v>
      </c>
      <c r="S37" s="109" t="s">
        <v>239</v>
      </c>
      <c r="T37" s="109"/>
      <c r="U37" s="111">
        <v>45658</v>
      </c>
      <c r="V37" s="111">
        <v>46022</v>
      </c>
      <c r="W37" s="103" t="s">
        <v>31</v>
      </c>
      <c r="X37" s="103" t="s">
        <v>36</v>
      </c>
      <c r="Y37" s="102" t="s">
        <v>33</v>
      </c>
      <c r="Z37" s="103"/>
      <c r="AA37" s="102"/>
      <c r="AB37" s="102"/>
      <c r="AC37" s="62"/>
      <c r="AD37" s="62"/>
      <c r="AE37" s="102"/>
      <c r="AF37" s="102" t="s">
        <v>382</v>
      </c>
      <c r="AG37" s="79" t="s">
        <v>383</v>
      </c>
    </row>
    <row r="38" spans="1:33" ht="90" x14ac:dyDescent="0.25">
      <c r="A38" s="52">
        <v>32</v>
      </c>
      <c r="B38" s="37" t="s">
        <v>238</v>
      </c>
      <c r="C38" s="37" t="s">
        <v>228</v>
      </c>
      <c r="D38" s="37" t="s">
        <v>224</v>
      </c>
      <c r="E38" s="37" t="s">
        <v>42</v>
      </c>
      <c r="F38" s="37" t="s">
        <v>142</v>
      </c>
      <c r="G38" s="37" t="s">
        <v>43</v>
      </c>
      <c r="H38" s="37" t="s">
        <v>105</v>
      </c>
      <c r="I38" s="37" t="s">
        <v>111</v>
      </c>
      <c r="J38" s="37" t="s">
        <v>29</v>
      </c>
      <c r="K38" s="37" t="s">
        <v>296</v>
      </c>
      <c r="L38" s="37" t="s">
        <v>30</v>
      </c>
      <c r="M38" s="37" t="s">
        <v>30</v>
      </c>
      <c r="N38" s="37" t="s">
        <v>30</v>
      </c>
      <c r="O38" s="37" t="s">
        <v>436</v>
      </c>
      <c r="P38" s="38">
        <v>75</v>
      </c>
      <c r="Q38" s="38" t="s">
        <v>27</v>
      </c>
      <c r="R38" s="37" t="s">
        <v>439</v>
      </c>
      <c r="S38" s="53" t="s">
        <v>437</v>
      </c>
      <c r="T38" s="53"/>
      <c r="U38" s="39">
        <v>45658</v>
      </c>
      <c r="V38" s="39">
        <v>46022</v>
      </c>
      <c r="W38" s="38" t="s">
        <v>438</v>
      </c>
      <c r="X38" s="38" t="s">
        <v>36</v>
      </c>
      <c r="Y38" s="37" t="s">
        <v>33</v>
      </c>
      <c r="Z38" s="38"/>
      <c r="AA38" s="37"/>
      <c r="AB38" s="37"/>
      <c r="AC38" s="61"/>
      <c r="AD38" s="61"/>
      <c r="AE38" s="37"/>
      <c r="AF38" s="37" t="s">
        <v>382</v>
      </c>
      <c r="AG38" s="80" t="s">
        <v>383</v>
      </c>
    </row>
    <row r="39" spans="1:33" ht="90" x14ac:dyDescent="0.25">
      <c r="A39" s="47">
        <v>33</v>
      </c>
      <c r="B39" s="102" t="s">
        <v>238</v>
      </c>
      <c r="C39" s="102" t="s">
        <v>228</v>
      </c>
      <c r="D39" s="102" t="s">
        <v>224</v>
      </c>
      <c r="E39" s="102" t="s">
        <v>42</v>
      </c>
      <c r="F39" s="102" t="s">
        <v>142</v>
      </c>
      <c r="G39" s="102" t="s">
        <v>43</v>
      </c>
      <c r="H39" s="102" t="s">
        <v>105</v>
      </c>
      <c r="I39" s="102" t="s">
        <v>111</v>
      </c>
      <c r="J39" s="102" t="s">
        <v>29</v>
      </c>
      <c r="K39" s="102" t="s">
        <v>296</v>
      </c>
      <c r="L39" s="102" t="s">
        <v>30</v>
      </c>
      <c r="M39" s="102" t="s">
        <v>30</v>
      </c>
      <c r="N39" s="102" t="s">
        <v>30</v>
      </c>
      <c r="O39" s="102" t="s">
        <v>241</v>
      </c>
      <c r="P39" s="103">
        <v>100</v>
      </c>
      <c r="Q39" s="103" t="s">
        <v>27</v>
      </c>
      <c r="R39" s="102" t="s">
        <v>242</v>
      </c>
      <c r="S39" s="109" t="s">
        <v>243</v>
      </c>
      <c r="T39" s="109"/>
      <c r="U39" s="111">
        <v>45658</v>
      </c>
      <c r="V39" s="111">
        <v>46022</v>
      </c>
      <c r="W39" s="103" t="s">
        <v>31</v>
      </c>
      <c r="X39" s="103" t="s">
        <v>40</v>
      </c>
      <c r="Y39" s="102" t="s">
        <v>33</v>
      </c>
      <c r="Z39" s="103"/>
      <c r="AA39" s="102"/>
      <c r="AB39" s="102"/>
      <c r="AC39" s="62"/>
      <c r="AD39" s="62"/>
      <c r="AE39" s="102"/>
      <c r="AF39" s="102" t="s">
        <v>382</v>
      </c>
      <c r="AG39" s="79" t="s">
        <v>383</v>
      </c>
    </row>
    <row r="40" spans="1:33" ht="75" x14ac:dyDescent="0.25">
      <c r="A40" s="52">
        <v>34</v>
      </c>
      <c r="B40" s="37" t="s">
        <v>71</v>
      </c>
      <c r="C40" s="37" t="s">
        <v>28</v>
      </c>
      <c r="D40" s="37" t="s">
        <v>224</v>
      </c>
      <c r="E40" s="37" t="s">
        <v>42</v>
      </c>
      <c r="F40" s="37" t="s">
        <v>143</v>
      </c>
      <c r="G40" s="37" t="s">
        <v>84</v>
      </c>
      <c r="H40" s="37" t="s">
        <v>110</v>
      </c>
      <c r="I40" s="37" t="s">
        <v>111</v>
      </c>
      <c r="J40" s="37" t="s">
        <v>29</v>
      </c>
      <c r="K40" s="37" t="s">
        <v>296</v>
      </c>
      <c r="L40" s="37" t="s">
        <v>30</v>
      </c>
      <c r="M40" s="37" t="s">
        <v>30</v>
      </c>
      <c r="N40" s="37" t="s">
        <v>30</v>
      </c>
      <c r="O40" s="37" t="s">
        <v>225</v>
      </c>
      <c r="P40" s="38">
        <v>90</v>
      </c>
      <c r="Q40" s="38" t="s">
        <v>27</v>
      </c>
      <c r="R40" s="37" t="s">
        <v>226</v>
      </c>
      <c r="S40" s="53" t="s">
        <v>227</v>
      </c>
      <c r="T40" s="53"/>
      <c r="U40" s="39">
        <v>45658</v>
      </c>
      <c r="V40" s="39">
        <v>46022</v>
      </c>
      <c r="W40" s="38" t="s">
        <v>31</v>
      </c>
      <c r="X40" s="38" t="s">
        <v>36</v>
      </c>
      <c r="Y40" s="37" t="s">
        <v>33</v>
      </c>
      <c r="Z40" s="38"/>
      <c r="AA40" s="37"/>
      <c r="AB40" s="37"/>
      <c r="AC40" s="84"/>
      <c r="AD40" s="84"/>
      <c r="AE40" s="37"/>
      <c r="AF40" s="38" t="s">
        <v>387</v>
      </c>
      <c r="AG40" s="37" t="s">
        <v>388</v>
      </c>
    </row>
    <row r="41" spans="1:33" ht="75" x14ac:dyDescent="0.25">
      <c r="A41" s="47">
        <v>35</v>
      </c>
      <c r="B41" s="43" t="s">
        <v>71</v>
      </c>
      <c r="C41" s="43" t="s">
        <v>28</v>
      </c>
      <c r="D41" s="43" t="s">
        <v>224</v>
      </c>
      <c r="E41" s="43" t="s">
        <v>42</v>
      </c>
      <c r="F41" s="43" t="s">
        <v>143</v>
      </c>
      <c r="G41" s="43" t="s">
        <v>84</v>
      </c>
      <c r="H41" s="43" t="s">
        <v>110</v>
      </c>
      <c r="I41" s="43" t="s">
        <v>111</v>
      </c>
      <c r="J41" s="43" t="s">
        <v>29</v>
      </c>
      <c r="K41" s="43" t="s">
        <v>296</v>
      </c>
      <c r="L41" s="43" t="s">
        <v>30</v>
      </c>
      <c r="M41" s="43" t="s">
        <v>30</v>
      </c>
      <c r="N41" s="43" t="s">
        <v>30</v>
      </c>
      <c r="O41" s="43" t="s">
        <v>230</v>
      </c>
      <c r="P41" s="46">
        <v>90</v>
      </c>
      <c r="Q41" s="46" t="s">
        <v>27</v>
      </c>
      <c r="R41" s="43" t="s">
        <v>231</v>
      </c>
      <c r="S41" s="45" t="s">
        <v>232</v>
      </c>
      <c r="T41" s="45"/>
      <c r="U41" s="44">
        <v>45658</v>
      </c>
      <c r="V41" s="44">
        <v>46022</v>
      </c>
      <c r="W41" s="46" t="s">
        <v>31</v>
      </c>
      <c r="X41" s="46" t="s">
        <v>40</v>
      </c>
      <c r="Y41" s="43" t="s">
        <v>33</v>
      </c>
      <c r="Z41" s="46"/>
      <c r="AA41" s="43"/>
      <c r="AB41" s="43"/>
      <c r="AC41" s="85"/>
      <c r="AD41" s="85"/>
      <c r="AE41" s="43"/>
      <c r="AF41" s="46" t="s">
        <v>387</v>
      </c>
      <c r="AG41" s="43" t="s">
        <v>388</v>
      </c>
    </row>
    <row r="42" spans="1:33" ht="75" x14ac:dyDescent="0.25">
      <c r="A42" s="52">
        <v>36</v>
      </c>
      <c r="B42" s="37" t="s">
        <v>71</v>
      </c>
      <c r="C42" s="37" t="s">
        <v>228</v>
      </c>
      <c r="D42" s="37" t="s">
        <v>224</v>
      </c>
      <c r="E42" s="37" t="s">
        <v>42</v>
      </c>
      <c r="F42" s="37" t="s">
        <v>143</v>
      </c>
      <c r="G42" s="37" t="s">
        <v>84</v>
      </c>
      <c r="H42" s="37" t="s">
        <v>110</v>
      </c>
      <c r="I42" s="37" t="s">
        <v>229</v>
      </c>
      <c r="J42" s="37" t="s">
        <v>29</v>
      </c>
      <c r="K42" s="37" t="s">
        <v>296</v>
      </c>
      <c r="L42" s="37" t="s">
        <v>30</v>
      </c>
      <c r="M42" s="37" t="s">
        <v>30</v>
      </c>
      <c r="N42" s="37" t="s">
        <v>30</v>
      </c>
      <c r="O42" s="37" t="s">
        <v>233</v>
      </c>
      <c r="P42" s="38">
        <v>6</v>
      </c>
      <c r="Q42" s="38" t="s">
        <v>25</v>
      </c>
      <c r="R42" s="37" t="s">
        <v>234</v>
      </c>
      <c r="S42" s="53" t="s">
        <v>391</v>
      </c>
      <c r="T42" s="53"/>
      <c r="U42" s="94">
        <v>45658</v>
      </c>
      <c r="V42" s="94">
        <v>46022</v>
      </c>
      <c r="W42" s="38" t="s">
        <v>31</v>
      </c>
      <c r="X42" s="38" t="s">
        <v>235</v>
      </c>
      <c r="Y42" s="37" t="s">
        <v>5</v>
      </c>
      <c r="Z42" s="38"/>
      <c r="AA42" s="37"/>
      <c r="AB42" s="84"/>
      <c r="AC42" s="66"/>
      <c r="AD42" s="66"/>
      <c r="AE42" s="37"/>
      <c r="AF42" s="37" t="s">
        <v>389</v>
      </c>
      <c r="AG42" s="105" t="s">
        <v>390</v>
      </c>
    </row>
    <row r="43" spans="1:33" ht="90" x14ac:dyDescent="0.25">
      <c r="A43" s="47">
        <v>37</v>
      </c>
      <c r="B43" s="102" t="s">
        <v>67</v>
      </c>
      <c r="C43" s="102" t="s">
        <v>185</v>
      </c>
      <c r="D43" s="102" t="s">
        <v>185</v>
      </c>
      <c r="E43" s="102" t="s">
        <v>48</v>
      </c>
      <c r="F43" s="102" t="s">
        <v>49</v>
      </c>
      <c r="G43" s="102" t="s">
        <v>84</v>
      </c>
      <c r="H43" s="102" t="s">
        <v>105</v>
      </c>
      <c r="I43" s="102" t="s">
        <v>72</v>
      </c>
      <c r="J43" s="102" t="s">
        <v>29</v>
      </c>
      <c r="K43" s="102" t="s">
        <v>155</v>
      </c>
      <c r="L43" s="102" t="s">
        <v>199</v>
      </c>
      <c r="M43" s="102" t="s">
        <v>401</v>
      </c>
      <c r="N43" s="102" t="s">
        <v>403</v>
      </c>
      <c r="O43" s="126" t="s">
        <v>50</v>
      </c>
      <c r="P43" s="144">
        <v>4</v>
      </c>
      <c r="Q43" s="144" t="s">
        <v>25</v>
      </c>
      <c r="R43" s="126" t="s">
        <v>98</v>
      </c>
      <c r="S43" s="126" t="s">
        <v>180</v>
      </c>
      <c r="T43" s="109">
        <v>67787055742</v>
      </c>
      <c r="U43" s="142">
        <v>45292</v>
      </c>
      <c r="V43" s="142">
        <v>45657</v>
      </c>
      <c r="W43" s="142" t="s">
        <v>31</v>
      </c>
      <c r="X43" s="142" t="s">
        <v>32</v>
      </c>
      <c r="Y43" s="126" t="s">
        <v>33</v>
      </c>
      <c r="Z43" s="103"/>
      <c r="AA43" s="102"/>
      <c r="AB43" s="64"/>
      <c r="AC43" s="68"/>
      <c r="AD43" s="68"/>
      <c r="AE43" s="102"/>
      <c r="AF43" s="126" t="s">
        <v>468</v>
      </c>
      <c r="AG43" s="115" t="s">
        <v>469</v>
      </c>
    </row>
    <row r="44" spans="1:33" ht="90" x14ac:dyDescent="0.25">
      <c r="A44" s="47">
        <v>37</v>
      </c>
      <c r="B44" s="102" t="s">
        <v>67</v>
      </c>
      <c r="C44" s="102" t="s">
        <v>185</v>
      </c>
      <c r="D44" s="102" t="s">
        <v>185</v>
      </c>
      <c r="E44" s="102" t="s">
        <v>48</v>
      </c>
      <c r="F44" s="102" t="s">
        <v>49</v>
      </c>
      <c r="G44" s="102" t="s">
        <v>84</v>
      </c>
      <c r="H44" s="102" t="s">
        <v>105</v>
      </c>
      <c r="I44" s="102" t="s">
        <v>72</v>
      </c>
      <c r="J44" s="102" t="s">
        <v>29</v>
      </c>
      <c r="K44" s="102" t="s">
        <v>155</v>
      </c>
      <c r="L44" s="102" t="s">
        <v>199</v>
      </c>
      <c r="M44" s="102" t="s">
        <v>401</v>
      </c>
      <c r="N44" s="102" t="s">
        <v>402</v>
      </c>
      <c r="O44" s="126"/>
      <c r="P44" s="144"/>
      <c r="Q44" s="144"/>
      <c r="R44" s="126"/>
      <c r="S44" s="126"/>
      <c r="T44" s="109">
        <v>6720000000</v>
      </c>
      <c r="U44" s="142"/>
      <c r="V44" s="142"/>
      <c r="W44" s="142"/>
      <c r="X44" s="142"/>
      <c r="Y44" s="126"/>
      <c r="Z44" s="103"/>
      <c r="AA44" s="102"/>
      <c r="AB44" s="102"/>
      <c r="AC44" s="68"/>
      <c r="AD44" s="68"/>
      <c r="AE44" s="102"/>
      <c r="AF44" s="126"/>
      <c r="AG44" s="116"/>
    </row>
    <row r="45" spans="1:33" ht="90" x14ac:dyDescent="0.25">
      <c r="A45" s="52">
        <v>38</v>
      </c>
      <c r="B45" s="105" t="s">
        <v>67</v>
      </c>
      <c r="C45" s="105" t="s">
        <v>185</v>
      </c>
      <c r="D45" s="105" t="s">
        <v>185</v>
      </c>
      <c r="E45" s="105" t="s">
        <v>48</v>
      </c>
      <c r="F45" s="105" t="s">
        <v>51</v>
      </c>
      <c r="G45" s="105" t="s">
        <v>84</v>
      </c>
      <c r="H45" s="105" t="s">
        <v>105</v>
      </c>
      <c r="I45" s="105" t="s">
        <v>72</v>
      </c>
      <c r="J45" s="105" t="s">
        <v>29</v>
      </c>
      <c r="K45" s="105" t="s">
        <v>155</v>
      </c>
      <c r="L45" s="105" t="s">
        <v>199</v>
      </c>
      <c r="M45" s="105" t="s">
        <v>45</v>
      </c>
      <c r="N45" s="105" t="s">
        <v>405</v>
      </c>
      <c r="O45" s="138" t="s">
        <v>45</v>
      </c>
      <c r="P45" s="143">
        <v>2</v>
      </c>
      <c r="Q45" s="143" t="s">
        <v>25</v>
      </c>
      <c r="R45" s="138" t="s">
        <v>99</v>
      </c>
      <c r="S45" s="138" t="s">
        <v>148</v>
      </c>
      <c r="T45" s="106">
        <v>17600000000</v>
      </c>
      <c r="U45" s="141">
        <v>45292</v>
      </c>
      <c r="V45" s="141">
        <v>45657</v>
      </c>
      <c r="W45" s="141" t="s">
        <v>31</v>
      </c>
      <c r="X45" s="141" t="s">
        <v>32</v>
      </c>
      <c r="Y45" s="138" t="s">
        <v>33</v>
      </c>
      <c r="Z45" s="104"/>
      <c r="AA45" s="105"/>
      <c r="AB45" s="63"/>
      <c r="AC45" s="67"/>
      <c r="AD45" s="67"/>
      <c r="AE45" s="105"/>
      <c r="AF45" s="138" t="s">
        <v>468</v>
      </c>
      <c r="AG45" s="121" t="s">
        <v>469</v>
      </c>
    </row>
    <row r="46" spans="1:33" ht="90" x14ac:dyDescent="0.25">
      <c r="A46" s="52">
        <v>38</v>
      </c>
      <c r="B46" s="105" t="s">
        <v>67</v>
      </c>
      <c r="C46" s="105" t="s">
        <v>185</v>
      </c>
      <c r="D46" s="105" t="s">
        <v>185</v>
      </c>
      <c r="E46" s="105" t="s">
        <v>48</v>
      </c>
      <c r="F46" s="105" t="s">
        <v>51</v>
      </c>
      <c r="G46" s="105" t="s">
        <v>84</v>
      </c>
      <c r="H46" s="105" t="s">
        <v>105</v>
      </c>
      <c r="I46" s="105" t="s">
        <v>72</v>
      </c>
      <c r="J46" s="105" t="s">
        <v>29</v>
      </c>
      <c r="K46" s="105" t="s">
        <v>155</v>
      </c>
      <c r="L46" s="105" t="s">
        <v>199</v>
      </c>
      <c r="M46" s="105" t="s">
        <v>45</v>
      </c>
      <c r="N46" s="105" t="s">
        <v>404</v>
      </c>
      <c r="O46" s="138"/>
      <c r="P46" s="143"/>
      <c r="Q46" s="143"/>
      <c r="R46" s="138"/>
      <c r="S46" s="138"/>
      <c r="T46" s="106">
        <v>20057532365</v>
      </c>
      <c r="U46" s="141"/>
      <c r="V46" s="141"/>
      <c r="W46" s="141"/>
      <c r="X46" s="141"/>
      <c r="Y46" s="138"/>
      <c r="Z46" s="104"/>
      <c r="AA46" s="105"/>
      <c r="AB46" s="105"/>
      <c r="AC46" s="67"/>
      <c r="AD46" s="67"/>
      <c r="AE46" s="105"/>
      <c r="AF46" s="138"/>
      <c r="AG46" s="122"/>
    </row>
    <row r="47" spans="1:33" ht="90" x14ac:dyDescent="0.25">
      <c r="A47" s="47">
        <v>39</v>
      </c>
      <c r="B47" s="102" t="s">
        <v>67</v>
      </c>
      <c r="C47" s="102" t="s">
        <v>185</v>
      </c>
      <c r="D47" s="102" t="s">
        <v>185</v>
      </c>
      <c r="E47" s="102" t="s">
        <v>48</v>
      </c>
      <c r="F47" s="102" t="s">
        <v>51</v>
      </c>
      <c r="G47" s="102" t="s">
        <v>84</v>
      </c>
      <c r="H47" s="102" t="s">
        <v>105</v>
      </c>
      <c r="I47" s="102" t="s">
        <v>72</v>
      </c>
      <c r="J47" s="102" t="s">
        <v>29</v>
      </c>
      <c r="K47" s="102" t="s">
        <v>155</v>
      </c>
      <c r="L47" s="102" t="s">
        <v>199</v>
      </c>
      <c r="M47" s="102" t="s">
        <v>53</v>
      </c>
      <c r="N47" s="102" t="s">
        <v>52</v>
      </c>
      <c r="O47" s="126" t="s">
        <v>53</v>
      </c>
      <c r="P47" s="144">
        <v>3</v>
      </c>
      <c r="Q47" s="144" t="s">
        <v>25</v>
      </c>
      <c r="R47" s="126" t="s">
        <v>156</v>
      </c>
      <c r="S47" s="126" t="s">
        <v>148</v>
      </c>
      <c r="T47" s="109">
        <v>11889439490</v>
      </c>
      <c r="U47" s="142">
        <v>45292</v>
      </c>
      <c r="V47" s="142">
        <v>45657</v>
      </c>
      <c r="W47" s="142" t="s">
        <v>31</v>
      </c>
      <c r="X47" s="142" t="s">
        <v>32</v>
      </c>
      <c r="Y47" s="126" t="s">
        <v>33</v>
      </c>
      <c r="Z47" s="103"/>
      <c r="AA47" s="102"/>
      <c r="AB47" s="102"/>
      <c r="AC47" s="68"/>
      <c r="AD47" s="68"/>
      <c r="AE47" s="102"/>
      <c r="AF47" s="126" t="s">
        <v>468</v>
      </c>
      <c r="AG47" s="164" t="s">
        <v>469</v>
      </c>
    </row>
    <row r="48" spans="1:33" ht="90" x14ac:dyDescent="0.25">
      <c r="A48" s="47">
        <v>39</v>
      </c>
      <c r="B48" s="102" t="s">
        <v>67</v>
      </c>
      <c r="C48" s="102" t="s">
        <v>185</v>
      </c>
      <c r="D48" s="102" t="s">
        <v>185</v>
      </c>
      <c r="E48" s="102" t="s">
        <v>48</v>
      </c>
      <c r="F48" s="102" t="s">
        <v>51</v>
      </c>
      <c r="G48" s="102" t="s">
        <v>84</v>
      </c>
      <c r="H48" s="102" t="s">
        <v>105</v>
      </c>
      <c r="I48" s="102" t="s">
        <v>72</v>
      </c>
      <c r="J48" s="102" t="s">
        <v>29</v>
      </c>
      <c r="K48" s="102" t="s">
        <v>155</v>
      </c>
      <c r="L48" s="102" t="s">
        <v>199</v>
      </c>
      <c r="M48" s="102" t="s">
        <v>53</v>
      </c>
      <c r="N48" s="102" t="s">
        <v>147</v>
      </c>
      <c r="O48" s="126"/>
      <c r="P48" s="144"/>
      <c r="Q48" s="144"/>
      <c r="R48" s="126"/>
      <c r="S48" s="126"/>
      <c r="T48" s="109">
        <v>2315552000</v>
      </c>
      <c r="U48" s="142"/>
      <c r="V48" s="142"/>
      <c r="W48" s="142"/>
      <c r="X48" s="142"/>
      <c r="Y48" s="126"/>
      <c r="Z48" s="103"/>
      <c r="AA48" s="102"/>
      <c r="AB48" s="102"/>
      <c r="AC48" s="68"/>
      <c r="AD48" s="68"/>
      <c r="AE48" s="102"/>
      <c r="AF48" s="126"/>
      <c r="AG48" s="116"/>
    </row>
    <row r="49" spans="1:33" ht="90" x14ac:dyDescent="0.25">
      <c r="A49" s="52">
        <v>40</v>
      </c>
      <c r="B49" s="105" t="s">
        <v>67</v>
      </c>
      <c r="C49" s="105" t="s">
        <v>185</v>
      </c>
      <c r="D49" s="105" t="s">
        <v>185</v>
      </c>
      <c r="E49" s="105" t="s">
        <v>48</v>
      </c>
      <c r="F49" s="105" t="s">
        <v>51</v>
      </c>
      <c r="G49" s="105" t="s">
        <v>43</v>
      </c>
      <c r="H49" s="105" t="s">
        <v>106</v>
      </c>
      <c r="I49" s="105" t="s">
        <v>79</v>
      </c>
      <c r="J49" s="105" t="s">
        <v>97</v>
      </c>
      <c r="K49" s="105" t="s">
        <v>155</v>
      </c>
      <c r="L49" s="105" t="s">
        <v>195</v>
      </c>
      <c r="M49" s="105" t="s">
        <v>194</v>
      </c>
      <c r="N49" s="105" t="s">
        <v>189</v>
      </c>
      <c r="O49" s="138" t="s">
        <v>200</v>
      </c>
      <c r="P49" s="143">
        <v>8</v>
      </c>
      <c r="Q49" s="143" t="s">
        <v>25</v>
      </c>
      <c r="R49" s="138" t="s">
        <v>201</v>
      </c>
      <c r="S49" s="146" t="s">
        <v>202</v>
      </c>
      <c r="T49" s="106">
        <v>90104600000</v>
      </c>
      <c r="U49" s="110">
        <v>45292</v>
      </c>
      <c r="V49" s="110">
        <v>45657</v>
      </c>
      <c r="W49" s="104" t="s">
        <v>31</v>
      </c>
      <c r="X49" s="104" t="s">
        <v>36</v>
      </c>
      <c r="Y49" s="105" t="s">
        <v>33</v>
      </c>
      <c r="Z49" s="104"/>
      <c r="AA49" s="105"/>
      <c r="AB49" s="105"/>
      <c r="AC49" s="67"/>
      <c r="AD49" s="67"/>
      <c r="AE49" s="105"/>
      <c r="AF49" s="138" t="s">
        <v>468</v>
      </c>
      <c r="AG49" s="121" t="s">
        <v>469</v>
      </c>
    </row>
    <row r="50" spans="1:33" ht="90" x14ac:dyDescent="0.25">
      <c r="A50" s="52">
        <v>40</v>
      </c>
      <c r="B50" s="105" t="s">
        <v>67</v>
      </c>
      <c r="C50" s="105" t="s">
        <v>185</v>
      </c>
      <c r="D50" s="105" t="s">
        <v>185</v>
      </c>
      <c r="E50" s="105" t="s">
        <v>48</v>
      </c>
      <c r="F50" s="105" t="s">
        <v>51</v>
      </c>
      <c r="G50" s="105" t="s">
        <v>43</v>
      </c>
      <c r="H50" s="105" t="s">
        <v>106</v>
      </c>
      <c r="I50" s="105" t="s">
        <v>79</v>
      </c>
      <c r="J50" s="105" t="s">
        <v>97</v>
      </c>
      <c r="K50" s="105" t="s">
        <v>155</v>
      </c>
      <c r="L50" s="105" t="s">
        <v>195</v>
      </c>
      <c r="M50" s="105" t="s">
        <v>194</v>
      </c>
      <c r="N50" s="105" t="s">
        <v>190</v>
      </c>
      <c r="O50" s="138"/>
      <c r="P50" s="143"/>
      <c r="Q50" s="143"/>
      <c r="R50" s="138"/>
      <c r="S50" s="146"/>
      <c r="T50" s="106">
        <v>14883650946</v>
      </c>
      <c r="U50" s="110">
        <v>45292</v>
      </c>
      <c r="V50" s="110">
        <v>45657</v>
      </c>
      <c r="W50" s="104" t="s">
        <v>31</v>
      </c>
      <c r="X50" s="104" t="s">
        <v>36</v>
      </c>
      <c r="Y50" s="105" t="s">
        <v>33</v>
      </c>
      <c r="Z50" s="104"/>
      <c r="AA50" s="105"/>
      <c r="AB50" s="105"/>
      <c r="AC50" s="67"/>
      <c r="AD50" s="67"/>
      <c r="AE50" s="105"/>
      <c r="AF50" s="138"/>
      <c r="AG50" s="122"/>
    </row>
    <row r="51" spans="1:33" ht="90" x14ac:dyDescent="0.25">
      <c r="A51" s="47">
        <v>41</v>
      </c>
      <c r="B51" s="102" t="s">
        <v>67</v>
      </c>
      <c r="C51" s="102" t="s">
        <v>185</v>
      </c>
      <c r="D51" s="102" t="s">
        <v>185</v>
      </c>
      <c r="E51" s="102" t="s">
        <v>48</v>
      </c>
      <c r="F51" s="102" t="s">
        <v>51</v>
      </c>
      <c r="G51" s="102" t="s">
        <v>43</v>
      </c>
      <c r="H51" s="102" t="s">
        <v>106</v>
      </c>
      <c r="I51" s="102" t="s">
        <v>79</v>
      </c>
      <c r="J51" s="102" t="s">
        <v>97</v>
      </c>
      <c r="K51" s="102" t="s">
        <v>155</v>
      </c>
      <c r="L51" s="102" t="s">
        <v>195</v>
      </c>
      <c r="M51" s="102" t="s">
        <v>65</v>
      </c>
      <c r="N51" s="102" t="s">
        <v>191</v>
      </c>
      <c r="O51" s="126" t="s">
        <v>221</v>
      </c>
      <c r="P51" s="144">
        <v>11</v>
      </c>
      <c r="Q51" s="144" t="s">
        <v>25</v>
      </c>
      <c r="R51" s="126" t="s">
        <v>203</v>
      </c>
      <c r="S51" s="126" t="s">
        <v>204</v>
      </c>
      <c r="T51" s="109">
        <v>74913484328</v>
      </c>
      <c r="U51" s="111">
        <v>45292</v>
      </c>
      <c r="V51" s="111">
        <v>45657</v>
      </c>
      <c r="W51" s="103" t="s">
        <v>31</v>
      </c>
      <c r="X51" s="103" t="s">
        <v>36</v>
      </c>
      <c r="Y51" s="102" t="s">
        <v>33</v>
      </c>
      <c r="Z51" s="103"/>
      <c r="AA51" s="102"/>
      <c r="AB51" s="102"/>
      <c r="AC51" s="68"/>
      <c r="AD51" s="68"/>
      <c r="AE51" s="102"/>
      <c r="AF51" s="115" t="s">
        <v>468</v>
      </c>
      <c r="AG51" s="115" t="s">
        <v>469</v>
      </c>
    </row>
    <row r="52" spans="1:33" ht="90" x14ac:dyDescent="0.25">
      <c r="A52" s="47">
        <v>41</v>
      </c>
      <c r="B52" s="102" t="s">
        <v>67</v>
      </c>
      <c r="C52" s="102" t="s">
        <v>185</v>
      </c>
      <c r="D52" s="102" t="s">
        <v>185</v>
      </c>
      <c r="E52" s="102" t="s">
        <v>48</v>
      </c>
      <c r="F52" s="102" t="s">
        <v>51</v>
      </c>
      <c r="G52" s="102" t="s">
        <v>43</v>
      </c>
      <c r="H52" s="102" t="s">
        <v>106</v>
      </c>
      <c r="I52" s="102" t="s">
        <v>79</v>
      </c>
      <c r="J52" s="102" t="s">
        <v>97</v>
      </c>
      <c r="K52" s="102" t="s">
        <v>155</v>
      </c>
      <c r="L52" s="102" t="s">
        <v>195</v>
      </c>
      <c r="M52" s="102" t="s">
        <v>65</v>
      </c>
      <c r="N52" s="102" t="s">
        <v>192</v>
      </c>
      <c r="O52" s="126"/>
      <c r="P52" s="144"/>
      <c r="Q52" s="144"/>
      <c r="R52" s="126"/>
      <c r="S52" s="126"/>
      <c r="T52" s="109">
        <v>1849307544</v>
      </c>
      <c r="U52" s="111">
        <v>45292</v>
      </c>
      <c r="V52" s="111">
        <v>45657</v>
      </c>
      <c r="W52" s="103" t="s">
        <v>31</v>
      </c>
      <c r="X52" s="103" t="s">
        <v>36</v>
      </c>
      <c r="Y52" s="102" t="s">
        <v>33</v>
      </c>
      <c r="Z52" s="103"/>
      <c r="AA52" s="102"/>
      <c r="AB52" s="102"/>
      <c r="AC52" s="68"/>
      <c r="AD52" s="68"/>
      <c r="AE52" s="102"/>
      <c r="AF52" s="165"/>
      <c r="AG52" s="165"/>
    </row>
    <row r="53" spans="1:33" ht="90" x14ac:dyDescent="0.25">
      <c r="A53" s="47">
        <v>41</v>
      </c>
      <c r="B53" s="102" t="s">
        <v>67</v>
      </c>
      <c r="C53" s="102" t="s">
        <v>185</v>
      </c>
      <c r="D53" s="102" t="s">
        <v>185</v>
      </c>
      <c r="E53" s="102" t="s">
        <v>48</v>
      </c>
      <c r="F53" s="102" t="s">
        <v>51</v>
      </c>
      <c r="G53" s="102" t="s">
        <v>43</v>
      </c>
      <c r="H53" s="102" t="s">
        <v>106</v>
      </c>
      <c r="I53" s="102" t="s">
        <v>79</v>
      </c>
      <c r="J53" s="102" t="s">
        <v>97</v>
      </c>
      <c r="K53" s="102" t="s">
        <v>155</v>
      </c>
      <c r="L53" s="102" t="s">
        <v>195</v>
      </c>
      <c r="M53" s="102" t="s">
        <v>65</v>
      </c>
      <c r="N53" s="102" t="s">
        <v>193</v>
      </c>
      <c r="O53" s="126"/>
      <c r="P53" s="144"/>
      <c r="Q53" s="144"/>
      <c r="R53" s="126"/>
      <c r="S53" s="126"/>
      <c r="T53" s="109">
        <v>8750000000</v>
      </c>
      <c r="U53" s="111">
        <v>45292</v>
      </c>
      <c r="V53" s="111">
        <v>45657</v>
      </c>
      <c r="W53" s="103" t="s">
        <v>31</v>
      </c>
      <c r="X53" s="103" t="s">
        <v>36</v>
      </c>
      <c r="Y53" s="102" t="s">
        <v>33</v>
      </c>
      <c r="Z53" s="103"/>
      <c r="AA53" s="102"/>
      <c r="AB53" s="102"/>
      <c r="AC53" s="68"/>
      <c r="AD53" s="68"/>
      <c r="AE53" s="102"/>
      <c r="AF53" s="116"/>
      <c r="AG53" s="116"/>
    </row>
    <row r="54" spans="1:33" ht="90" x14ac:dyDescent="0.25">
      <c r="A54" s="52">
        <v>42</v>
      </c>
      <c r="B54" s="105" t="s">
        <v>69</v>
      </c>
      <c r="C54" s="105" t="s">
        <v>28</v>
      </c>
      <c r="D54" s="105" t="s">
        <v>183</v>
      </c>
      <c r="E54" s="105" t="s">
        <v>62</v>
      </c>
      <c r="F54" s="105" t="s">
        <v>63</v>
      </c>
      <c r="G54" s="105" t="s">
        <v>43</v>
      </c>
      <c r="H54" s="105" t="s">
        <v>105</v>
      </c>
      <c r="I54" s="105" t="s">
        <v>78</v>
      </c>
      <c r="J54" s="105" t="s">
        <v>29</v>
      </c>
      <c r="K54" s="105" t="s">
        <v>155</v>
      </c>
      <c r="L54" s="105" t="s">
        <v>196</v>
      </c>
      <c r="M54" s="138" t="s">
        <v>64</v>
      </c>
      <c r="N54" s="105" t="s">
        <v>209</v>
      </c>
      <c r="O54" s="138" t="s">
        <v>217</v>
      </c>
      <c r="P54" s="143">
        <v>12</v>
      </c>
      <c r="Q54" s="143" t="s">
        <v>25</v>
      </c>
      <c r="R54" s="138" t="s">
        <v>216</v>
      </c>
      <c r="S54" s="138" t="s">
        <v>218</v>
      </c>
      <c r="T54" s="106">
        <v>1576500000</v>
      </c>
      <c r="U54" s="110">
        <v>45536</v>
      </c>
      <c r="V54" s="110">
        <v>45657</v>
      </c>
      <c r="W54" s="104" t="s">
        <v>31</v>
      </c>
      <c r="X54" s="104" t="s">
        <v>36</v>
      </c>
      <c r="Y54" s="105" t="s">
        <v>33</v>
      </c>
      <c r="Z54" s="104"/>
      <c r="AA54" s="105"/>
      <c r="AB54" s="105"/>
      <c r="AC54" s="75"/>
      <c r="AD54" s="105"/>
      <c r="AE54" s="105"/>
      <c r="AF54" s="55" t="s">
        <v>350</v>
      </c>
      <c r="AG54" s="82" t="s">
        <v>351</v>
      </c>
    </row>
    <row r="55" spans="1:33" ht="90" x14ac:dyDescent="0.25">
      <c r="A55" s="52">
        <v>42</v>
      </c>
      <c r="B55" s="105" t="s">
        <v>69</v>
      </c>
      <c r="C55" s="105" t="s">
        <v>185</v>
      </c>
      <c r="D55" s="105" t="s">
        <v>185</v>
      </c>
      <c r="E55" s="105" t="s">
        <v>62</v>
      </c>
      <c r="F55" s="105" t="s">
        <v>63</v>
      </c>
      <c r="G55" s="105" t="s">
        <v>43</v>
      </c>
      <c r="H55" s="105" t="s">
        <v>106</v>
      </c>
      <c r="I55" s="105" t="s">
        <v>79</v>
      </c>
      <c r="J55" s="105" t="s">
        <v>29</v>
      </c>
      <c r="K55" s="105" t="s">
        <v>155</v>
      </c>
      <c r="L55" s="105" t="s">
        <v>196</v>
      </c>
      <c r="M55" s="138"/>
      <c r="N55" s="105" t="s">
        <v>210</v>
      </c>
      <c r="O55" s="138" t="s">
        <v>65</v>
      </c>
      <c r="P55" s="143"/>
      <c r="Q55" s="143"/>
      <c r="R55" s="138"/>
      <c r="S55" s="138"/>
      <c r="T55" s="106">
        <v>5451579474</v>
      </c>
      <c r="U55" s="110">
        <v>45536</v>
      </c>
      <c r="V55" s="110">
        <v>45657</v>
      </c>
      <c r="W55" s="104" t="s">
        <v>31</v>
      </c>
      <c r="X55" s="104" t="s">
        <v>36</v>
      </c>
      <c r="Y55" s="105" t="s">
        <v>33</v>
      </c>
      <c r="Z55" s="104"/>
      <c r="AA55" s="105"/>
      <c r="AB55" s="105"/>
      <c r="AC55" s="163"/>
      <c r="AD55" s="163"/>
      <c r="AE55" s="105"/>
      <c r="AF55" s="55" t="s">
        <v>350</v>
      </c>
      <c r="AG55" s="82" t="s">
        <v>351</v>
      </c>
    </row>
    <row r="56" spans="1:33" ht="90" x14ac:dyDescent="0.25">
      <c r="A56" s="47">
        <v>43</v>
      </c>
      <c r="B56" s="102" t="s">
        <v>69</v>
      </c>
      <c r="C56" s="102" t="s">
        <v>28</v>
      </c>
      <c r="D56" s="102" t="s">
        <v>182</v>
      </c>
      <c r="E56" s="102" t="s">
        <v>62</v>
      </c>
      <c r="F56" s="102" t="s">
        <v>63</v>
      </c>
      <c r="G56" s="102" t="s">
        <v>43</v>
      </c>
      <c r="H56" s="102" t="s">
        <v>106</v>
      </c>
      <c r="I56" s="102" t="s">
        <v>79</v>
      </c>
      <c r="J56" s="102" t="s">
        <v>29</v>
      </c>
      <c r="K56" s="102" t="s">
        <v>155</v>
      </c>
      <c r="L56" s="102" t="s">
        <v>196</v>
      </c>
      <c r="M56" s="102" t="s">
        <v>65</v>
      </c>
      <c r="N56" s="102" t="s">
        <v>211</v>
      </c>
      <c r="O56" s="126" t="s">
        <v>45</v>
      </c>
      <c r="P56" s="144">
        <v>2</v>
      </c>
      <c r="Q56" s="144" t="s">
        <v>25</v>
      </c>
      <c r="R56" s="126" t="s">
        <v>99</v>
      </c>
      <c r="S56" s="145" t="s">
        <v>204</v>
      </c>
      <c r="T56" s="109">
        <v>430150000</v>
      </c>
      <c r="U56" s="111">
        <v>45536</v>
      </c>
      <c r="V56" s="111">
        <v>45657</v>
      </c>
      <c r="W56" s="103" t="s">
        <v>31</v>
      </c>
      <c r="X56" s="103" t="s">
        <v>36</v>
      </c>
      <c r="Y56" s="102" t="s">
        <v>33</v>
      </c>
      <c r="Z56" s="103"/>
      <c r="AA56" s="102"/>
      <c r="AB56" s="102"/>
      <c r="AC56" s="74"/>
      <c r="AD56" s="102"/>
      <c r="AE56" s="102"/>
      <c r="AF56" s="107" t="s">
        <v>350</v>
      </c>
      <c r="AG56" s="81" t="s">
        <v>351</v>
      </c>
    </row>
    <row r="57" spans="1:33" ht="90" x14ac:dyDescent="0.25">
      <c r="A57" s="47">
        <v>43</v>
      </c>
      <c r="B57" s="102" t="s">
        <v>69</v>
      </c>
      <c r="C57" s="102" t="s">
        <v>28</v>
      </c>
      <c r="D57" s="102" t="s">
        <v>182</v>
      </c>
      <c r="E57" s="102" t="s">
        <v>62</v>
      </c>
      <c r="F57" s="102" t="s">
        <v>63</v>
      </c>
      <c r="G57" s="102" t="s">
        <v>43</v>
      </c>
      <c r="H57" s="102" t="s">
        <v>106</v>
      </c>
      <c r="I57" s="102" t="s">
        <v>79</v>
      </c>
      <c r="J57" s="102" t="s">
        <v>29</v>
      </c>
      <c r="K57" s="102" t="s">
        <v>155</v>
      </c>
      <c r="L57" s="102" t="s">
        <v>196</v>
      </c>
      <c r="M57" s="102" t="s">
        <v>65</v>
      </c>
      <c r="N57" s="102" t="s">
        <v>212</v>
      </c>
      <c r="O57" s="126" t="s">
        <v>212</v>
      </c>
      <c r="P57" s="144"/>
      <c r="Q57" s="144"/>
      <c r="R57" s="126"/>
      <c r="S57" s="145"/>
      <c r="T57" s="109">
        <v>860300000</v>
      </c>
      <c r="U57" s="111">
        <v>45536</v>
      </c>
      <c r="V57" s="111">
        <v>45657</v>
      </c>
      <c r="W57" s="103" t="s">
        <v>31</v>
      </c>
      <c r="X57" s="103" t="s">
        <v>36</v>
      </c>
      <c r="Y57" s="102" t="s">
        <v>33</v>
      </c>
      <c r="Z57" s="103"/>
      <c r="AA57" s="102"/>
      <c r="AB57" s="102"/>
      <c r="AC57" s="74"/>
      <c r="AD57" s="102"/>
      <c r="AE57" s="102"/>
      <c r="AF57" s="107" t="s">
        <v>350</v>
      </c>
      <c r="AG57" s="81" t="s">
        <v>351</v>
      </c>
    </row>
    <row r="58" spans="1:33" ht="90" x14ac:dyDescent="0.25">
      <c r="A58" s="47">
        <v>43</v>
      </c>
      <c r="B58" s="102" t="s">
        <v>69</v>
      </c>
      <c r="C58" s="102" t="s">
        <v>28</v>
      </c>
      <c r="D58" s="102" t="s">
        <v>182</v>
      </c>
      <c r="E58" s="102" t="s">
        <v>62</v>
      </c>
      <c r="F58" s="102" t="s">
        <v>63</v>
      </c>
      <c r="G58" s="102" t="s">
        <v>43</v>
      </c>
      <c r="H58" s="102" t="s">
        <v>106</v>
      </c>
      <c r="I58" s="102" t="s">
        <v>79</v>
      </c>
      <c r="J58" s="102" t="s">
        <v>29</v>
      </c>
      <c r="K58" s="102" t="s">
        <v>155</v>
      </c>
      <c r="L58" s="102" t="s">
        <v>196</v>
      </c>
      <c r="M58" s="102" t="s">
        <v>65</v>
      </c>
      <c r="N58" s="102" t="s">
        <v>213</v>
      </c>
      <c r="O58" s="126" t="s">
        <v>213</v>
      </c>
      <c r="P58" s="144"/>
      <c r="Q58" s="144"/>
      <c r="R58" s="126"/>
      <c r="S58" s="145"/>
      <c r="T58" s="109">
        <v>2580900000</v>
      </c>
      <c r="U58" s="111">
        <v>45536</v>
      </c>
      <c r="V58" s="111">
        <v>45657</v>
      </c>
      <c r="W58" s="103" t="s">
        <v>31</v>
      </c>
      <c r="X58" s="103" t="s">
        <v>36</v>
      </c>
      <c r="Y58" s="102" t="s">
        <v>33</v>
      </c>
      <c r="Z58" s="103"/>
      <c r="AA58" s="102"/>
      <c r="AB58" s="102"/>
      <c r="AC58" s="74"/>
      <c r="AD58" s="102"/>
      <c r="AE58" s="102"/>
      <c r="AF58" s="107" t="s">
        <v>350</v>
      </c>
      <c r="AG58" s="81" t="s">
        <v>351</v>
      </c>
    </row>
    <row r="59" spans="1:33" ht="90" x14ac:dyDescent="0.25">
      <c r="A59" s="47">
        <v>43</v>
      </c>
      <c r="B59" s="102" t="s">
        <v>69</v>
      </c>
      <c r="C59" s="102" t="s">
        <v>28</v>
      </c>
      <c r="D59" s="102" t="s">
        <v>182</v>
      </c>
      <c r="E59" s="102" t="s">
        <v>62</v>
      </c>
      <c r="F59" s="102" t="s">
        <v>63</v>
      </c>
      <c r="G59" s="102" t="s">
        <v>43</v>
      </c>
      <c r="H59" s="102" t="s">
        <v>106</v>
      </c>
      <c r="I59" s="102" t="s">
        <v>79</v>
      </c>
      <c r="J59" s="102" t="s">
        <v>29</v>
      </c>
      <c r="K59" s="102" t="s">
        <v>155</v>
      </c>
      <c r="L59" s="102" t="s">
        <v>196</v>
      </c>
      <c r="M59" s="102" t="s">
        <v>65</v>
      </c>
      <c r="N59" s="102" t="s">
        <v>214</v>
      </c>
      <c r="O59" s="126" t="s">
        <v>214</v>
      </c>
      <c r="P59" s="144"/>
      <c r="Q59" s="144"/>
      <c r="R59" s="126"/>
      <c r="S59" s="145"/>
      <c r="T59" s="109">
        <v>430150000</v>
      </c>
      <c r="U59" s="111">
        <v>45536</v>
      </c>
      <c r="V59" s="111">
        <v>45657</v>
      </c>
      <c r="W59" s="103" t="s">
        <v>31</v>
      </c>
      <c r="X59" s="103" t="s">
        <v>36</v>
      </c>
      <c r="Y59" s="102" t="s">
        <v>33</v>
      </c>
      <c r="Z59" s="103"/>
      <c r="AA59" s="102"/>
      <c r="AB59" s="102"/>
      <c r="AC59" s="74"/>
      <c r="AD59" s="102"/>
      <c r="AE59" s="102"/>
      <c r="AF59" s="107" t="s">
        <v>350</v>
      </c>
      <c r="AG59" s="81" t="s">
        <v>351</v>
      </c>
    </row>
    <row r="60" spans="1:33" ht="90" x14ac:dyDescent="0.25">
      <c r="A60" s="52">
        <v>44</v>
      </c>
      <c r="B60" s="105" t="s">
        <v>69</v>
      </c>
      <c r="C60" s="105" t="s">
        <v>28</v>
      </c>
      <c r="D60" s="105" t="s">
        <v>182</v>
      </c>
      <c r="E60" s="105" t="s">
        <v>62</v>
      </c>
      <c r="F60" s="105" t="s">
        <v>63</v>
      </c>
      <c r="G60" s="105" t="s">
        <v>43</v>
      </c>
      <c r="H60" s="105" t="s">
        <v>106</v>
      </c>
      <c r="I60" s="105" t="s">
        <v>79</v>
      </c>
      <c r="J60" s="105" t="s">
        <v>29</v>
      </c>
      <c r="K60" s="105" t="s">
        <v>155</v>
      </c>
      <c r="L60" s="105" t="s">
        <v>196</v>
      </c>
      <c r="M60" s="138" t="s">
        <v>130</v>
      </c>
      <c r="N60" s="105" t="s">
        <v>406</v>
      </c>
      <c r="O60" s="138" t="s">
        <v>220</v>
      </c>
      <c r="P60" s="143">
        <v>10</v>
      </c>
      <c r="Q60" s="143" t="s">
        <v>25</v>
      </c>
      <c r="R60" s="138" t="s">
        <v>219</v>
      </c>
      <c r="S60" s="138" t="s">
        <v>137</v>
      </c>
      <c r="T60" s="106">
        <v>420400000</v>
      </c>
      <c r="U60" s="110">
        <v>45536</v>
      </c>
      <c r="V60" s="110">
        <v>45657</v>
      </c>
      <c r="W60" s="104" t="s">
        <v>31</v>
      </c>
      <c r="X60" s="104" t="s">
        <v>36</v>
      </c>
      <c r="Y60" s="105" t="s">
        <v>33</v>
      </c>
      <c r="Z60" s="104"/>
      <c r="AA60" s="105"/>
      <c r="AB60" s="105"/>
      <c r="AC60" s="75"/>
      <c r="AD60" s="105"/>
      <c r="AE60" s="105"/>
      <c r="AF60" s="55" t="s">
        <v>350</v>
      </c>
      <c r="AG60" s="82" t="s">
        <v>351</v>
      </c>
    </row>
    <row r="61" spans="1:33" ht="75" x14ac:dyDescent="0.25">
      <c r="A61" s="52">
        <v>44</v>
      </c>
      <c r="B61" s="105" t="s">
        <v>69</v>
      </c>
      <c r="C61" s="105" t="s">
        <v>28</v>
      </c>
      <c r="D61" s="105" t="s">
        <v>182</v>
      </c>
      <c r="E61" s="105" t="s">
        <v>62</v>
      </c>
      <c r="F61" s="105" t="s">
        <v>63</v>
      </c>
      <c r="G61" s="105" t="s">
        <v>84</v>
      </c>
      <c r="H61" s="105" t="s">
        <v>110</v>
      </c>
      <c r="I61" s="105" t="s">
        <v>78</v>
      </c>
      <c r="J61" s="105" t="s">
        <v>97</v>
      </c>
      <c r="K61" s="105" t="s">
        <v>155</v>
      </c>
      <c r="L61" s="105" t="s">
        <v>196</v>
      </c>
      <c r="M61" s="138"/>
      <c r="N61" s="105" t="s">
        <v>215</v>
      </c>
      <c r="O61" s="138" t="s">
        <v>65</v>
      </c>
      <c r="P61" s="143"/>
      <c r="Q61" s="143"/>
      <c r="R61" s="138"/>
      <c r="S61" s="138" t="s">
        <v>126</v>
      </c>
      <c r="T61" s="106">
        <v>210200000</v>
      </c>
      <c r="U61" s="110">
        <v>45536</v>
      </c>
      <c r="V61" s="110">
        <v>45657</v>
      </c>
      <c r="W61" s="104" t="s">
        <v>31</v>
      </c>
      <c r="X61" s="104" t="s">
        <v>36</v>
      </c>
      <c r="Y61" s="105" t="s">
        <v>5</v>
      </c>
      <c r="Z61" s="104"/>
      <c r="AA61" s="105"/>
      <c r="AB61" s="105"/>
      <c r="AC61" s="75"/>
      <c r="AD61" s="105"/>
      <c r="AE61" s="105"/>
      <c r="AF61" s="55" t="s">
        <v>350</v>
      </c>
      <c r="AG61" s="82" t="s">
        <v>351</v>
      </c>
    </row>
    <row r="62" spans="1:33" ht="90" x14ac:dyDescent="0.25">
      <c r="A62" s="47">
        <v>45</v>
      </c>
      <c r="B62" s="102" t="s">
        <v>69</v>
      </c>
      <c r="C62" s="102" t="s">
        <v>28</v>
      </c>
      <c r="D62" s="102" t="s">
        <v>182</v>
      </c>
      <c r="E62" s="102" t="s">
        <v>62</v>
      </c>
      <c r="F62" s="102" t="s">
        <v>63</v>
      </c>
      <c r="G62" s="102" t="s">
        <v>84</v>
      </c>
      <c r="H62" s="102" t="s">
        <v>110</v>
      </c>
      <c r="I62" s="102" t="s">
        <v>79</v>
      </c>
      <c r="J62" s="102" t="s">
        <v>29</v>
      </c>
      <c r="K62" s="102" t="s">
        <v>296</v>
      </c>
      <c r="L62" s="102" t="s">
        <v>222</v>
      </c>
      <c r="M62" s="102" t="s">
        <v>222</v>
      </c>
      <c r="N62" s="102" t="s">
        <v>222</v>
      </c>
      <c r="O62" s="102" t="s">
        <v>223</v>
      </c>
      <c r="P62" s="103">
        <v>100</v>
      </c>
      <c r="Q62" s="103" t="s">
        <v>27</v>
      </c>
      <c r="R62" s="102" t="s">
        <v>441</v>
      </c>
      <c r="S62" s="102" t="s">
        <v>442</v>
      </c>
      <c r="T62" s="109"/>
      <c r="U62" s="111">
        <v>45658</v>
      </c>
      <c r="V62" s="111">
        <v>46022</v>
      </c>
      <c r="W62" s="103" t="s">
        <v>31</v>
      </c>
      <c r="X62" s="103" t="s">
        <v>36</v>
      </c>
      <c r="Y62" s="102" t="s">
        <v>33</v>
      </c>
      <c r="Z62" s="103"/>
      <c r="AA62" s="102"/>
      <c r="AB62" s="102"/>
      <c r="AC62" s="74"/>
      <c r="AD62" s="74"/>
      <c r="AE62" s="102"/>
      <c r="AF62" s="107" t="s">
        <v>350</v>
      </c>
      <c r="AG62" s="81" t="s">
        <v>351</v>
      </c>
    </row>
    <row r="63" spans="1:33" ht="75" x14ac:dyDescent="0.25">
      <c r="A63" s="52">
        <v>46</v>
      </c>
      <c r="B63" s="105" t="s">
        <v>34</v>
      </c>
      <c r="C63" s="105" t="s">
        <v>28</v>
      </c>
      <c r="D63" s="105" t="s">
        <v>186</v>
      </c>
      <c r="E63" s="105" t="s">
        <v>74</v>
      </c>
      <c r="F63" s="55" t="s">
        <v>30</v>
      </c>
      <c r="G63" s="105" t="s">
        <v>84</v>
      </c>
      <c r="H63" s="105" t="s">
        <v>109</v>
      </c>
      <c r="I63" s="105" t="s">
        <v>153</v>
      </c>
      <c r="J63" s="105" t="s">
        <v>35</v>
      </c>
      <c r="K63" s="55" t="s">
        <v>155</v>
      </c>
      <c r="L63" s="105" t="s">
        <v>197</v>
      </c>
      <c r="M63" s="105" t="s">
        <v>60</v>
      </c>
      <c r="N63" s="55" t="s">
        <v>457</v>
      </c>
      <c r="O63" s="117" t="s">
        <v>60</v>
      </c>
      <c r="P63" s="119">
        <v>10</v>
      </c>
      <c r="Q63" s="119" t="s">
        <v>25</v>
      </c>
      <c r="R63" s="121" t="s">
        <v>115</v>
      </c>
      <c r="S63" s="123" t="s">
        <v>116</v>
      </c>
      <c r="T63" s="57">
        <v>4363768470</v>
      </c>
      <c r="U63" s="58">
        <v>45658</v>
      </c>
      <c r="V63" s="58">
        <v>46022</v>
      </c>
      <c r="W63" s="56" t="s">
        <v>31</v>
      </c>
      <c r="X63" s="56" t="s">
        <v>36</v>
      </c>
      <c r="Y63" s="105" t="s">
        <v>33</v>
      </c>
      <c r="Z63" s="104"/>
      <c r="AA63" s="105"/>
      <c r="AB63" s="105"/>
      <c r="AC63" s="66"/>
      <c r="AD63" s="66"/>
      <c r="AE63" s="105"/>
      <c r="AF63" s="55" t="s">
        <v>399</v>
      </c>
      <c r="AG63" s="82" t="s">
        <v>400</v>
      </c>
    </row>
    <row r="64" spans="1:33" ht="75" x14ac:dyDescent="0.25">
      <c r="A64" s="52">
        <v>46</v>
      </c>
      <c r="B64" s="105" t="s">
        <v>34</v>
      </c>
      <c r="C64" s="105" t="s">
        <v>28</v>
      </c>
      <c r="D64" s="105" t="s">
        <v>186</v>
      </c>
      <c r="E64" s="105" t="s">
        <v>74</v>
      </c>
      <c r="F64" s="55" t="s">
        <v>30</v>
      </c>
      <c r="G64" s="105" t="s">
        <v>84</v>
      </c>
      <c r="H64" s="105" t="s">
        <v>109</v>
      </c>
      <c r="I64" s="105" t="s">
        <v>153</v>
      </c>
      <c r="J64" s="105" t="s">
        <v>35</v>
      </c>
      <c r="K64" s="55" t="s">
        <v>155</v>
      </c>
      <c r="L64" s="105" t="s">
        <v>197</v>
      </c>
      <c r="M64" s="105" t="s">
        <v>60</v>
      </c>
      <c r="N64" s="55" t="s">
        <v>458</v>
      </c>
      <c r="O64" s="118"/>
      <c r="P64" s="120"/>
      <c r="Q64" s="120"/>
      <c r="R64" s="122"/>
      <c r="S64" s="124"/>
      <c r="T64" s="57">
        <v>2611793421</v>
      </c>
      <c r="U64" s="58">
        <v>45658</v>
      </c>
      <c r="V64" s="58">
        <v>46022</v>
      </c>
      <c r="W64" s="56" t="s">
        <v>31</v>
      </c>
      <c r="X64" s="56" t="s">
        <v>36</v>
      </c>
      <c r="Y64" s="105" t="s">
        <v>33</v>
      </c>
      <c r="Z64" s="69"/>
      <c r="AA64" s="105"/>
      <c r="AB64" s="105"/>
      <c r="AC64" s="66"/>
      <c r="AD64" s="66"/>
      <c r="AE64" s="105"/>
      <c r="AF64" s="55" t="s">
        <v>399</v>
      </c>
      <c r="AG64" s="82" t="s">
        <v>400</v>
      </c>
    </row>
    <row r="65" spans="1:33" ht="75" x14ac:dyDescent="0.25">
      <c r="A65" s="47">
        <v>47</v>
      </c>
      <c r="B65" s="93" t="s">
        <v>34</v>
      </c>
      <c r="C65" s="93" t="s">
        <v>28</v>
      </c>
      <c r="D65" s="93" t="s">
        <v>186</v>
      </c>
      <c r="E65" s="93" t="s">
        <v>74</v>
      </c>
      <c r="F65" s="99" t="s">
        <v>30</v>
      </c>
      <c r="G65" s="93" t="s">
        <v>84</v>
      </c>
      <c r="H65" s="93" t="s">
        <v>109</v>
      </c>
      <c r="I65" s="93" t="s">
        <v>154</v>
      </c>
      <c r="J65" s="93" t="s">
        <v>35</v>
      </c>
      <c r="K65" s="99" t="s">
        <v>155</v>
      </c>
      <c r="L65" s="93" t="s">
        <v>197</v>
      </c>
      <c r="M65" s="93" t="s">
        <v>61</v>
      </c>
      <c r="N65" s="99" t="s">
        <v>206</v>
      </c>
      <c r="O65" s="112" t="s">
        <v>208</v>
      </c>
      <c r="P65" s="150">
        <v>1</v>
      </c>
      <c r="Q65" s="150" t="s">
        <v>25</v>
      </c>
      <c r="R65" s="112" t="s">
        <v>207</v>
      </c>
      <c r="S65" s="151" t="s">
        <v>139</v>
      </c>
      <c r="T65" s="50">
        <v>314863375</v>
      </c>
      <c r="U65" s="51">
        <v>45658</v>
      </c>
      <c r="V65" s="51">
        <v>46022</v>
      </c>
      <c r="W65" s="100" t="s">
        <v>31</v>
      </c>
      <c r="X65" s="100" t="s">
        <v>36</v>
      </c>
      <c r="Y65" s="93" t="s">
        <v>33</v>
      </c>
      <c r="Z65" s="97"/>
      <c r="AA65" s="93"/>
      <c r="AB65" s="93"/>
      <c r="AC65" s="65"/>
      <c r="AD65" s="65"/>
      <c r="AE65" s="93"/>
      <c r="AF65" s="99" t="s">
        <v>399</v>
      </c>
      <c r="AG65" s="81" t="s">
        <v>400</v>
      </c>
    </row>
    <row r="66" spans="1:33" ht="75" x14ac:dyDescent="0.25">
      <c r="A66" s="52">
        <v>48</v>
      </c>
      <c r="B66" s="105" t="s">
        <v>34</v>
      </c>
      <c r="C66" s="105" t="s">
        <v>28</v>
      </c>
      <c r="D66" s="105" t="s">
        <v>186</v>
      </c>
      <c r="E66" s="105" t="s">
        <v>74</v>
      </c>
      <c r="F66" s="55" t="s">
        <v>30</v>
      </c>
      <c r="G66" s="105" t="s">
        <v>84</v>
      </c>
      <c r="H66" s="105" t="s">
        <v>109</v>
      </c>
      <c r="I66" s="105" t="s">
        <v>154</v>
      </c>
      <c r="J66" s="105" t="s">
        <v>35</v>
      </c>
      <c r="K66" s="55" t="s">
        <v>155</v>
      </c>
      <c r="L66" s="105" t="s">
        <v>197</v>
      </c>
      <c r="M66" s="105" t="s">
        <v>459</v>
      </c>
      <c r="N66" s="55" t="s">
        <v>205</v>
      </c>
      <c r="O66" s="138" t="s">
        <v>208</v>
      </c>
      <c r="P66" s="152">
        <v>2</v>
      </c>
      <c r="Q66" s="152" t="s">
        <v>25</v>
      </c>
      <c r="R66" s="138" t="s">
        <v>207</v>
      </c>
      <c r="S66" s="153" t="s">
        <v>139</v>
      </c>
      <c r="T66" s="57">
        <v>781879837</v>
      </c>
      <c r="U66" s="58">
        <v>45658</v>
      </c>
      <c r="V66" s="58">
        <v>46022</v>
      </c>
      <c r="W66" s="56" t="s">
        <v>31</v>
      </c>
      <c r="X66" s="56" t="s">
        <v>36</v>
      </c>
      <c r="Y66" s="105" t="s">
        <v>33</v>
      </c>
      <c r="Z66" s="104"/>
      <c r="AA66" s="105"/>
      <c r="AB66" s="105"/>
      <c r="AC66" s="66"/>
      <c r="AD66" s="66"/>
      <c r="AE66" s="105"/>
      <c r="AF66" s="55" t="s">
        <v>399</v>
      </c>
      <c r="AG66" s="82" t="s">
        <v>400</v>
      </c>
    </row>
    <row r="67" spans="1:33" ht="75" x14ac:dyDescent="0.25">
      <c r="A67" s="52">
        <v>48</v>
      </c>
      <c r="B67" s="105" t="s">
        <v>34</v>
      </c>
      <c r="C67" s="105" t="s">
        <v>28</v>
      </c>
      <c r="D67" s="105" t="s">
        <v>186</v>
      </c>
      <c r="E67" s="105" t="s">
        <v>74</v>
      </c>
      <c r="F67" s="55" t="s">
        <v>30</v>
      </c>
      <c r="G67" s="105" t="s">
        <v>84</v>
      </c>
      <c r="H67" s="105" t="s">
        <v>109</v>
      </c>
      <c r="I67" s="105" t="s">
        <v>154</v>
      </c>
      <c r="J67" s="105" t="s">
        <v>35</v>
      </c>
      <c r="K67" s="55" t="s">
        <v>155</v>
      </c>
      <c r="L67" s="105" t="s">
        <v>197</v>
      </c>
      <c r="M67" s="105" t="s">
        <v>459</v>
      </c>
      <c r="N67" s="55" t="s">
        <v>206</v>
      </c>
      <c r="O67" s="138" t="s">
        <v>46</v>
      </c>
      <c r="P67" s="152"/>
      <c r="Q67" s="152"/>
      <c r="R67" s="138"/>
      <c r="S67" s="153"/>
      <c r="T67" s="57">
        <v>900503301</v>
      </c>
      <c r="U67" s="58">
        <v>45658</v>
      </c>
      <c r="V67" s="58">
        <v>46022</v>
      </c>
      <c r="W67" s="56" t="s">
        <v>31</v>
      </c>
      <c r="X67" s="56" t="s">
        <v>36</v>
      </c>
      <c r="Y67" s="105" t="s">
        <v>33</v>
      </c>
      <c r="Z67" s="104"/>
      <c r="AA67" s="105"/>
      <c r="AB67" s="105"/>
      <c r="AC67" s="66"/>
      <c r="AD67" s="66"/>
      <c r="AE67" s="105"/>
      <c r="AF67" s="55" t="s">
        <v>399</v>
      </c>
      <c r="AG67" s="82" t="s">
        <v>400</v>
      </c>
    </row>
    <row r="68" spans="1:33" ht="75" x14ac:dyDescent="0.25">
      <c r="A68" s="47">
        <v>49</v>
      </c>
      <c r="B68" s="43" t="s">
        <v>34</v>
      </c>
      <c r="C68" s="43" t="s">
        <v>28</v>
      </c>
      <c r="D68" s="43" t="s">
        <v>186</v>
      </c>
      <c r="E68" s="43" t="s">
        <v>74</v>
      </c>
      <c r="F68" s="48" t="s">
        <v>30</v>
      </c>
      <c r="G68" s="43" t="s">
        <v>84</v>
      </c>
      <c r="H68" s="43" t="s">
        <v>109</v>
      </c>
      <c r="I68" s="43" t="s">
        <v>154</v>
      </c>
      <c r="J68" s="43" t="s">
        <v>35</v>
      </c>
      <c r="K68" s="48" t="s">
        <v>155</v>
      </c>
      <c r="L68" s="91" t="s">
        <v>197</v>
      </c>
      <c r="M68" s="43" t="s">
        <v>460</v>
      </c>
      <c r="N68" s="48" t="s">
        <v>205</v>
      </c>
      <c r="O68" s="126" t="s">
        <v>208</v>
      </c>
      <c r="P68" s="125">
        <v>1</v>
      </c>
      <c r="Q68" s="125" t="s">
        <v>25</v>
      </c>
      <c r="R68" s="126" t="s">
        <v>207</v>
      </c>
      <c r="S68" s="127" t="s">
        <v>139</v>
      </c>
      <c r="T68" s="50">
        <v>155427690</v>
      </c>
      <c r="U68" s="51">
        <v>45658</v>
      </c>
      <c r="V68" s="51">
        <v>46022</v>
      </c>
      <c r="W68" s="49" t="s">
        <v>31</v>
      </c>
      <c r="X68" s="49" t="s">
        <v>36</v>
      </c>
      <c r="Y68" s="43" t="s">
        <v>33</v>
      </c>
      <c r="Z68" s="46"/>
      <c r="AA68" s="43"/>
      <c r="AB68" s="43"/>
      <c r="AC68" s="65"/>
      <c r="AD68" s="65"/>
      <c r="AE68" s="43"/>
      <c r="AF68" s="107" t="s">
        <v>399</v>
      </c>
      <c r="AG68" s="81" t="s">
        <v>400</v>
      </c>
    </row>
    <row r="69" spans="1:33" ht="75" x14ac:dyDescent="0.25">
      <c r="A69" s="47">
        <v>49</v>
      </c>
      <c r="B69" s="43" t="s">
        <v>34</v>
      </c>
      <c r="C69" s="43" t="s">
        <v>28</v>
      </c>
      <c r="D69" s="43" t="s">
        <v>186</v>
      </c>
      <c r="E69" s="43" t="s">
        <v>74</v>
      </c>
      <c r="F69" s="48" t="s">
        <v>30</v>
      </c>
      <c r="G69" s="43" t="s">
        <v>84</v>
      </c>
      <c r="H69" s="43" t="s">
        <v>109</v>
      </c>
      <c r="I69" s="43" t="s">
        <v>154</v>
      </c>
      <c r="J69" s="43" t="s">
        <v>35</v>
      </c>
      <c r="K69" s="48" t="s">
        <v>155</v>
      </c>
      <c r="L69" s="91" t="s">
        <v>197</v>
      </c>
      <c r="M69" s="102" t="s">
        <v>460</v>
      </c>
      <c r="N69" s="48" t="s">
        <v>206</v>
      </c>
      <c r="O69" s="126" t="s">
        <v>46</v>
      </c>
      <c r="P69" s="125"/>
      <c r="Q69" s="125"/>
      <c r="R69" s="126"/>
      <c r="S69" s="127"/>
      <c r="T69" s="50">
        <v>38856922</v>
      </c>
      <c r="U69" s="51">
        <v>45658</v>
      </c>
      <c r="V69" s="51">
        <v>46022</v>
      </c>
      <c r="W69" s="49" t="s">
        <v>31</v>
      </c>
      <c r="X69" s="49" t="s">
        <v>36</v>
      </c>
      <c r="Y69" s="43" t="s">
        <v>33</v>
      </c>
      <c r="Z69" s="46"/>
      <c r="AA69" s="43"/>
      <c r="AB69" s="43"/>
      <c r="AC69" s="65"/>
      <c r="AD69" s="65"/>
      <c r="AE69" s="43"/>
      <c r="AF69" s="107" t="s">
        <v>399</v>
      </c>
      <c r="AG69" s="81" t="s">
        <v>400</v>
      </c>
    </row>
    <row r="70" spans="1:33" ht="60" x14ac:dyDescent="0.25">
      <c r="A70" s="52">
        <v>50</v>
      </c>
      <c r="B70" s="37" t="s">
        <v>34</v>
      </c>
      <c r="C70" s="37" t="s">
        <v>28</v>
      </c>
      <c r="D70" s="37" t="s">
        <v>186</v>
      </c>
      <c r="E70" s="37" t="s">
        <v>74</v>
      </c>
      <c r="F70" s="55" t="s">
        <v>30</v>
      </c>
      <c r="G70" s="37" t="s">
        <v>24</v>
      </c>
      <c r="H70" s="37" t="s">
        <v>108</v>
      </c>
      <c r="I70" s="37" t="s">
        <v>154</v>
      </c>
      <c r="J70" s="37" t="s">
        <v>96</v>
      </c>
      <c r="K70" s="55" t="s">
        <v>155</v>
      </c>
      <c r="L70" s="90" t="s">
        <v>197</v>
      </c>
      <c r="M70" s="37" t="s">
        <v>461</v>
      </c>
      <c r="N70" s="55" t="s">
        <v>462</v>
      </c>
      <c r="O70" s="37" t="s">
        <v>263</v>
      </c>
      <c r="P70" s="56">
        <v>6</v>
      </c>
      <c r="Q70" s="56" t="s">
        <v>25</v>
      </c>
      <c r="R70" s="37" t="s">
        <v>264</v>
      </c>
      <c r="S70" s="37" t="s">
        <v>116</v>
      </c>
      <c r="T70" s="57">
        <v>275318400</v>
      </c>
      <c r="U70" s="58">
        <v>45658</v>
      </c>
      <c r="V70" s="58">
        <v>46022</v>
      </c>
      <c r="W70" s="56" t="s">
        <v>31</v>
      </c>
      <c r="X70" s="56" t="s">
        <v>36</v>
      </c>
      <c r="Y70" s="37" t="s">
        <v>33</v>
      </c>
      <c r="Z70" s="38"/>
      <c r="AA70" s="37"/>
      <c r="AB70" s="37"/>
      <c r="AC70" s="66"/>
      <c r="AD70" s="66"/>
      <c r="AE70" s="37"/>
      <c r="AF70" s="55" t="s">
        <v>399</v>
      </c>
      <c r="AG70" s="82" t="s">
        <v>400</v>
      </c>
    </row>
    <row r="71" spans="1:33" ht="60" x14ac:dyDescent="0.25">
      <c r="A71" s="47">
        <v>51</v>
      </c>
      <c r="B71" s="102" t="s">
        <v>34</v>
      </c>
      <c r="C71" s="102" t="s">
        <v>28</v>
      </c>
      <c r="D71" s="102" t="s">
        <v>186</v>
      </c>
      <c r="E71" s="102" t="s">
        <v>74</v>
      </c>
      <c r="F71" s="107" t="s">
        <v>30</v>
      </c>
      <c r="G71" s="102" t="s">
        <v>24</v>
      </c>
      <c r="H71" s="102" t="s">
        <v>108</v>
      </c>
      <c r="I71" s="102" t="s">
        <v>154</v>
      </c>
      <c r="J71" s="102" t="s">
        <v>35</v>
      </c>
      <c r="K71" s="107" t="s">
        <v>155</v>
      </c>
      <c r="L71" s="102" t="s">
        <v>197</v>
      </c>
      <c r="M71" s="102" t="s">
        <v>463</v>
      </c>
      <c r="N71" s="107" t="s">
        <v>464</v>
      </c>
      <c r="O71" s="115" t="s">
        <v>263</v>
      </c>
      <c r="P71" s="154">
        <v>17</v>
      </c>
      <c r="Q71" s="154" t="s">
        <v>25</v>
      </c>
      <c r="R71" s="156" t="s">
        <v>265</v>
      </c>
      <c r="S71" s="115" t="s">
        <v>116</v>
      </c>
      <c r="T71" s="50">
        <v>52209774</v>
      </c>
      <c r="U71" s="51">
        <v>45658</v>
      </c>
      <c r="V71" s="51">
        <v>46022</v>
      </c>
      <c r="W71" s="108" t="s">
        <v>31</v>
      </c>
      <c r="X71" s="108" t="s">
        <v>36</v>
      </c>
      <c r="Y71" s="102" t="s">
        <v>33</v>
      </c>
      <c r="Z71" s="103"/>
      <c r="AA71" s="102"/>
      <c r="AB71" s="102"/>
      <c r="AC71" s="65"/>
      <c r="AD71" s="65"/>
      <c r="AE71" s="102"/>
      <c r="AF71" s="107" t="s">
        <v>399</v>
      </c>
      <c r="AG71" s="81" t="s">
        <v>400</v>
      </c>
    </row>
    <row r="72" spans="1:33" ht="60" x14ac:dyDescent="0.25">
      <c r="A72" s="47">
        <v>51</v>
      </c>
      <c r="B72" s="102" t="s">
        <v>34</v>
      </c>
      <c r="C72" s="102" t="s">
        <v>28</v>
      </c>
      <c r="D72" s="102" t="s">
        <v>186</v>
      </c>
      <c r="E72" s="102" t="s">
        <v>74</v>
      </c>
      <c r="F72" s="107" t="s">
        <v>30</v>
      </c>
      <c r="G72" s="102" t="s">
        <v>24</v>
      </c>
      <c r="H72" s="102" t="s">
        <v>108</v>
      </c>
      <c r="I72" s="102" t="s">
        <v>154</v>
      </c>
      <c r="J72" s="102" t="s">
        <v>35</v>
      </c>
      <c r="K72" s="107" t="s">
        <v>155</v>
      </c>
      <c r="L72" s="102" t="s">
        <v>197</v>
      </c>
      <c r="M72" s="102" t="s">
        <v>463</v>
      </c>
      <c r="N72" s="107" t="s">
        <v>259</v>
      </c>
      <c r="O72" s="116"/>
      <c r="P72" s="155"/>
      <c r="Q72" s="155"/>
      <c r="R72" s="156" t="s">
        <v>266</v>
      </c>
      <c r="S72" s="116"/>
      <c r="T72" s="50">
        <v>91963119</v>
      </c>
      <c r="U72" s="51">
        <v>45658</v>
      </c>
      <c r="V72" s="51">
        <v>46022</v>
      </c>
      <c r="W72" s="108" t="s">
        <v>31</v>
      </c>
      <c r="X72" s="108" t="s">
        <v>36</v>
      </c>
      <c r="Y72" s="102" t="s">
        <v>33</v>
      </c>
      <c r="Z72" s="103"/>
      <c r="AA72" s="102"/>
      <c r="AB72" s="102"/>
      <c r="AC72" s="65"/>
      <c r="AD72" s="65"/>
      <c r="AE72" s="102"/>
      <c r="AF72" s="107" t="s">
        <v>399</v>
      </c>
      <c r="AG72" s="81" t="s">
        <v>400</v>
      </c>
    </row>
    <row r="73" spans="1:33" ht="60" x14ac:dyDescent="0.25">
      <c r="A73" s="52">
        <v>52</v>
      </c>
      <c r="B73" s="105" t="s">
        <v>34</v>
      </c>
      <c r="C73" s="105" t="s">
        <v>28</v>
      </c>
      <c r="D73" s="105" t="s">
        <v>187</v>
      </c>
      <c r="E73" s="105" t="s">
        <v>74</v>
      </c>
      <c r="F73" s="55" t="s">
        <v>30</v>
      </c>
      <c r="G73" s="105" t="s">
        <v>24</v>
      </c>
      <c r="H73" s="105" t="s">
        <v>108</v>
      </c>
      <c r="I73" s="105" t="s">
        <v>154</v>
      </c>
      <c r="J73" s="105" t="s">
        <v>35</v>
      </c>
      <c r="K73" s="55" t="s">
        <v>155</v>
      </c>
      <c r="L73" s="105" t="s">
        <v>197</v>
      </c>
      <c r="M73" s="105" t="s">
        <v>465</v>
      </c>
      <c r="N73" s="105" t="s">
        <v>260</v>
      </c>
      <c r="O73" s="121" t="s">
        <v>263</v>
      </c>
      <c r="P73" s="119">
        <v>18</v>
      </c>
      <c r="Q73" s="119" t="s">
        <v>25</v>
      </c>
      <c r="R73" s="105" t="s">
        <v>267</v>
      </c>
      <c r="S73" s="121" t="s">
        <v>116</v>
      </c>
      <c r="T73" s="57">
        <v>1732715765</v>
      </c>
      <c r="U73" s="58">
        <v>45658</v>
      </c>
      <c r="V73" s="58">
        <v>46022</v>
      </c>
      <c r="W73" s="56" t="s">
        <v>31</v>
      </c>
      <c r="X73" s="56" t="s">
        <v>36</v>
      </c>
      <c r="Y73" s="105" t="s">
        <v>33</v>
      </c>
      <c r="Z73" s="104"/>
      <c r="AA73" s="105"/>
      <c r="AB73" s="105"/>
      <c r="AC73" s="66"/>
      <c r="AD73" s="66"/>
      <c r="AE73" s="105"/>
      <c r="AF73" s="55" t="s">
        <v>399</v>
      </c>
      <c r="AG73" s="82" t="s">
        <v>400</v>
      </c>
    </row>
    <row r="74" spans="1:33" ht="60" x14ac:dyDescent="0.25">
      <c r="A74" s="52">
        <v>52</v>
      </c>
      <c r="B74" s="105" t="s">
        <v>34</v>
      </c>
      <c r="C74" s="105" t="s">
        <v>28</v>
      </c>
      <c r="D74" s="105" t="s">
        <v>186</v>
      </c>
      <c r="E74" s="105" t="s">
        <v>74</v>
      </c>
      <c r="F74" s="55" t="s">
        <v>30</v>
      </c>
      <c r="G74" s="105" t="s">
        <v>24</v>
      </c>
      <c r="H74" s="105" t="s">
        <v>108</v>
      </c>
      <c r="I74" s="105" t="s">
        <v>154</v>
      </c>
      <c r="J74" s="105" t="s">
        <v>97</v>
      </c>
      <c r="K74" s="55" t="s">
        <v>155</v>
      </c>
      <c r="L74" s="105" t="s">
        <v>197</v>
      </c>
      <c r="M74" s="105" t="s">
        <v>465</v>
      </c>
      <c r="N74" s="105" t="s">
        <v>261</v>
      </c>
      <c r="O74" s="122"/>
      <c r="P74" s="120"/>
      <c r="Q74" s="120"/>
      <c r="R74" s="105" t="s">
        <v>268</v>
      </c>
      <c r="S74" s="122"/>
      <c r="T74" s="57">
        <v>2758315637</v>
      </c>
      <c r="U74" s="58">
        <v>45658</v>
      </c>
      <c r="V74" s="58">
        <v>46022</v>
      </c>
      <c r="W74" s="56" t="s">
        <v>31</v>
      </c>
      <c r="X74" s="56" t="s">
        <v>36</v>
      </c>
      <c r="Y74" s="105" t="s">
        <v>33</v>
      </c>
      <c r="Z74" s="104"/>
      <c r="AA74" s="105"/>
      <c r="AB74" s="105"/>
      <c r="AC74" s="66"/>
      <c r="AD74" s="66"/>
      <c r="AE74" s="105"/>
      <c r="AF74" s="55" t="s">
        <v>399</v>
      </c>
      <c r="AG74" s="82" t="s">
        <v>400</v>
      </c>
    </row>
    <row r="75" spans="1:33" ht="60" x14ac:dyDescent="0.25">
      <c r="A75" s="47">
        <v>53</v>
      </c>
      <c r="B75" s="43" t="s">
        <v>244</v>
      </c>
      <c r="C75" s="43" t="s">
        <v>28</v>
      </c>
      <c r="D75" s="43" t="s">
        <v>224</v>
      </c>
      <c r="E75" s="43" t="s">
        <v>245</v>
      </c>
      <c r="F75" s="43" t="s">
        <v>30</v>
      </c>
      <c r="G75" s="43" t="s">
        <v>24</v>
      </c>
      <c r="H75" s="43" t="s">
        <v>246</v>
      </c>
      <c r="I75" s="43" t="s">
        <v>26</v>
      </c>
      <c r="J75" s="43" t="s">
        <v>29</v>
      </c>
      <c r="K75" s="43" t="s">
        <v>296</v>
      </c>
      <c r="L75" s="43" t="s">
        <v>222</v>
      </c>
      <c r="M75" s="43" t="s">
        <v>222</v>
      </c>
      <c r="N75" s="43" t="s">
        <v>222</v>
      </c>
      <c r="O75" s="43" t="s">
        <v>443</v>
      </c>
      <c r="P75" s="46">
        <v>100</v>
      </c>
      <c r="Q75" s="46" t="s">
        <v>27</v>
      </c>
      <c r="R75" s="43" t="s">
        <v>444</v>
      </c>
      <c r="S75" s="43" t="s">
        <v>445</v>
      </c>
      <c r="T75" s="45">
        <v>612356250</v>
      </c>
      <c r="U75" s="44">
        <v>45658</v>
      </c>
      <c r="V75" s="44">
        <v>46022</v>
      </c>
      <c r="W75" s="46" t="s">
        <v>31</v>
      </c>
      <c r="X75" s="46" t="s">
        <v>40</v>
      </c>
      <c r="Y75" s="43" t="s">
        <v>33</v>
      </c>
      <c r="Z75" s="72"/>
      <c r="AA75" s="43"/>
      <c r="AB75" s="43"/>
      <c r="AC75" s="65"/>
      <c r="AD75" s="65"/>
      <c r="AE75" s="43"/>
      <c r="AF75" s="43" t="s">
        <v>380</v>
      </c>
      <c r="AG75" s="79" t="s">
        <v>381</v>
      </c>
    </row>
    <row r="76" spans="1:33" ht="60" x14ac:dyDescent="0.25">
      <c r="A76" s="52">
        <v>54</v>
      </c>
      <c r="B76" s="37" t="s">
        <v>244</v>
      </c>
      <c r="C76" s="37" t="s">
        <v>28</v>
      </c>
      <c r="D76" s="37" t="s">
        <v>224</v>
      </c>
      <c r="E76" s="37" t="s">
        <v>245</v>
      </c>
      <c r="F76" s="37" t="s">
        <v>30</v>
      </c>
      <c r="G76" s="37" t="s">
        <v>24</v>
      </c>
      <c r="H76" s="37" t="s">
        <v>246</v>
      </c>
      <c r="I76" s="37" t="s">
        <v>26</v>
      </c>
      <c r="J76" s="37" t="s">
        <v>29</v>
      </c>
      <c r="K76" s="37" t="s">
        <v>296</v>
      </c>
      <c r="L76" s="37" t="s">
        <v>222</v>
      </c>
      <c r="M76" s="37" t="s">
        <v>222</v>
      </c>
      <c r="N76" s="37" t="s">
        <v>222</v>
      </c>
      <c r="O76" s="37" t="s">
        <v>446</v>
      </c>
      <c r="P76" s="38">
        <v>100</v>
      </c>
      <c r="Q76" s="38" t="s">
        <v>27</v>
      </c>
      <c r="R76" s="37" t="s">
        <v>447</v>
      </c>
      <c r="S76" s="37" t="s">
        <v>448</v>
      </c>
      <c r="T76" s="53">
        <v>496100000</v>
      </c>
      <c r="U76" s="39">
        <v>45658</v>
      </c>
      <c r="V76" s="39">
        <v>46022</v>
      </c>
      <c r="W76" s="38" t="s">
        <v>31</v>
      </c>
      <c r="X76" s="38" t="s">
        <v>40</v>
      </c>
      <c r="Y76" s="37" t="s">
        <v>33</v>
      </c>
      <c r="Z76" s="71"/>
      <c r="AA76" s="37"/>
      <c r="AB76" s="37"/>
      <c r="AC76" s="66"/>
      <c r="AD76" s="66"/>
      <c r="AE76" s="37"/>
      <c r="AF76" s="37" t="s">
        <v>380</v>
      </c>
      <c r="AG76" s="80" t="s">
        <v>381</v>
      </c>
    </row>
    <row r="77" spans="1:33" ht="60" x14ac:dyDescent="0.25">
      <c r="A77" s="47">
        <v>55</v>
      </c>
      <c r="B77" s="93" t="s">
        <v>244</v>
      </c>
      <c r="C77" s="93" t="s">
        <v>28</v>
      </c>
      <c r="D77" s="93" t="s">
        <v>224</v>
      </c>
      <c r="E77" s="93" t="s">
        <v>245</v>
      </c>
      <c r="F77" s="93" t="s">
        <v>30</v>
      </c>
      <c r="G77" s="93" t="s">
        <v>24</v>
      </c>
      <c r="H77" s="93" t="s">
        <v>246</v>
      </c>
      <c r="I77" s="93" t="s">
        <v>26</v>
      </c>
      <c r="J77" s="93" t="s">
        <v>29</v>
      </c>
      <c r="K77" s="93" t="s">
        <v>296</v>
      </c>
      <c r="L77" s="93" t="s">
        <v>222</v>
      </c>
      <c r="M77" s="93" t="s">
        <v>222</v>
      </c>
      <c r="N77" s="93" t="s">
        <v>222</v>
      </c>
      <c r="O77" s="93" t="s">
        <v>449</v>
      </c>
      <c r="P77" s="97">
        <v>100</v>
      </c>
      <c r="Q77" s="97" t="s">
        <v>27</v>
      </c>
      <c r="R77" s="93" t="s">
        <v>450</v>
      </c>
      <c r="S77" s="93" t="s">
        <v>451</v>
      </c>
      <c r="T77" s="98">
        <v>161700000</v>
      </c>
      <c r="U77" s="95">
        <v>45658</v>
      </c>
      <c r="V77" s="95">
        <v>46022</v>
      </c>
      <c r="W77" s="97" t="s">
        <v>31</v>
      </c>
      <c r="X77" s="97" t="s">
        <v>40</v>
      </c>
      <c r="Y77" s="93" t="s">
        <v>33</v>
      </c>
      <c r="Z77" s="72"/>
      <c r="AA77" s="93"/>
      <c r="AB77" s="93"/>
      <c r="AC77" s="65"/>
      <c r="AD77" s="65"/>
      <c r="AE77" s="93"/>
      <c r="AF77" s="93" t="s">
        <v>380</v>
      </c>
      <c r="AG77" s="79" t="s">
        <v>381</v>
      </c>
    </row>
    <row r="78" spans="1:33" ht="60" x14ac:dyDescent="0.25">
      <c r="A78" s="52">
        <v>56</v>
      </c>
      <c r="B78" s="92" t="s">
        <v>244</v>
      </c>
      <c r="C78" s="92" t="s">
        <v>28</v>
      </c>
      <c r="D78" s="92" t="s">
        <v>224</v>
      </c>
      <c r="E78" s="92" t="s">
        <v>245</v>
      </c>
      <c r="F78" s="92" t="s">
        <v>30</v>
      </c>
      <c r="G78" s="92" t="s">
        <v>24</v>
      </c>
      <c r="H78" s="92" t="s">
        <v>246</v>
      </c>
      <c r="I78" s="92" t="s">
        <v>26</v>
      </c>
      <c r="J78" s="92" t="s">
        <v>29</v>
      </c>
      <c r="K78" s="92" t="s">
        <v>296</v>
      </c>
      <c r="L78" s="92" t="s">
        <v>222</v>
      </c>
      <c r="M78" s="92" t="s">
        <v>222</v>
      </c>
      <c r="N78" s="92" t="s">
        <v>222</v>
      </c>
      <c r="O78" s="92" t="s">
        <v>452</v>
      </c>
      <c r="P78" s="96">
        <v>100</v>
      </c>
      <c r="Q78" s="96" t="s">
        <v>27</v>
      </c>
      <c r="R78" s="92" t="s">
        <v>453</v>
      </c>
      <c r="S78" s="92" t="s">
        <v>454</v>
      </c>
      <c r="T78" s="101">
        <v>225500000</v>
      </c>
      <c r="U78" s="94">
        <v>45292</v>
      </c>
      <c r="V78" s="94">
        <v>45657</v>
      </c>
      <c r="W78" s="96" t="s">
        <v>31</v>
      </c>
      <c r="X78" s="96" t="s">
        <v>40</v>
      </c>
      <c r="Y78" s="92" t="s">
        <v>33</v>
      </c>
      <c r="Z78" s="71"/>
      <c r="AA78" s="92"/>
      <c r="AB78" s="92"/>
      <c r="AC78" s="66"/>
      <c r="AD78" s="66"/>
      <c r="AE78" s="92"/>
      <c r="AF78" s="92" t="s">
        <v>380</v>
      </c>
      <c r="AG78" s="80" t="s">
        <v>381</v>
      </c>
    </row>
    <row r="79" spans="1:33" ht="60" x14ac:dyDescent="0.25">
      <c r="A79" s="47">
        <v>57</v>
      </c>
      <c r="B79" s="102" t="s">
        <v>270</v>
      </c>
      <c r="C79" s="102" t="s">
        <v>271</v>
      </c>
      <c r="D79" s="102" t="s">
        <v>271</v>
      </c>
      <c r="E79" s="102" t="s">
        <v>41</v>
      </c>
      <c r="F79" s="102" t="s">
        <v>41</v>
      </c>
      <c r="G79" s="102" t="s">
        <v>24</v>
      </c>
      <c r="H79" s="102" t="s">
        <v>108</v>
      </c>
      <c r="I79" s="102" t="s">
        <v>272</v>
      </c>
      <c r="J79" s="102" t="s">
        <v>29</v>
      </c>
      <c r="K79" s="102" t="s">
        <v>296</v>
      </c>
      <c r="L79" s="102" t="s">
        <v>30</v>
      </c>
      <c r="M79" s="102" t="s">
        <v>273</v>
      </c>
      <c r="N79" s="102" t="s">
        <v>274</v>
      </c>
      <c r="O79" s="102" t="s">
        <v>275</v>
      </c>
      <c r="P79" s="103">
        <v>100</v>
      </c>
      <c r="Q79" s="103" t="s">
        <v>27</v>
      </c>
      <c r="R79" s="102" t="s">
        <v>274</v>
      </c>
      <c r="S79" s="109" t="s">
        <v>276</v>
      </c>
      <c r="T79" s="109"/>
      <c r="U79" s="111">
        <v>45658</v>
      </c>
      <c r="V79" s="111">
        <v>46022</v>
      </c>
      <c r="W79" s="103" t="s">
        <v>31</v>
      </c>
      <c r="X79" s="103" t="s">
        <v>40</v>
      </c>
      <c r="Y79" s="102" t="s">
        <v>33</v>
      </c>
      <c r="Z79" s="102"/>
      <c r="AA79" s="102"/>
      <c r="AB79" s="102"/>
      <c r="AC79" s="62"/>
      <c r="AD79" s="62"/>
      <c r="AE79" s="102"/>
      <c r="AF79" s="102" t="s">
        <v>455</v>
      </c>
      <c r="AG79" s="79" t="s">
        <v>456</v>
      </c>
    </row>
    <row r="80" spans="1:33" ht="60" x14ac:dyDescent="0.25">
      <c r="A80" s="52">
        <v>58</v>
      </c>
      <c r="B80" s="105" t="s">
        <v>353</v>
      </c>
      <c r="C80" s="105" t="s">
        <v>310</v>
      </c>
      <c r="D80" s="104" t="s">
        <v>354</v>
      </c>
      <c r="E80" s="105" t="s">
        <v>66</v>
      </c>
      <c r="F80" s="105" t="s">
        <v>66</v>
      </c>
      <c r="G80" s="105" t="s">
        <v>24</v>
      </c>
      <c r="H80" s="105" t="s">
        <v>108</v>
      </c>
      <c r="I80" s="105" t="s">
        <v>272</v>
      </c>
      <c r="J80" s="105" t="s">
        <v>29</v>
      </c>
      <c r="K80" s="105" t="s">
        <v>296</v>
      </c>
      <c r="L80" s="105" t="s">
        <v>30</v>
      </c>
      <c r="M80" s="105" t="s">
        <v>30</v>
      </c>
      <c r="N80" s="105" t="s">
        <v>30</v>
      </c>
      <c r="O80" s="105" t="s">
        <v>355</v>
      </c>
      <c r="P80" s="104">
        <v>100</v>
      </c>
      <c r="Q80" s="104" t="s">
        <v>27</v>
      </c>
      <c r="R80" s="105" t="s">
        <v>356</v>
      </c>
      <c r="S80" s="105" t="s">
        <v>357</v>
      </c>
      <c r="T80" s="106"/>
      <c r="U80" s="110">
        <v>45658</v>
      </c>
      <c r="V80" s="110">
        <v>46022</v>
      </c>
      <c r="W80" s="104" t="s">
        <v>240</v>
      </c>
      <c r="X80" s="104" t="s">
        <v>32</v>
      </c>
      <c r="Y80" s="105" t="s">
        <v>33</v>
      </c>
      <c r="Z80" s="105"/>
      <c r="AA80" s="105"/>
      <c r="AB80" s="105"/>
      <c r="AC80" s="61"/>
      <c r="AD80" s="61"/>
      <c r="AE80" s="105"/>
      <c r="AF80" s="105" t="s">
        <v>358</v>
      </c>
      <c r="AG80" s="80" t="s">
        <v>359</v>
      </c>
    </row>
    <row r="81" spans="1:33" ht="60" x14ac:dyDescent="0.25">
      <c r="A81" s="47">
        <v>59</v>
      </c>
      <c r="B81" s="102" t="s">
        <v>244</v>
      </c>
      <c r="C81" s="102" t="s">
        <v>28</v>
      </c>
      <c r="D81" s="102" t="s">
        <v>360</v>
      </c>
      <c r="E81" s="102" t="s">
        <v>66</v>
      </c>
      <c r="F81" s="102" t="s">
        <v>66</v>
      </c>
      <c r="G81" s="102" t="s">
        <v>24</v>
      </c>
      <c r="H81" s="102" t="s">
        <v>108</v>
      </c>
      <c r="I81" s="102" t="s">
        <v>26</v>
      </c>
      <c r="J81" s="102" t="s">
        <v>29</v>
      </c>
      <c r="K81" s="102" t="s">
        <v>296</v>
      </c>
      <c r="L81" s="102" t="s">
        <v>30</v>
      </c>
      <c r="M81" s="102" t="s">
        <v>30</v>
      </c>
      <c r="N81" s="102" t="s">
        <v>30</v>
      </c>
      <c r="O81" s="102" t="s">
        <v>361</v>
      </c>
      <c r="P81" s="103">
        <v>80</v>
      </c>
      <c r="Q81" s="103" t="s">
        <v>27</v>
      </c>
      <c r="R81" s="102" t="s">
        <v>362</v>
      </c>
      <c r="S81" s="109" t="s">
        <v>363</v>
      </c>
      <c r="T81" s="109"/>
      <c r="U81" s="111">
        <v>45658</v>
      </c>
      <c r="V81" s="111">
        <v>46022</v>
      </c>
      <c r="W81" s="103" t="s">
        <v>240</v>
      </c>
      <c r="X81" s="103" t="s">
        <v>40</v>
      </c>
      <c r="Y81" s="102" t="s">
        <v>33</v>
      </c>
      <c r="Z81" s="102"/>
      <c r="AA81" s="102"/>
      <c r="AB81" s="102"/>
      <c r="AC81" s="62"/>
      <c r="AD81" s="62"/>
      <c r="AE81" s="102"/>
      <c r="AF81" s="102" t="s">
        <v>358</v>
      </c>
      <c r="AG81" s="79" t="s">
        <v>359</v>
      </c>
    </row>
    <row r="82" spans="1:33" ht="60" x14ac:dyDescent="0.25">
      <c r="A82" s="52">
        <v>60</v>
      </c>
      <c r="B82" s="105" t="s">
        <v>244</v>
      </c>
      <c r="C82" s="105" t="s">
        <v>28</v>
      </c>
      <c r="D82" s="105" t="s">
        <v>360</v>
      </c>
      <c r="E82" s="105" t="s">
        <v>66</v>
      </c>
      <c r="F82" s="105" t="s">
        <v>66</v>
      </c>
      <c r="G82" s="105" t="s">
        <v>24</v>
      </c>
      <c r="H82" s="105" t="s">
        <v>108</v>
      </c>
      <c r="I82" s="105" t="s">
        <v>272</v>
      </c>
      <c r="J82" s="105" t="s">
        <v>29</v>
      </c>
      <c r="K82" s="105" t="s">
        <v>296</v>
      </c>
      <c r="L82" s="105" t="s">
        <v>30</v>
      </c>
      <c r="M82" s="105" t="s">
        <v>30</v>
      </c>
      <c r="N82" s="105" t="s">
        <v>30</v>
      </c>
      <c r="O82" s="105" t="s">
        <v>364</v>
      </c>
      <c r="P82" s="104">
        <v>90</v>
      </c>
      <c r="Q82" s="104" t="s">
        <v>27</v>
      </c>
      <c r="R82" s="105" t="s">
        <v>365</v>
      </c>
      <c r="S82" s="105" t="s">
        <v>366</v>
      </c>
      <c r="T82" s="106"/>
      <c r="U82" s="110">
        <v>45658</v>
      </c>
      <c r="V82" s="110">
        <v>46022</v>
      </c>
      <c r="W82" s="104" t="s">
        <v>240</v>
      </c>
      <c r="X82" s="104" t="s">
        <v>32</v>
      </c>
      <c r="Y82" s="105" t="s">
        <v>33</v>
      </c>
      <c r="Z82" s="105"/>
      <c r="AA82" s="105"/>
      <c r="AB82" s="105"/>
      <c r="AC82" s="66"/>
      <c r="AD82" s="66"/>
      <c r="AE82" s="105"/>
      <c r="AF82" s="105" t="s">
        <v>358</v>
      </c>
      <c r="AG82" s="80" t="s">
        <v>359</v>
      </c>
    </row>
  </sheetData>
  <autoFilter ref="A1:AG82" xr:uid="{AAE2B553-81DA-48F5-A931-889EF1649B5C}"/>
  <mergeCells count="176">
    <mergeCell ref="AG49:AG50"/>
    <mergeCell ref="AF49:AF50"/>
    <mergeCell ref="AF51:AF53"/>
    <mergeCell ref="AG51:AG53"/>
    <mergeCell ref="P71:P72"/>
    <mergeCell ref="O71:O72"/>
    <mergeCell ref="Q71:Q72"/>
    <mergeCell ref="S71:S72"/>
    <mergeCell ref="O73:O74"/>
    <mergeCell ref="P73:P74"/>
    <mergeCell ref="Q73:Q74"/>
    <mergeCell ref="S73:S74"/>
    <mergeCell ref="M60:M61"/>
    <mergeCell ref="M54:M55"/>
    <mergeCell ref="O54:O55"/>
    <mergeCell ref="S54:S55"/>
    <mergeCell ref="R54:R55"/>
    <mergeCell ref="Q54:Q55"/>
    <mergeCell ref="P54:P55"/>
    <mergeCell ref="P56:P59"/>
    <mergeCell ref="Q56:Q59"/>
    <mergeCell ref="R56:R59"/>
    <mergeCell ref="S56:S59"/>
    <mergeCell ref="O56:O59"/>
    <mergeCell ref="O68:O69"/>
    <mergeCell ref="P68:P69"/>
    <mergeCell ref="Q68:Q69"/>
    <mergeCell ref="R68:R69"/>
    <mergeCell ref="S68:S69"/>
    <mergeCell ref="O60:O61"/>
    <mergeCell ref="P60:P61"/>
    <mergeCell ref="Q60:Q61"/>
    <mergeCell ref="R60:R61"/>
    <mergeCell ref="S60:S61"/>
    <mergeCell ref="O49:O50"/>
    <mergeCell ref="P49:P50"/>
    <mergeCell ref="Q49:Q50"/>
    <mergeCell ref="R49:R50"/>
    <mergeCell ref="S49:S50"/>
    <mergeCell ref="O51:O53"/>
    <mergeCell ref="P51:P53"/>
    <mergeCell ref="Q51:Q53"/>
    <mergeCell ref="R51:R53"/>
    <mergeCell ref="S51:S53"/>
    <mergeCell ref="Q25:Q26"/>
    <mergeCell ref="Q27:Q28"/>
    <mergeCell ref="Q29:Q30"/>
    <mergeCell ref="Q31:Q32"/>
    <mergeCell ref="Q43:Q44"/>
    <mergeCell ref="Q45:Q46"/>
    <mergeCell ref="Q47:Q48"/>
    <mergeCell ref="R47:R48"/>
    <mergeCell ref="O47:O48"/>
    <mergeCell ref="P25:P26"/>
    <mergeCell ref="P27:P28"/>
    <mergeCell ref="P29:P30"/>
    <mergeCell ref="P31:P32"/>
    <mergeCell ref="P43:P44"/>
    <mergeCell ref="P45:P46"/>
    <mergeCell ref="P47:P48"/>
    <mergeCell ref="O25:O26"/>
    <mergeCell ref="O27:O28"/>
    <mergeCell ref="O29:O30"/>
    <mergeCell ref="O31:O32"/>
    <mergeCell ref="O43:O44"/>
    <mergeCell ref="O45:O46"/>
    <mergeCell ref="S25:S26"/>
    <mergeCell ref="S27:S28"/>
    <mergeCell ref="S29:S30"/>
    <mergeCell ref="S31:S32"/>
    <mergeCell ref="S43:S44"/>
    <mergeCell ref="S45:S46"/>
    <mergeCell ref="S47:S48"/>
    <mergeCell ref="R25:R26"/>
    <mergeCell ref="R27:R28"/>
    <mergeCell ref="R29:R30"/>
    <mergeCell ref="R31:R32"/>
    <mergeCell ref="R43:R44"/>
    <mergeCell ref="R45:R46"/>
    <mergeCell ref="U47:U48"/>
    <mergeCell ref="V25:V26"/>
    <mergeCell ref="V27:V28"/>
    <mergeCell ref="V29:V30"/>
    <mergeCell ref="V31:V32"/>
    <mergeCell ref="V43:V44"/>
    <mergeCell ref="V45:V46"/>
    <mergeCell ref="V47:V48"/>
    <mergeCell ref="U25:U26"/>
    <mergeCell ref="U27:U28"/>
    <mergeCell ref="U29:U30"/>
    <mergeCell ref="U31:U32"/>
    <mergeCell ref="U43:U44"/>
    <mergeCell ref="U45:U46"/>
    <mergeCell ref="Y25:Y26"/>
    <mergeCell ref="Y27:Y28"/>
    <mergeCell ref="Y29:Y30"/>
    <mergeCell ref="Y31:Y32"/>
    <mergeCell ref="Y43:Y44"/>
    <mergeCell ref="Y45:Y46"/>
    <mergeCell ref="Y47:Y48"/>
    <mergeCell ref="W29:W30"/>
    <mergeCell ref="W31:W32"/>
    <mergeCell ref="W43:W44"/>
    <mergeCell ref="W45:W46"/>
    <mergeCell ref="W47:W48"/>
    <mergeCell ref="X45:X46"/>
    <mergeCell ref="X47:X48"/>
    <mergeCell ref="X25:X26"/>
    <mergeCell ref="X27:X28"/>
    <mergeCell ref="X29:X30"/>
    <mergeCell ref="X31:X32"/>
    <mergeCell ref="X43:X44"/>
    <mergeCell ref="W25:W26"/>
    <mergeCell ref="W27:W28"/>
    <mergeCell ref="AB27:AB28"/>
    <mergeCell ref="AA29:AA30"/>
    <mergeCell ref="AA31:AA32"/>
    <mergeCell ref="AG47:AG48"/>
    <mergeCell ref="AG25:AG26"/>
    <mergeCell ref="AG27:AG28"/>
    <mergeCell ref="AG29:AG30"/>
    <mergeCell ref="AG31:AG32"/>
    <mergeCell ref="AG43:AG44"/>
    <mergeCell ref="AG45:AG46"/>
    <mergeCell ref="AF25:AF26"/>
    <mergeCell ref="AF27:AF28"/>
    <mergeCell ref="AF29:AF30"/>
    <mergeCell ref="AF31:AF32"/>
    <mergeCell ref="AF43:AF44"/>
    <mergeCell ref="AF45:AF46"/>
    <mergeCell ref="AF47:AF48"/>
    <mergeCell ref="AB25:AB26"/>
    <mergeCell ref="AB29:AB30"/>
    <mergeCell ref="AB31:AB32"/>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Q22:Q23"/>
    <mergeCell ref="T22:T23"/>
    <mergeCell ref="U22:U23"/>
    <mergeCell ref="AE22:AE23"/>
    <mergeCell ref="AF22:AF23"/>
    <mergeCell ref="AG22:AG23"/>
    <mergeCell ref="O63:O64"/>
    <mergeCell ref="P63:P64"/>
    <mergeCell ref="R63:R64"/>
    <mergeCell ref="Q63:Q64"/>
    <mergeCell ref="S63:S64"/>
    <mergeCell ref="O66:O67"/>
    <mergeCell ref="P66:P67"/>
    <mergeCell ref="Q66:Q67"/>
    <mergeCell ref="R66:R67"/>
    <mergeCell ref="S66:S67"/>
    <mergeCell ref="V22:V23"/>
    <mergeCell ref="W22:W23"/>
    <mergeCell ref="X22:X23"/>
    <mergeCell ref="Y22:Y23"/>
    <mergeCell ref="Z22:Z23"/>
    <mergeCell ref="AA22:AA23"/>
    <mergeCell ref="AB22:AB23"/>
    <mergeCell ref="AC22:AC23"/>
    <mergeCell ref="AD22:AD23"/>
    <mergeCell ref="AA25:AA26"/>
    <mergeCell ref="AA27:AA28"/>
  </mergeCells>
  <dataValidations count="1">
    <dataValidation type="decimal" errorStyle="warning" allowBlank="1" showInputMessage="1" showErrorMessage="1" errorTitle="Solo ingresar números" error="Sólo infgresar números sin signos ni simbolos." promptTitle="Atención." prompt="En este campo solo ingresar números" sqref="P51 P27:P49 P70 Z3 P24:P25 P17:P21 P2:P12 P68 P65:P66 P54:P63 P79:P82" xr:uid="{C7F9D9D6-1A63-4D57-AC61-EF44E17ACE76}">
      <formula1>0</formula1>
      <formula2>9900000</formula2>
    </dataValidation>
  </dataValidations>
  <hyperlinks>
    <hyperlink ref="AG33" r:id="rId1" xr:uid="{BCCE6DD3-EB52-440F-AB8C-368363486B27}"/>
    <hyperlink ref="AG34" r:id="rId2" xr:uid="{99754A66-D3C3-4E59-84C1-9B446D51FF65}"/>
    <hyperlink ref="AG35" r:id="rId3" xr:uid="{23FE6014-815D-4804-B447-D09DEA3953C6}"/>
    <hyperlink ref="AG36" r:id="rId4" xr:uid="{DE600168-ABE8-43D4-A428-53F7F4AFE04E}"/>
    <hyperlink ref="AG75" r:id="rId5" xr:uid="{4D948D3D-F8D5-4DC2-BC27-500483EBFCCB}"/>
    <hyperlink ref="AG4" r:id="rId6" xr:uid="{A6B4CA2E-DD0E-4CD3-98AD-E2262D8D038B}"/>
    <hyperlink ref="AG8" r:id="rId7" xr:uid="{FF2AC587-DA54-43FB-A578-C03E65FAF22F}"/>
    <hyperlink ref="AG9" r:id="rId8" xr:uid="{5F020AFC-CDFE-4F3A-BD75-4AA2CCD91FA5}"/>
    <hyperlink ref="AG10" r:id="rId9" xr:uid="{5411BA85-1FE8-46A6-B737-C83B578698C9}"/>
    <hyperlink ref="AG54" r:id="rId10" xr:uid="{B6F944F6-E1D7-491C-B365-1C8CE200F2DF}"/>
    <hyperlink ref="AG55" r:id="rId11" xr:uid="{2AA1C57F-63E0-4080-AC27-CDFAE79E1718}"/>
    <hyperlink ref="AG56" r:id="rId12" xr:uid="{72820BD0-A370-45E1-B4AC-A9B9A31A7D25}"/>
    <hyperlink ref="AG57:AG59" r:id="rId13" display="eduardo.rodriguez@anh.gov.co" xr:uid="{75FD158B-BEF1-481D-AC5C-1A0784FDCD1F}"/>
    <hyperlink ref="AG60:AG61" r:id="rId14" display="eduardo.rodriguez@anh.gov.co" xr:uid="{3E861652-FD12-47EE-B8B5-416B87DE1894}"/>
    <hyperlink ref="AG62" r:id="rId15" xr:uid="{BE7DB7A6-643F-4E40-9850-5D09988CEFC7}"/>
    <hyperlink ref="AG63" r:id="rId16" xr:uid="{C8B1092F-DAFE-4AEB-8D3E-1B43BF756552}"/>
    <hyperlink ref="AG78" r:id="rId17" xr:uid="{6BBFBB71-9922-4108-9ECD-092BDCE552A3}"/>
    <hyperlink ref="AG76" r:id="rId18" xr:uid="{3759E8C7-2318-48B2-89B7-ED4255643979}"/>
    <hyperlink ref="AG37" r:id="rId19" xr:uid="{1B3C4B61-8B6E-471E-8A73-157243BAC4C5}"/>
    <hyperlink ref="AG38:AG39" r:id="rId20" display="marta.uribe@anh.gov.co" xr:uid="{6D1A78E6-3BF7-41D8-8138-75A8E7FEF019}"/>
    <hyperlink ref="AG42" r:id="rId21" xr:uid="{6F780221-A305-4049-A780-22391C042F4F}"/>
    <hyperlink ref="AG2" r:id="rId22" xr:uid="{EFE1042C-DF77-4662-91FB-12AB7223871F}"/>
    <hyperlink ref="AG5" r:id="rId23" xr:uid="{785C3885-ACE2-4B5A-8192-40A81AB83418}"/>
    <hyperlink ref="AG6" r:id="rId24" xr:uid="{D46AFBF9-E3E7-418E-9314-5E25782E3F68}"/>
    <hyperlink ref="AG3" r:id="rId25" xr:uid="{EF36CD2E-8A1D-400C-B431-B18663B2274E}"/>
    <hyperlink ref="AG7" r:id="rId26" xr:uid="{A32460B6-078D-4069-B312-BC0DD5814F3D}"/>
    <hyperlink ref="AG11" r:id="rId27" xr:uid="{99985D43-8151-4D83-9E1A-B33AD498DBD7}"/>
    <hyperlink ref="AG12" r:id="rId28" xr:uid="{F8B8C6D2-746D-4D38-A3F3-BD739CE41FCD}"/>
    <hyperlink ref="AG13" r:id="rId29" xr:uid="{6EECAAD2-8E9E-4A8F-99B1-E921B2FEAFEE}"/>
    <hyperlink ref="AG14" r:id="rId30" xr:uid="{4DEBDB19-1929-48E2-8B98-DBF3EE4FDDFA}"/>
    <hyperlink ref="AG15" r:id="rId31" xr:uid="{07E5784C-F3C6-4138-88BC-2902C340EC81}"/>
    <hyperlink ref="AG16" r:id="rId32" xr:uid="{D468BA59-7857-4B32-9ECA-1B5E039257E5}"/>
    <hyperlink ref="AG77" r:id="rId33" xr:uid="{3BE47900-0F40-4718-A7E3-EA3FD0E02C22}"/>
    <hyperlink ref="AG79" r:id="rId34" xr:uid="{518C466F-2927-4B76-BE4B-2ED97B4FF6AF}"/>
    <hyperlink ref="AG65" r:id="rId35" xr:uid="{BF62CF60-B4EB-4B8E-8C3B-3755E66AD847}"/>
    <hyperlink ref="AG25" r:id="rId36" xr:uid="{1CAA4444-8946-46DF-88EE-8929BE1E3AF8}"/>
    <hyperlink ref="AG27" r:id="rId37" xr:uid="{769CD38F-CFFE-486A-8D98-6A169FBE9BA5}"/>
    <hyperlink ref="AG29" r:id="rId38" xr:uid="{BC4A45F2-B938-4FA0-9F83-95D36CF53606}"/>
    <hyperlink ref="AG31" r:id="rId39" xr:uid="{5D7CB925-FF47-46AA-ABB8-CB23CB024A08}"/>
    <hyperlink ref="AG43" r:id="rId40" xr:uid="{F4B6CCAF-36B1-4645-8D52-A1F06B4946A6}"/>
    <hyperlink ref="AG45" r:id="rId41" xr:uid="{C90F9E9E-3F12-4911-87C1-6BC9EDA47F0F}"/>
    <hyperlink ref="AG47" r:id="rId42" xr:uid="{1D41106B-D75C-47DB-BACA-AC2F0DF1E981}"/>
    <hyperlink ref="AG49" r:id="rId43" xr:uid="{EB80D02E-7374-44A5-BA86-95A458498B8C}"/>
    <hyperlink ref="AG51" r:id="rId44" xr:uid="{3AB3C9B9-9883-4DF7-B7E2-7C4A8691C885}"/>
    <hyperlink ref="AG64" r:id="rId45" xr:uid="{C7C072C7-6972-4646-ACBC-C5245B58CBEE}"/>
    <hyperlink ref="AG66" r:id="rId46" xr:uid="{885AD325-E902-4287-BD08-1C7D3C40476E}"/>
    <hyperlink ref="AG67" r:id="rId47" xr:uid="{F891199D-379C-4BD5-859D-540AF8F96DC6}"/>
    <hyperlink ref="AG68" r:id="rId48" xr:uid="{9F381A31-E9CB-4E74-9B9A-8547DBF36773}"/>
    <hyperlink ref="AG69" r:id="rId49" xr:uid="{507262D3-A71D-405F-9DC1-964B17171F9B}"/>
    <hyperlink ref="AG70" r:id="rId50" xr:uid="{32F824B1-2E82-4C89-9CC2-C5128659FC71}"/>
    <hyperlink ref="AG71" r:id="rId51" xr:uid="{98056E6A-F7A5-439D-B378-FFA033D394B9}"/>
    <hyperlink ref="AG72" r:id="rId52" xr:uid="{F665344C-88DD-4EFC-BBCF-9AD8511B75A8}"/>
    <hyperlink ref="AG73" r:id="rId53" xr:uid="{D98B078E-D259-4392-97D8-2E5E6C4AFFCD}"/>
    <hyperlink ref="AG74" r:id="rId54" xr:uid="{CAE12BDF-9DCA-48E5-8343-5254E2D77476}"/>
  </hyperlinks>
  <pageMargins left="0.7" right="0.7" top="0.75" bottom="0.75" header="0.3" footer="0.3"/>
  <pageSetup orientation="portrait" r:id="rId55"/>
  <drawing r:id="rId5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883E-6B75-4340-A868-D2638E94B7FA}">
  <sheetPr filterMode="1"/>
  <dimension ref="A1:F88"/>
  <sheetViews>
    <sheetView workbookViewId="0">
      <selection activeCell="C91" sqref="C91"/>
    </sheetView>
  </sheetViews>
  <sheetFormatPr baseColWidth="10" defaultRowHeight="15" x14ac:dyDescent="0.25"/>
  <cols>
    <col min="1" max="1" width="16" style="32" bestFit="1" customWidth="1"/>
    <col min="2" max="2" width="18.85546875" style="32" bestFit="1" customWidth="1"/>
    <col min="3" max="3" width="16" style="32" bestFit="1" customWidth="1"/>
    <col min="4" max="4" width="18.42578125" style="32" bestFit="1" customWidth="1"/>
  </cols>
  <sheetData>
    <row r="1" spans="1:6" x14ac:dyDescent="0.25">
      <c r="A1" s="32" t="s">
        <v>174</v>
      </c>
      <c r="B1" s="32" t="s">
        <v>175</v>
      </c>
      <c r="C1" s="32" t="s">
        <v>176</v>
      </c>
      <c r="D1" s="32" t="s">
        <v>177</v>
      </c>
      <c r="E1" s="32" t="s">
        <v>178</v>
      </c>
      <c r="F1" s="32" t="s">
        <v>179</v>
      </c>
    </row>
    <row r="2" spans="1:6" hidden="1" x14ac:dyDescent="0.25">
      <c r="A2" s="32">
        <v>0</v>
      </c>
      <c r="B2" s="32" t="s">
        <v>30</v>
      </c>
      <c r="C2" s="32">
        <v>0</v>
      </c>
      <c r="D2" s="32" t="s">
        <v>30</v>
      </c>
      <c r="E2" t="str">
        <f>IF(A2=C2,"CORRECTO","ERROR")</f>
        <v>CORRECTO</v>
      </c>
      <c r="F2" t="str">
        <f>IF(B2&lt;=D2,"CORRECTO","ERROR")</f>
        <v>CORRECTO</v>
      </c>
    </row>
    <row r="3" spans="1:6" hidden="1" x14ac:dyDescent="0.25">
      <c r="A3" s="32">
        <v>69000000</v>
      </c>
      <c r="B3" s="32" t="s">
        <v>30</v>
      </c>
      <c r="C3" s="32">
        <v>69000000</v>
      </c>
      <c r="D3" s="32" t="s">
        <v>30</v>
      </c>
      <c r="E3" t="str">
        <f t="shared" ref="E3:E66" si="0">IF(A3=C3,"CORRECTO","ERROR")</f>
        <v>CORRECTO</v>
      </c>
      <c r="F3" t="str">
        <f t="shared" ref="F3:F66" si="1">IF(B3&lt;=D3,"CORRECTO","ERROR")</f>
        <v>CORRECTO</v>
      </c>
    </row>
    <row r="4" spans="1:6" hidden="1" x14ac:dyDescent="0.25">
      <c r="A4" s="32">
        <v>24000000</v>
      </c>
      <c r="B4" s="32" t="s">
        <v>30</v>
      </c>
      <c r="C4" s="32">
        <v>24000000</v>
      </c>
      <c r="D4" s="32" t="s">
        <v>30</v>
      </c>
      <c r="E4" t="str">
        <f t="shared" si="0"/>
        <v>CORRECTO</v>
      </c>
      <c r="F4" t="str">
        <f t="shared" si="1"/>
        <v>CORRECTO</v>
      </c>
    </row>
    <row r="5" spans="1:6" hidden="1" x14ac:dyDescent="0.25">
      <c r="A5" s="32">
        <v>0</v>
      </c>
      <c r="B5" s="32" t="s">
        <v>30</v>
      </c>
      <c r="C5" s="32">
        <v>0</v>
      </c>
      <c r="D5" s="32" t="s">
        <v>30</v>
      </c>
      <c r="E5" t="str">
        <f t="shared" si="0"/>
        <v>CORRECTO</v>
      </c>
      <c r="F5" t="str">
        <f t="shared" si="1"/>
        <v>CORRECTO</v>
      </c>
    </row>
    <row r="6" spans="1:6" hidden="1" x14ac:dyDescent="0.25">
      <c r="A6" s="32">
        <v>24000000</v>
      </c>
      <c r="B6" s="32" t="s">
        <v>30</v>
      </c>
      <c r="C6" s="32">
        <v>24000000</v>
      </c>
      <c r="D6" s="32" t="s">
        <v>30</v>
      </c>
      <c r="E6" t="str">
        <f t="shared" si="0"/>
        <v>CORRECTO</v>
      </c>
      <c r="F6" t="str">
        <f t="shared" si="1"/>
        <v>CORRECTO</v>
      </c>
    </row>
    <row r="7" spans="1:6" hidden="1" x14ac:dyDescent="0.25">
      <c r="A7" s="32">
        <v>11803758</v>
      </c>
      <c r="B7" s="32">
        <v>4000163</v>
      </c>
      <c r="C7" s="32">
        <v>11803758</v>
      </c>
      <c r="D7" s="32">
        <v>4000163</v>
      </c>
      <c r="E7" t="str">
        <f t="shared" si="0"/>
        <v>CORRECTO</v>
      </c>
      <c r="F7" t="str">
        <f t="shared" si="1"/>
        <v>CORRECTO</v>
      </c>
    </row>
    <row r="8" spans="1:6" hidden="1" x14ac:dyDescent="0.25">
      <c r="A8" s="32">
        <v>11803758</v>
      </c>
      <c r="B8" s="32">
        <v>4000163</v>
      </c>
      <c r="C8" s="32">
        <v>11803758</v>
      </c>
      <c r="D8" s="32">
        <v>4000163</v>
      </c>
      <c r="E8" t="str">
        <f t="shared" si="0"/>
        <v>CORRECTO</v>
      </c>
      <c r="F8" t="str">
        <f t="shared" si="1"/>
        <v>CORRECTO</v>
      </c>
    </row>
    <row r="9" spans="1:6" hidden="1" x14ac:dyDescent="0.25">
      <c r="A9" s="32">
        <v>11803758</v>
      </c>
      <c r="B9" s="32">
        <v>4000163</v>
      </c>
      <c r="C9" s="32">
        <v>11803758</v>
      </c>
      <c r="D9" s="32">
        <v>4000163</v>
      </c>
      <c r="E9" t="str">
        <f t="shared" si="0"/>
        <v>CORRECTO</v>
      </c>
      <c r="F9" t="str">
        <f t="shared" si="1"/>
        <v>CORRECTO</v>
      </c>
    </row>
    <row r="10" spans="1:6" hidden="1" x14ac:dyDescent="0.25">
      <c r="A10" s="32">
        <v>11803758</v>
      </c>
      <c r="B10" s="32">
        <v>4000163</v>
      </c>
      <c r="C10" s="32">
        <v>11803758</v>
      </c>
      <c r="D10" s="32">
        <v>4000163</v>
      </c>
      <c r="E10" t="str">
        <f t="shared" si="0"/>
        <v>CORRECTO</v>
      </c>
      <c r="F10" t="str">
        <f t="shared" si="1"/>
        <v>CORRECTO</v>
      </c>
    </row>
    <row r="11" spans="1:6" hidden="1" x14ac:dyDescent="0.25">
      <c r="A11" s="32">
        <v>0</v>
      </c>
      <c r="B11" s="32" t="s">
        <v>30</v>
      </c>
      <c r="C11" s="32">
        <v>0</v>
      </c>
      <c r="D11" s="32" t="s">
        <v>30</v>
      </c>
      <c r="E11" t="str">
        <f t="shared" si="0"/>
        <v>CORRECTO</v>
      </c>
      <c r="F11" t="str">
        <f t="shared" si="1"/>
        <v>CORRECTO</v>
      </c>
    </row>
    <row r="12" spans="1:6" hidden="1" x14ac:dyDescent="0.25">
      <c r="A12" s="32">
        <v>0</v>
      </c>
      <c r="B12" s="32" t="s">
        <v>30</v>
      </c>
      <c r="C12" s="32">
        <v>0</v>
      </c>
      <c r="D12" s="32" t="s">
        <v>30</v>
      </c>
      <c r="E12" t="str">
        <f t="shared" si="0"/>
        <v>CORRECTO</v>
      </c>
      <c r="F12" t="str">
        <f t="shared" si="1"/>
        <v>CORRECTO</v>
      </c>
    </row>
    <row r="13" spans="1:6" hidden="1" x14ac:dyDescent="0.25">
      <c r="A13" s="32">
        <v>0</v>
      </c>
      <c r="B13" s="32" t="s">
        <v>30</v>
      </c>
      <c r="C13" s="32">
        <v>0</v>
      </c>
      <c r="D13" s="32" t="s">
        <v>30</v>
      </c>
      <c r="E13" t="str">
        <f t="shared" si="0"/>
        <v>CORRECTO</v>
      </c>
      <c r="F13" t="str">
        <f t="shared" si="1"/>
        <v>CORRECTO</v>
      </c>
    </row>
    <row r="14" spans="1:6" hidden="1" x14ac:dyDescent="0.25">
      <c r="A14" s="32">
        <v>280000000</v>
      </c>
      <c r="B14" s="32">
        <v>0</v>
      </c>
      <c r="C14" s="32">
        <v>280000000</v>
      </c>
      <c r="D14" s="32">
        <v>0</v>
      </c>
      <c r="E14" t="str">
        <f t="shared" si="0"/>
        <v>CORRECTO</v>
      </c>
      <c r="F14" t="str">
        <f t="shared" si="1"/>
        <v>CORRECTO</v>
      </c>
    </row>
    <row r="15" spans="1:6" hidden="1" x14ac:dyDescent="0.25">
      <c r="A15" s="32">
        <v>790000000</v>
      </c>
      <c r="B15" s="32">
        <v>0</v>
      </c>
      <c r="C15" s="32">
        <v>790000000</v>
      </c>
      <c r="D15" s="32">
        <v>0</v>
      </c>
      <c r="E15" t="str">
        <f t="shared" si="0"/>
        <v>CORRECTO</v>
      </c>
      <c r="F15" t="str">
        <f t="shared" si="1"/>
        <v>CORRECTO</v>
      </c>
    </row>
    <row r="16" spans="1:6" hidden="1" x14ac:dyDescent="0.25">
      <c r="A16" s="32">
        <v>980000000</v>
      </c>
      <c r="B16" s="32">
        <v>0</v>
      </c>
      <c r="C16" s="32">
        <v>980000000</v>
      </c>
      <c r="D16" s="32">
        <v>0</v>
      </c>
      <c r="E16" t="str">
        <f t="shared" si="0"/>
        <v>CORRECTO</v>
      </c>
      <c r="F16" t="str">
        <f t="shared" si="1"/>
        <v>CORRECTO</v>
      </c>
    </row>
    <row r="17" spans="1:6" hidden="1" x14ac:dyDescent="0.25">
      <c r="A17" s="32">
        <v>2581000000</v>
      </c>
      <c r="B17" s="32">
        <v>469453672</v>
      </c>
      <c r="C17" s="32">
        <v>2581000000</v>
      </c>
      <c r="D17" s="32">
        <v>469453672</v>
      </c>
      <c r="E17" t="str">
        <f t="shared" si="0"/>
        <v>CORRECTO</v>
      </c>
      <c r="F17" t="str">
        <f t="shared" si="1"/>
        <v>CORRECTO</v>
      </c>
    </row>
    <row r="18" spans="1:6" hidden="1" x14ac:dyDescent="0.25">
      <c r="A18" s="32">
        <v>56423850</v>
      </c>
      <c r="B18" s="32">
        <v>3197352</v>
      </c>
      <c r="C18" s="32">
        <v>56423850</v>
      </c>
      <c r="D18" s="32">
        <v>3197352</v>
      </c>
      <c r="E18" t="str">
        <f t="shared" si="0"/>
        <v>CORRECTO</v>
      </c>
      <c r="F18" t="str">
        <f t="shared" si="1"/>
        <v>CORRECTO</v>
      </c>
    </row>
    <row r="19" spans="1:6" hidden="1" x14ac:dyDescent="0.25">
      <c r="A19" s="32">
        <v>1070000000</v>
      </c>
      <c r="B19" s="32">
        <v>1070000000</v>
      </c>
      <c r="C19" s="32">
        <v>1070000000</v>
      </c>
      <c r="D19" s="32">
        <v>1070000000</v>
      </c>
      <c r="E19" t="str">
        <f t="shared" si="0"/>
        <v>CORRECTO</v>
      </c>
      <c r="F19" t="str">
        <f t="shared" si="1"/>
        <v>CORRECTO</v>
      </c>
    </row>
    <row r="20" spans="1:6" hidden="1" x14ac:dyDescent="0.25">
      <c r="A20" s="32">
        <v>103584660000</v>
      </c>
      <c r="B20" s="32">
        <v>34148226195.150002</v>
      </c>
      <c r="C20" s="32">
        <v>103584660000</v>
      </c>
      <c r="D20" s="32">
        <v>34148226195.150002</v>
      </c>
      <c r="E20" t="str">
        <f t="shared" si="0"/>
        <v>CORRECTO</v>
      </c>
      <c r="F20" t="str">
        <f t="shared" si="1"/>
        <v>CORRECTO</v>
      </c>
    </row>
    <row r="21" spans="1:6" hidden="1" x14ac:dyDescent="0.25">
      <c r="A21" s="32" t="s">
        <v>30</v>
      </c>
      <c r="B21" s="32" t="s">
        <v>30</v>
      </c>
      <c r="C21" s="32" t="s">
        <v>30</v>
      </c>
      <c r="D21" s="32" t="s">
        <v>30</v>
      </c>
      <c r="E21" t="str">
        <f t="shared" si="0"/>
        <v>CORRECTO</v>
      </c>
      <c r="F21" t="str">
        <f t="shared" si="1"/>
        <v>CORRECTO</v>
      </c>
    </row>
    <row r="22" spans="1:6" hidden="1" x14ac:dyDescent="0.25">
      <c r="A22" s="32">
        <v>0</v>
      </c>
      <c r="B22" s="32">
        <v>0</v>
      </c>
      <c r="C22" s="32">
        <v>0</v>
      </c>
      <c r="D22" s="32">
        <v>0</v>
      </c>
      <c r="E22" t="str">
        <f t="shared" si="0"/>
        <v>CORRECTO</v>
      </c>
      <c r="F22" t="str">
        <f t="shared" si="1"/>
        <v>CORRECTO</v>
      </c>
    </row>
    <row r="23" spans="1:6" x14ac:dyDescent="0.25">
      <c r="A23" s="32">
        <v>1259938660</v>
      </c>
      <c r="B23" s="32">
        <v>11273166379</v>
      </c>
      <c r="C23" s="32">
        <v>1259938660</v>
      </c>
      <c r="D23" s="32">
        <v>0</v>
      </c>
      <c r="E23" t="str">
        <f t="shared" si="0"/>
        <v>CORRECTO</v>
      </c>
      <c r="F23" t="str">
        <f t="shared" si="1"/>
        <v>ERROR</v>
      </c>
    </row>
    <row r="24" spans="1:6" x14ac:dyDescent="0.25">
      <c r="A24" s="32">
        <v>142517377</v>
      </c>
      <c r="B24" s="32">
        <v>4959243</v>
      </c>
      <c r="C24" s="32">
        <v>142517377</v>
      </c>
      <c r="D24" s="32">
        <v>0</v>
      </c>
      <c r="E24" t="str">
        <f t="shared" si="0"/>
        <v>CORRECTO</v>
      </c>
      <c r="F24" t="str">
        <f t="shared" si="1"/>
        <v>ERROR</v>
      </c>
    </row>
    <row r="25" spans="1:6" hidden="1" x14ac:dyDescent="0.25">
      <c r="A25" s="32">
        <v>549342316</v>
      </c>
      <c r="B25" s="32">
        <v>0</v>
      </c>
      <c r="C25" s="32">
        <v>549342316</v>
      </c>
      <c r="D25" s="32">
        <v>0</v>
      </c>
      <c r="E25" t="str">
        <f t="shared" si="0"/>
        <v>CORRECTO</v>
      </c>
      <c r="F25" t="str">
        <f t="shared" si="1"/>
        <v>CORRECTO</v>
      </c>
    </row>
    <row r="26" spans="1:6" hidden="1" x14ac:dyDescent="0.25">
      <c r="A26" s="32">
        <v>487605455</v>
      </c>
      <c r="B26" s="32">
        <v>0</v>
      </c>
      <c r="C26" s="32">
        <v>487605455</v>
      </c>
      <c r="D26" s="32">
        <v>0</v>
      </c>
      <c r="E26" t="str">
        <f t="shared" si="0"/>
        <v>CORRECTO</v>
      </c>
      <c r="F26" t="str">
        <f t="shared" si="1"/>
        <v>CORRECTO</v>
      </c>
    </row>
    <row r="27" spans="1:6" hidden="1" x14ac:dyDescent="0.25">
      <c r="A27" s="32">
        <v>0</v>
      </c>
      <c r="B27" s="32">
        <v>14892004879</v>
      </c>
      <c r="C27" s="32">
        <v>0</v>
      </c>
      <c r="D27" s="32">
        <v>17730945048</v>
      </c>
      <c r="E27" t="str">
        <f t="shared" si="0"/>
        <v>CORRECTO</v>
      </c>
      <c r="F27" t="str">
        <f t="shared" si="1"/>
        <v>CORRECTO</v>
      </c>
    </row>
    <row r="28" spans="1:6" hidden="1" x14ac:dyDescent="0.25">
      <c r="A28" s="32">
        <v>0</v>
      </c>
      <c r="B28" s="32" t="s">
        <v>125</v>
      </c>
      <c r="C28" s="32">
        <v>0</v>
      </c>
      <c r="D28" s="32" t="s">
        <v>125</v>
      </c>
      <c r="E28" t="str">
        <f t="shared" si="0"/>
        <v>CORRECTO</v>
      </c>
      <c r="F28" t="str">
        <f t="shared" si="1"/>
        <v>CORRECTO</v>
      </c>
    </row>
    <row r="29" spans="1:6" hidden="1" x14ac:dyDescent="0.25">
      <c r="A29" s="32" t="s">
        <v>125</v>
      </c>
      <c r="B29" s="32" t="s">
        <v>125</v>
      </c>
      <c r="C29" s="32" t="s">
        <v>125</v>
      </c>
      <c r="D29" s="32" t="s">
        <v>125</v>
      </c>
      <c r="E29" t="str">
        <f t="shared" si="0"/>
        <v>CORRECTO</v>
      </c>
      <c r="F29" t="str">
        <f t="shared" si="1"/>
        <v>CORRECTO</v>
      </c>
    </row>
    <row r="30" spans="1:6" hidden="1" x14ac:dyDescent="0.25">
      <c r="A30" s="32">
        <v>0</v>
      </c>
      <c r="B30" s="32">
        <v>0</v>
      </c>
      <c r="C30" s="32">
        <v>0</v>
      </c>
      <c r="D30" s="32">
        <v>0</v>
      </c>
      <c r="E30" t="str">
        <f t="shared" si="0"/>
        <v>CORRECTO</v>
      </c>
      <c r="F30" t="str">
        <f t="shared" si="1"/>
        <v>CORRECTO</v>
      </c>
    </row>
    <row r="31" spans="1:6" hidden="1" x14ac:dyDescent="0.25">
      <c r="A31" s="32">
        <v>640479988</v>
      </c>
      <c r="B31" s="32">
        <v>136311646.84999999</v>
      </c>
      <c r="C31" s="32">
        <v>640479988</v>
      </c>
      <c r="D31" s="32">
        <v>136311646.84999999</v>
      </c>
      <c r="E31" t="str">
        <f t="shared" si="0"/>
        <v>CORRECTO</v>
      </c>
      <c r="F31" t="str">
        <f t="shared" si="1"/>
        <v>CORRECTO</v>
      </c>
    </row>
    <row r="32" spans="1:6" hidden="1" x14ac:dyDescent="0.25">
      <c r="A32" s="32">
        <v>15000000000</v>
      </c>
      <c r="B32" s="32">
        <v>4500000000</v>
      </c>
      <c r="C32" s="32">
        <v>15000000000</v>
      </c>
      <c r="D32" s="32">
        <v>4500000000</v>
      </c>
      <c r="E32" t="str">
        <f t="shared" si="0"/>
        <v>CORRECTO</v>
      </c>
      <c r="F32" t="str">
        <f t="shared" si="1"/>
        <v>CORRECTO</v>
      </c>
    </row>
    <row r="33" spans="1:6" hidden="1" x14ac:dyDescent="0.25">
      <c r="A33" s="32">
        <v>2500000000</v>
      </c>
      <c r="B33" s="32">
        <v>950000000</v>
      </c>
      <c r="C33" s="32">
        <v>2500000000</v>
      </c>
      <c r="D33" s="32">
        <v>950000000</v>
      </c>
      <c r="E33" t="str">
        <f t="shared" si="0"/>
        <v>CORRECTO</v>
      </c>
      <c r="F33" t="str">
        <f t="shared" si="1"/>
        <v>CORRECTO</v>
      </c>
    </row>
    <row r="34" spans="1:6" hidden="1" x14ac:dyDescent="0.25">
      <c r="A34" s="32">
        <v>2500000000</v>
      </c>
      <c r="B34" s="32">
        <v>750000000</v>
      </c>
      <c r="C34" s="32">
        <v>2500000000</v>
      </c>
      <c r="D34" s="32">
        <v>750000000</v>
      </c>
      <c r="E34" t="str">
        <f t="shared" si="0"/>
        <v>CORRECTO</v>
      </c>
      <c r="F34" t="str">
        <f t="shared" si="1"/>
        <v>CORRECTO</v>
      </c>
    </row>
    <row r="35" spans="1:6" hidden="1" x14ac:dyDescent="0.25">
      <c r="A35" s="32">
        <v>20000000000</v>
      </c>
      <c r="B35" s="32">
        <v>6000000000</v>
      </c>
      <c r="C35" s="32">
        <v>20000000000</v>
      </c>
      <c r="D35" s="32">
        <v>6000000000</v>
      </c>
      <c r="E35" t="str">
        <f t="shared" si="0"/>
        <v>CORRECTO</v>
      </c>
      <c r="F35" t="str">
        <f t="shared" si="1"/>
        <v>CORRECTO</v>
      </c>
    </row>
    <row r="36" spans="1:6" hidden="1" x14ac:dyDescent="0.25">
      <c r="A36" s="32">
        <v>1608060160.5</v>
      </c>
      <c r="B36" s="32">
        <v>363397369.64999998</v>
      </c>
      <c r="C36" s="32">
        <v>1608060160.5</v>
      </c>
      <c r="D36" s="32">
        <v>599650117.78199995</v>
      </c>
      <c r="E36" t="str">
        <f t="shared" si="0"/>
        <v>CORRECTO</v>
      </c>
      <c r="F36" t="str">
        <f t="shared" si="1"/>
        <v>CORRECTO</v>
      </c>
    </row>
    <row r="37" spans="1:6" hidden="1" x14ac:dyDescent="0.25">
      <c r="A37" s="32">
        <v>1091211010.5</v>
      </c>
      <c r="B37" s="32">
        <v>181698684.82499999</v>
      </c>
      <c r="C37" s="32">
        <v>1091211010.5</v>
      </c>
      <c r="D37" s="32">
        <v>299825058.89099997</v>
      </c>
      <c r="E37" t="str">
        <f t="shared" si="0"/>
        <v>CORRECTO</v>
      </c>
      <c r="F37" t="str">
        <f t="shared" si="1"/>
        <v>CORRECTO</v>
      </c>
    </row>
    <row r="38" spans="1:6" hidden="1" x14ac:dyDescent="0.25">
      <c r="A38" s="32" t="s">
        <v>127</v>
      </c>
      <c r="B38" s="32" t="s">
        <v>127</v>
      </c>
      <c r="C38" s="32" t="s">
        <v>127</v>
      </c>
      <c r="D38" s="32" t="s">
        <v>127</v>
      </c>
      <c r="E38" t="str">
        <f t="shared" si="0"/>
        <v>CORRECTO</v>
      </c>
      <c r="F38" t="str">
        <f t="shared" si="1"/>
        <v>CORRECTO</v>
      </c>
    </row>
    <row r="39" spans="1:6" hidden="1" x14ac:dyDescent="0.25">
      <c r="A39" s="32">
        <v>40000000000</v>
      </c>
      <c r="B39" s="32">
        <v>60566228.275000006</v>
      </c>
      <c r="C39" s="32">
        <v>40000000000</v>
      </c>
      <c r="D39" s="32">
        <v>99941686.297000006</v>
      </c>
      <c r="E39" t="str">
        <f t="shared" si="0"/>
        <v>CORRECTO</v>
      </c>
      <c r="F39" t="str">
        <f t="shared" si="1"/>
        <v>CORRECTO</v>
      </c>
    </row>
    <row r="40" spans="1:6" hidden="1" x14ac:dyDescent="0.25">
      <c r="A40" s="32">
        <v>1522540611</v>
      </c>
      <c r="B40" s="32">
        <v>132101459.83999999</v>
      </c>
      <c r="C40" s="32">
        <v>1522540611</v>
      </c>
      <c r="D40" s="32">
        <v>274205917</v>
      </c>
      <c r="E40" t="str">
        <f t="shared" si="0"/>
        <v>CORRECTO</v>
      </c>
      <c r="F40" t="str">
        <f t="shared" si="1"/>
        <v>CORRECTO</v>
      </c>
    </row>
    <row r="41" spans="1:6" hidden="1" x14ac:dyDescent="0.25">
      <c r="A41" s="32">
        <v>1073206119</v>
      </c>
      <c r="B41" s="32">
        <v>170072015.28</v>
      </c>
      <c r="C41" s="32">
        <v>1073206119</v>
      </c>
      <c r="D41" s="32">
        <v>254853243.47999999</v>
      </c>
      <c r="E41" t="str">
        <f t="shared" si="0"/>
        <v>CORRECTO</v>
      </c>
      <c r="F41" t="str">
        <f t="shared" si="1"/>
        <v>CORRECTO</v>
      </c>
    </row>
    <row r="42" spans="1:6" hidden="1" x14ac:dyDescent="0.25">
      <c r="A42" s="32" t="s">
        <v>127</v>
      </c>
      <c r="B42" s="32" t="s">
        <v>127</v>
      </c>
      <c r="C42" s="32" t="s">
        <v>127</v>
      </c>
      <c r="D42" s="32" t="s">
        <v>127</v>
      </c>
      <c r="E42" t="str">
        <f t="shared" si="0"/>
        <v>CORRECTO</v>
      </c>
      <c r="F42" t="str">
        <f t="shared" si="1"/>
        <v>CORRECTO</v>
      </c>
    </row>
    <row r="43" spans="1:6" hidden="1" x14ac:dyDescent="0.25">
      <c r="A43" s="32" t="s">
        <v>127</v>
      </c>
      <c r="B43" s="32" t="s">
        <v>127</v>
      </c>
      <c r="C43" s="32" t="s">
        <v>127</v>
      </c>
      <c r="D43" s="32" t="s">
        <v>127</v>
      </c>
      <c r="E43" t="str">
        <f t="shared" si="0"/>
        <v>CORRECTO</v>
      </c>
      <c r="F43" t="str">
        <f t="shared" si="1"/>
        <v>CORRECTO</v>
      </c>
    </row>
    <row r="44" spans="1:6" hidden="1" x14ac:dyDescent="0.25">
      <c r="A44" s="32">
        <v>715470746</v>
      </c>
      <c r="B44" s="32">
        <v>113381343.52000001</v>
      </c>
      <c r="C44" s="32">
        <v>715470746</v>
      </c>
      <c r="D44" s="32">
        <v>169902162.32000002</v>
      </c>
      <c r="E44" t="str">
        <f t="shared" si="0"/>
        <v>CORRECTO</v>
      </c>
      <c r="F44" t="str">
        <f t="shared" si="1"/>
        <v>CORRECTO</v>
      </c>
    </row>
    <row r="45" spans="1:6" hidden="1" x14ac:dyDescent="0.25">
      <c r="A45" s="32">
        <v>430118348</v>
      </c>
      <c r="B45" s="32">
        <v>83340685</v>
      </c>
      <c r="C45" s="32">
        <v>430118348</v>
      </c>
      <c r="D45" s="32">
        <v>108902931</v>
      </c>
      <c r="E45" t="str">
        <f t="shared" si="0"/>
        <v>CORRECTO</v>
      </c>
      <c r="F45" t="str">
        <f t="shared" si="1"/>
        <v>CORRECTO</v>
      </c>
    </row>
    <row r="46" spans="1:6" hidden="1" x14ac:dyDescent="0.25">
      <c r="A46" s="32">
        <v>166304530736</v>
      </c>
      <c r="B46" s="32">
        <v>286697517.5</v>
      </c>
      <c r="C46" s="32">
        <v>166304530736</v>
      </c>
      <c r="D46" s="32">
        <v>533908734.55000001</v>
      </c>
      <c r="E46" t="str">
        <f t="shared" si="0"/>
        <v>CORRECTO</v>
      </c>
      <c r="F46" t="str">
        <f t="shared" si="1"/>
        <v>CORRECTO</v>
      </c>
    </row>
    <row r="47" spans="1:6" hidden="1" x14ac:dyDescent="0.25">
      <c r="A47" s="32">
        <v>24905074958</v>
      </c>
      <c r="B47" s="32">
        <v>46746666.670000002</v>
      </c>
      <c r="C47" s="32">
        <v>24905074958</v>
      </c>
      <c r="D47" s="32">
        <v>138346666.67000002</v>
      </c>
      <c r="E47" t="str">
        <f t="shared" si="0"/>
        <v>CORRECTO</v>
      </c>
      <c r="F47" t="str">
        <f t="shared" si="1"/>
        <v>CORRECTO</v>
      </c>
    </row>
    <row r="48" spans="1:6" hidden="1" x14ac:dyDescent="0.25">
      <c r="A48" s="32">
        <v>9828188369</v>
      </c>
      <c r="B48" s="32">
        <v>76653000</v>
      </c>
      <c r="C48" s="32">
        <v>9828188369</v>
      </c>
      <c r="D48" s="32">
        <v>76653000</v>
      </c>
      <c r="E48" t="str">
        <f t="shared" si="0"/>
        <v>CORRECTO</v>
      </c>
      <c r="F48" t="str">
        <f t="shared" si="1"/>
        <v>CORRECTO</v>
      </c>
    </row>
    <row r="49" spans="1:6" hidden="1" x14ac:dyDescent="0.25">
      <c r="A49" s="32">
        <v>1598478917</v>
      </c>
      <c r="B49" s="32">
        <v>996702438</v>
      </c>
      <c r="C49" s="32">
        <v>1598478917</v>
      </c>
      <c r="D49" s="32">
        <v>996702438</v>
      </c>
      <c r="E49" t="str">
        <f t="shared" si="0"/>
        <v>CORRECTO</v>
      </c>
      <c r="F49" t="str">
        <f t="shared" si="1"/>
        <v>CORRECTO</v>
      </c>
    </row>
    <row r="50" spans="1:6" hidden="1" x14ac:dyDescent="0.25">
      <c r="A50" s="32">
        <v>1950000000</v>
      </c>
      <c r="B50" s="32">
        <v>424812477.55000001</v>
      </c>
      <c r="C50" s="32">
        <v>1950000000</v>
      </c>
      <c r="D50" s="32">
        <v>567324401.54999995</v>
      </c>
      <c r="E50" t="str">
        <f t="shared" si="0"/>
        <v>CORRECTO</v>
      </c>
      <c r="F50" t="str">
        <f t="shared" si="1"/>
        <v>CORRECTO</v>
      </c>
    </row>
    <row r="51" spans="1:6" hidden="1" x14ac:dyDescent="0.25">
      <c r="A51" s="32">
        <v>632113620</v>
      </c>
      <c r="B51" s="32">
        <v>198234359.63</v>
      </c>
      <c r="C51" s="32">
        <v>632113620</v>
      </c>
      <c r="D51" s="32">
        <v>244044195.63</v>
      </c>
      <c r="E51" t="str">
        <f t="shared" si="0"/>
        <v>CORRECTO</v>
      </c>
      <c r="F51" t="str">
        <f t="shared" si="1"/>
        <v>CORRECTO</v>
      </c>
    </row>
    <row r="52" spans="1:6" hidden="1" x14ac:dyDescent="0.25">
      <c r="A52" s="32">
        <v>546927603</v>
      </c>
      <c r="B52" s="32">
        <v>189798881.46999997</v>
      </c>
      <c r="C52" s="32">
        <v>546927603</v>
      </c>
      <c r="D52" s="32">
        <v>189798881.46999997</v>
      </c>
      <c r="E52" t="str">
        <f t="shared" si="0"/>
        <v>CORRECTO</v>
      </c>
      <c r="F52" t="str">
        <f t="shared" si="1"/>
        <v>CORRECTO</v>
      </c>
    </row>
    <row r="53" spans="1:6" hidden="1" x14ac:dyDescent="0.25">
      <c r="A53" s="32">
        <v>546927603</v>
      </c>
      <c r="B53" s="32">
        <v>189798881.46999997</v>
      </c>
      <c r="C53" s="32">
        <v>546927603</v>
      </c>
      <c r="D53" s="32">
        <v>236366713.46000001</v>
      </c>
      <c r="E53" t="str">
        <f t="shared" si="0"/>
        <v>CORRECTO</v>
      </c>
      <c r="F53" t="str">
        <f t="shared" si="1"/>
        <v>CORRECTO</v>
      </c>
    </row>
    <row r="54" spans="1:6" hidden="1" x14ac:dyDescent="0.25">
      <c r="A54" s="32">
        <v>632113620</v>
      </c>
      <c r="B54" s="32">
        <v>198234359.63</v>
      </c>
      <c r="C54" s="32">
        <v>632113620</v>
      </c>
      <c r="D54" s="32">
        <v>198234359.63</v>
      </c>
      <c r="E54" t="str">
        <f t="shared" si="0"/>
        <v>CORRECTO</v>
      </c>
      <c r="F54" t="str">
        <f t="shared" si="1"/>
        <v>CORRECTO</v>
      </c>
    </row>
    <row r="55" spans="1:6" hidden="1" x14ac:dyDescent="0.25">
      <c r="A55" s="32">
        <v>40385816.474376999</v>
      </c>
      <c r="B55" s="32" t="s">
        <v>127</v>
      </c>
      <c r="C55" s="32">
        <v>40385816.474376999</v>
      </c>
      <c r="D55" s="32" t="s">
        <v>127</v>
      </c>
      <c r="E55" t="str">
        <f t="shared" si="0"/>
        <v>CORRECTO</v>
      </c>
      <c r="F55" t="str">
        <f t="shared" si="1"/>
        <v>CORRECTO</v>
      </c>
    </row>
    <row r="56" spans="1:6" hidden="1" x14ac:dyDescent="0.25">
      <c r="A56" s="32">
        <v>0</v>
      </c>
      <c r="B56" s="32" t="s">
        <v>30</v>
      </c>
      <c r="C56" s="32">
        <v>0</v>
      </c>
      <c r="D56" s="32" t="s">
        <v>30</v>
      </c>
      <c r="E56" t="str">
        <f t="shared" si="0"/>
        <v>CORRECTO</v>
      </c>
      <c r="F56" t="str">
        <f t="shared" si="1"/>
        <v>CORRECTO</v>
      </c>
    </row>
    <row r="57" spans="1:6" hidden="1" x14ac:dyDescent="0.25">
      <c r="A57" s="32">
        <v>0</v>
      </c>
      <c r="B57" s="32" t="s">
        <v>30</v>
      </c>
      <c r="C57" s="32">
        <v>0</v>
      </c>
      <c r="D57" s="32" t="s">
        <v>30</v>
      </c>
      <c r="E57" t="str">
        <f t="shared" si="0"/>
        <v>CORRECTO</v>
      </c>
      <c r="F57" t="str">
        <f t="shared" si="1"/>
        <v>CORRECTO</v>
      </c>
    </row>
    <row r="58" spans="1:6" hidden="1" x14ac:dyDescent="0.25">
      <c r="A58" s="32">
        <v>0</v>
      </c>
      <c r="B58" s="32" t="s">
        <v>30</v>
      </c>
      <c r="C58" s="32">
        <v>0</v>
      </c>
      <c r="D58" s="32" t="s">
        <v>30</v>
      </c>
      <c r="E58" t="str">
        <f t="shared" si="0"/>
        <v>CORRECTO</v>
      </c>
      <c r="F58" t="str">
        <f t="shared" si="1"/>
        <v>CORRECTO</v>
      </c>
    </row>
    <row r="59" spans="1:6" x14ac:dyDescent="0.25">
      <c r="A59" s="32">
        <v>0</v>
      </c>
      <c r="B59" s="32" t="s">
        <v>127</v>
      </c>
      <c r="C59" s="32">
        <v>0</v>
      </c>
      <c r="D59" s="32" t="s">
        <v>30</v>
      </c>
      <c r="E59" t="str">
        <f t="shared" si="0"/>
        <v>CORRECTO</v>
      </c>
      <c r="F59" t="str">
        <f t="shared" si="1"/>
        <v>ERROR</v>
      </c>
    </row>
    <row r="60" spans="1:6" x14ac:dyDescent="0.25">
      <c r="A60" s="32">
        <v>0</v>
      </c>
      <c r="B60" s="32" t="s">
        <v>127</v>
      </c>
      <c r="C60" s="32">
        <v>0</v>
      </c>
      <c r="D60" s="32" t="s">
        <v>30</v>
      </c>
      <c r="E60" t="str">
        <f t="shared" si="0"/>
        <v>CORRECTO</v>
      </c>
      <c r="F60" t="str">
        <f t="shared" si="1"/>
        <v>ERROR</v>
      </c>
    </row>
    <row r="61" spans="1:6" hidden="1" x14ac:dyDescent="0.25">
      <c r="A61" s="32">
        <v>1995363300</v>
      </c>
      <c r="B61" s="32">
        <v>596890329.00999999</v>
      </c>
      <c r="C61" s="32">
        <v>1995363300</v>
      </c>
      <c r="D61" s="32">
        <v>711740329.00999999</v>
      </c>
      <c r="E61" t="str">
        <f t="shared" si="0"/>
        <v>CORRECTO</v>
      </c>
      <c r="F61" t="str">
        <f t="shared" si="1"/>
        <v>CORRECTO</v>
      </c>
    </row>
    <row r="62" spans="1:6" hidden="1" x14ac:dyDescent="0.25">
      <c r="A62" s="32">
        <v>524636700</v>
      </c>
      <c r="B62" s="32">
        <v>40061666.659999996</v>
      </c>
      <c r="C62" s="32">
        <v>524636700</v>
      </c>
      <c r="D62" s="32">
        <v>144499666</v>
      </c>
      <c r="E62" t="str">
        <f t="shared" si="0"/>
        <v>CORRECTO</v>
      </c>
      <c r="F62" t="str">
        <f t="shared" si="1"/>
        <v>CORRECTO</v>
      </c>
    </row>
    <row r="63" spans="1:6" hidden="1" x14ac:dyDescent="0.25">
      <c r="A63" s="32">
        <v>7710000000</v>
      </c>
      <c r="B63" s="32">
        <v>0</v>
      </c>
      <c r="C63" s="32">
        <v>7710000000</v>
      </c>
      <c r="D63" s="32">
        <v>0</v>
      </c>
      <c r="E63" t="str">
        <f t="shared" si="0"/>
        <v>CORRECTO</v>
      </c>
      <c r="F63" t="str">
        <f t="shared" si="1"/>
        <v>CORRECTO</v>
      </c>
    </row>
    <row r="64" spans="1:6" hidden="1" x14ac:dyDescent="0.25">
      <c r="A64" s="32">
        <v>1500000000</v>
      </c>
      <c r="B64" s="32">
        <v>0</v>
      </c>
      <c r="C64" s="32">
        <v>1500000000</v>
      </c>
      <c r="D64" s="32">
        <v>0</v>
      </c>
      <c r="E64" t="str">
        <f t="shared" si="0"/>
        <v>CORRECTO</v>
      </c>
      <c r="F64" t="str">
        <f t="shared" si="1"/>
        <v>CORRECTO</v>
      </c>
    </row>
    <row r="65" spans="1:6" hidden="1" x14ac:dyDescent="0.25">
      <c r="A65" s="32">
        <v>370000000</v>
      </c>
      <c r="B65" s="32">
        <v>0</v>
      </c>
      <c r="C65" s="32">
        <v>370000000</v>
      </c>
      <c r="D65" s="32">
        <v>0</v>
      </c>
      <c r="E65" t="str">
        <f t="shared" si="0"/>
        <v>CORRECTO</v>
      </c>
      <c r="F65" t="str">
        <f t="shared" si="1"/>
        <v>CORRECTO</v>
      </c>
    </row>
    <row r="66" spans="1:6" hidden="1" x14ac:dyDescent="0.25">
      <c r="A66" s="32">
        <v>400000000</v>
      </c>
      <c r="B66" s="32">
        <v>0</v>
      </c>
      <c r="C66" s="32">
        <v>400000000</v>
      </c>
      <c r="D66" s="32">
        <v>0</v>
      </c>
      <c r="E66" t="str">
        <f t="shared" si="0"/>
        <v>CORRECTO</v>
      </c>
      <c r="F66" t="str">
        <f t="shared" si="1"/>
        <v>CORRECTO</v>
      </c>
    </row>
    <row r="67" spans="1:6" hidden="1" x14ac:dyDescent="0.25">
      <c r="A67" s="32">
        <v>0</v>
      </c>
      <c r="B67" s="32">
        <v>0</v>
      </c>
      <c r="C67" s="32">
        <v>0</v>
      </c>
      <c r="D67" s="32">
        <v>0</v>
      </c>
      <c r="E67" t="str">
        <f t="shared" ref="E67:E88" si="2">IF(A67=C67,"CORRECTO","ERROR")</f>
        <v>CORRECTO</v>
      </c>
      <c r="F67" t="str">
        <f t="shared" ref="F67:F88" si="3">IF(B67&lt;=D67,"CORRECTO","ERROR")</f>
        <v>CORRECTO</v>
      </c>
    </row>
    <row r="68" spans="1:6" hidden="1" x14ac:dyDescent="0.25">
      <c r="A68" s="32">
        <v>0</v>
      </c>
      <c r="B68" s="32">
        <v>0</v>
      </c>
      <c r="C68" s="32">
        <v>0</v>
      </c>
      <c r="D68" s="32">
        <v>0</v>
      </c>
      <c r="E68" t="str">
        <f t="shared" si="2"/>
        <v>CORRECTO</v>
      </c>
      <c r="F68" t="str">
        <f t="shared" si="3"/>
        <v>CORRECTO</v>
      </c>
    </row>
    <row r="69" spans="1:6" hidden="1" x14ac:dyDescent="0.25">
      <c r="A69" s="32">
        <v>0</v>
      </c>
      <c r="B69" s="32">
        <v>0</v>
      </c>
      <c r="C69" s="32">
        <v>0</v>
      </c>
      <c r="D69" s="32">
        <v>0</v>
      </c>
      <c r="E69" t="str">
        <f t="shared" si="2"/>
        <v>CORRECTO</v>
      </c>
      <c r="F69" t="str">
        <f t="shared" si="3"/>
        <v>CORRECTO</v>
      </c>
    </row>
    <row r="70" spans="1:6" hidden="1" x14ac:dyDescent="0.25">
      <c r="A70" s="32">
        <v>3751695904</v>
      </c>
      <c r="B70" s="32">
        <v>619769429.55999994</v>
      </c>
      <c r="C70" s="32">
        <v>3751695904</v>
      </c>
      <c r="D70" s="32">
        <v>619769429.55999994</v>
      </c>
      <c r="E70" t="str">
        <f t="shared" si="2"/>
        <v>CORRECTO</v>
      </c>
      <c r="F70" t="str">
        <f t="shared" si="3"/>
        <v>CORRECTO</v>
      </c>
    </row>
    <row r="71" spans="1:6" hidden="1" x14ac:dyDescent="0.25">
      <c r="A71" s="32">
        <v>3629567017</v>
      </c>
      <c r="B71" s="32">
        <v>0</v>
      </c>
      <c r="C71" s="32">
        <v>3629567017</v>
      </c>
      <c r="D71" s="32">
        <v>0</v>
      </c>
      <c r="E71" t="str">
        <f t="shared" si="2"/>
        <v>CORRECTO</v>
      </c>
      <c r="F71" t="str">
        <f t="shared" si="3"/>
        <v>CORRECTO</v>
      </c>
    </row>
    <row r="72" spans="1:6" hidden="1" x14ac:dyDescent="0.25">
      <c r="A72" s="32">
        <v>1995000000</v>
      </c>
      <c r="B72" s="32">
        <v>357959598.97000003</v>
      </c>
      <c r="C72" s="32">
        <v>1995000000</v>
      </c>
      <c r="D72" s="32">
        <v>417939631.14999998</v>
      </c>
      <c r="E72" t="str">
        <f t="shared" si="2"/>
        <v>CORRECTO</v>
      </c>
      <c r="F72" t="str">
        <f t="shared" si="3"/>
        <v>CORRECTO</v>
      </c>
    </row>
    <row r="73" spans="1:6" hidden="1" x14ac:dyDescent="0.25">
      <c r="A73" s="32">
        <v>60000000</v>
      </c>
      <c r="B73" s="32">
        <v>0</v>
      </c>
      <c r="C73" s="32">
        <v>60000000</v>
      </c>
      <c r="D73" s="32">
        <v>0</v>
      </c>
      <c r="E73" t="str">
        <f t="shared" si="2"/>
        <v>CORRECTO</v>
      </c>
      <c r="F73" t="str">
        <f t="shared" si="3"/>
        <v>CORRECTO</v>
      </c>
    </row>
    <row r="74" spans="1:6" hidden="1" x14ac:dyDescent="0.25">
      <c r="A74" s="32">
        <v>1978200000</v>
      </c>
      <c r="B74" s="32">
        <v>811524655.45999992</v>
      </c>
      <c r="C74" s="32">
        <v>1978200000</v>
      </c>
      <c r="D74" s="32">
        <v>2307655067.9200001</v>
      </c>
      <c r="E74" t="str">
        <f t="shared" si="2"/>
        <v>CORRECTO</v>
      </c>
      <c r="F74" t="str">
        <f t="shared" si="3"/>
        <v>CORRECTO</v>
      </c>
    </row>
    <row r="75" spans="1:6" hidden="1" x14ac:dyDescent="0.25">
      <c r="A75" s="32">
        <v>490683757</v>
      </c>
      <c r="B75" s="32">
        <v>0</v>
      </c>
      <c r="C75" s="32">
        <v>490683757</v>
      </c>
      <c r="D75" s="32">
        <v>0</v>
      </c>
      <c r="E75" t="str">
        <f t="shared" si="2"/>
        <v>CORRECTO</v>
      </c>
      <c r="F75" t="str">
        <f t="shared" si="3"/>
        <v>CORRECTO</v>
      </c>
    </row>
    <row r="76" spans="1:6" hidden="1" x14ac:dyDescent="0.25">
      <c r="A76" s="32">
        <v>383250000</v>
      </c>
      <c r="B76" s="32">
        <v>39560390</v>
      </c>
      <c r="C76" s="32">
        <v>383250000</v>
      </c>
      <c r="D76" s="32">
        <v>48458830</v>
      </c>
      <c r="E76" t="str">
        <f t="shared" si="2"/>
        <v>CORRECTO</v>
      </c>
      <c r="F76" t="str">
        <f t="shared" si="3"/>
        <v>CORRECTO</v>
      </c>
    </row>
    <row r="77" spans="1:6" hidden="1" x14ac:dyDescent="0.25">
      <c r="A77" s="32">
        <v>211603322</v>
      </c>
      <c r="B77" s="32">
        <v>76718900</v>
      </c>
      <c r="C77" s="32">
        <v>211603322</v>
      </c>
      <c r="D77" s="32">
        <v>76718900</v>
      </c>
      <c r="E77" t="str">
        <f t="shared" si="2"/>
        <v>CORRECTO</v>
      </c>
      <c r="F77" t="str">
        <f t="shared" si="3"/>
        <v>CORRECTO</v>
      </c>
    </row>
    <row r="78" spans="1:6" hidden="1" x14ac:dyDescent="0.25">
      <c r="A78" s="32">
        <v>1783000000</v>
      </c>
      <c r="B78" s="32">
        <v>0</v>
      </c>
      <c r="C78" s="32">
        <v>1783000000</v>
      </c>
      <c r="D78" s="32">
        <v>0</v>
      </c>
      <c r="E78" t="str">
        <f t="shared" si="2"/>
        <v>CORRECTO</v>
      </c>
      <c r="F78" t="str">
        <f t="shared" si="3"/>
        <v>CORRECTO</v>
      </c>
    </row>
    <row r="79" spans="1:6" hidden="1" x14ac:dyDescent="0.25">
      <c r="A79" s="32">
        <v>2758000000</v>
      </c>
      <c r="B79" s="32">
        <v>0</v>
      </c>
      <c r="C79" s="32">
        <v>2758000000</v>
      </c>
      <c r="D79" s="32">
        <v>0</v>
      </c>
      <c r="E79" t="str">
        <f t="shared" si="2"/>
        <v>CORRECTO</v>
      </c>
      <c r="F79" t="str">
        <f t="shared" si="3"/>
        <v>CORRECTO</v>
      </c>
    </row>
    <row r="80" spans="1:6" hidden="1" x14ac:dyDescent="0.25">
      <c r="A80" s="32">
        <v>270000000</v>
      </c>
      <c r="B80" s="32">
        <v>0</v>
      </c>
      <c r="C80" s="32">
        <v>270000000</v>
      </c>
      <c r="D80" s="32">
        <v>0</v>
      </c>
      <c r="E80" t="str">
        <f t="shared" si="2"/>
        <v>CORRECTO</v>
      </c>
      <c r="F80" t="str">
        <f t="shared" si="3"/>
        <v>CORRECTO</v>
      </c>
    </row>
    <row r="81" spans="1:6" hidden="1" x14ac:dyDescent="0.25">
      <c r="A81" s="32">
        <v>0</v>
      </c>
      <c r="B81" s="32">
        <v>0</v>
      </c>
      <c r="C81" s="32">
        <v>0</v>
      </c>
      <c r="D81" s="32">
        <v>0</v>
      </c>
      <c r="E81" t="str">
        <f t="shared" si="2"/>
        <v>CORRECTO</v>
      </c>
      <c r="F81" t="str">
        <f t="shared" si="3"/>
        <v>CORRECTO</v>
      </c>
    </row>
    <row r="82" spans="1:6" hidden="1" x14ac:dyDescent="0.25">
      <c r="A82" s="32">
        <v>5675000000</v>
      </c>
      <c r="B82" s="32">
        <v>2066567146</v>
      </c>
      <c r="C82" s="32">
        <v>5675000000</v>
      </c>
      <c r="D82" s="32">
        <v>2273675146</v>
      </c>
      <c r="E82" t="str">
        <f t="shared" si="2"/>
        <v>CORRECTO</v>
      </c>
      <c r="F82" t="str">
        <f t="shared" si="3"/>
        <v>CORRECTO</v>
      </c>
    </row>
    <row r="83" spans="1:6" hidden="1" x14ac:dyDescent="0.25">
      <c r="A83" s="32">
        <v>111120005937</v>
      </c>
      <c r="B83" s="32">
        <v>0</v>
      </c>
      <c r="C83" s="32">
        <v>111120005937</v>
      </c>
      <c r="D83" s="32">
        <v>0</v>
      </c>
      <c r="E83" t="str">
        <f t="shared" si="2"/>
        <v>CORRECTO</v>
      </c>
      <c r="F83" t="str">
        <f t="shared" si="3"/>
        <v>CORRECTO</v>
      </c>
    </row>
    <row r="84" spans="1:6" hidden="1" x14ac:dyDescent="0.25">
      <c r="A84" s="32">
        <v>1233724344</v>
      </c>
      <c r="B84" s="32">
        <v>0</v>
      </c>
      <c r="C84" s="32">
        <v>1233724344</v>
      </c>
      <c r="D84" s="32">
        <v>0</v>
      </c>
      <c r="E84" t="str">
        <f t="shared" si="2"/>
        <v>CORRECTO</v>
      </c>
      <c r="F84" t="str">
        <f t="shared" si="3"/>
        <v>CORRECTO</v>
      </c>
    </row>
    <row r="85" spans="1:6" hidden="1" x14ac:dyDescent="0.25">
      <c r="A85" s="32">
        <v>1172324000</v>
      </c>
      <c r="B85" s="32">
        <v>0</v>
      </c>
      <c r="C85" s="32">
        <v>1172324000</v>
      </c>
      <c r="D85" s="32">
        <v>0</v>
      </c>
      <c r="E85" t="str">
        <f t="shared" si="2"/>
        <v>CORRECTO</v>
      </c>
      <c r="F85" t="str">
        <f t="shared" si="3"/>
        <v>CORRECTO</v>
      </c>
    </row>
    <row r="86" spans="1:6" hidden="1" x14ac:dyDescent="0.25">
      <c r="A86" s="32">
        <v>1687170176</v>
      </c>
      <c r="B86" s="32">
        <v>0</v>
      </c>
      <c r="C86" s="32">
        <v>1687170176</v>
      </c>
      <c r="D86" s="32">
        <v>0</v>
      </c>
      <c r="E86" t="str">
        <f t="shared" si="2"/>
        <v>CORRECTO</v>
      </c>
      <c r="F86" t="str">
        <f t="shared" si="3"/>
        <v>CORRECTO</v>
      </c>
    </row>
    <row r="87" spans="1:6" hidden="1" x14ac:dyDescent="0.25">
      <c r="A87" s="32">
        <v>456776629.18000001</v>
      </c>
      <c r="B87" s="32">
        <v>50198554.739199996</v>
      </c>
      <c r="C87" s="32">
        <v>456776629.18000001</v>
      </c>
      <c r="D87" s="32">
        <v>104198248.46000001</v>
      </c>
      <c r="E87" t="str">
        <f t="shared" si="2"/>
        <v>CORRECTO</v>
      </c>
      <c r="F87" t="str">
        <f t="shared" si="3"/>
        <v>CORRECTO</v>
      </c>
    </row>
    <row r="88" spans="1:6" hidden="1" x14ac:dyDescent="0.25">
      <c r="A88" s="32">
        <v>745267131.82000005</v>
      </c>
      <c r="B88" s="32">
        <v>81902905.100799993</v>
      </c>
      <c r="C88" s="32">
        <v>745267131.82000005</v>
      </c>
      <c r="D88" s="32">
        <v>170007668.53999999</v>
      </c>
      <c r="E88" t="str">
        <f t="shared" si="2"/>
        <v>CORRECTO</v>
      </c>
      <c r="F88" t="str">
        <f t="shared" si="3"/>
        <v>CORRECTO</v>
      </c>
    </row>
  </sheetData>
  <autoFilter ref="A1:F88" xr:uid="{27E4883E-6B75-4340-A868-D2638E94B7FA}">
    <filterColumn colId="5">
      <filters>
        <filter val="ERROR"/>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C0B30-8CBC-4C53-B1A6-833E9862D122}">
  <dimension ref="B1:M12"/>
  <sheetViews>
    <sheetView topLeftCell="A7" workbookViewId="0">
      <selection activeCell="D18" sqref="D18"/>
    </sheetView>
  </sheetViews>
  <sheetFormatPr baseColWidth="10" defaultRowHeight="15" x14ac:dyDescent="0.25"/>
  <cols>
    <col min="2" max="2" width="6.140625" bestFit="1" customWidth="1"/>
    <col min="3" max="3" width="7.7109375" bestFit="1" customWidth="1"/>
    <col min="4" max="4" width="48.42578125" customWidth="1"/>
    <col min="5" max="5" width="31.42578125" customWidth="1"/>
    <col min="6" max="6" width="30.7109375" customWidth="1"/>
    <col min="7" max="7" width="10.140625" customWidth="1"/>
    <col min="10" max="10" width="18.42578125" bestFit="1" customWidth="1"/>
    <col min="11" max="11" width="6.140625" bestFit="1" customWidth="1"/>
    <col min="12" max="12" width="22.140625" bestFit="1" customWidth="1"/>
    <col min="13" max="13" width="21.140625" bestFit="1" customWidth="1"/>
  </cols>
  <sheetData>
    <row r="1" spans="2:13" ht="60" x14ac:dyDescent="0.25">
      <c r="B1" s="22" t="s">
        <v>165</v>
      </c>
      <c r="C1" s="23" t="s">
        <v>161</v>
      </c>
      <c r="D1" s="23" t="s">
        <v>162</v>
      </c>
      <c r="E1" s="23" t="s">
        <v>163</v>
      </c>
      <c r="F1" s="23" t="s">
        <v>164</v>
      </c>
      <c r="G1" s="26" t="s">
        <v>166</v>
      </c>
      <c r="J1" s="27" t="s">
        <v>170</v>
      </c>
      <c r="K1" s="27" t="s">
        <v>168</v>
      </c>
      <c r="L1" s="28" t="s">
        <v>20</v>
      </c>
      <c r="M1" s="27" t="s">
        <v>21</v>
      </c>
    </row>
    <row r="2" spans="2:13" ht="30" x14ac:dyDescent="0.25">
      <c r="B2" s="24" t="s">
        <v>159</v>
      </c>
      <c r="C2" s="25">
        <v>236</v>
      </c>
      <c r="D2" s="21">
        <v>119</v>
      </c>
      <c r="E2" s="25">
        <v>236</v>
      </c>
      <c r="F2" s="21">
        <v>119</v>
      </c>
      <c r="G2">
        <f>F2/E2</f>
        <v>0.50423728813559321</v>
      </c>
      <c r="J2" s="147" t="s">
        <v>169</v>
      </c>
      <c r="K2" s="29" t="s">
        <v>159</v>
      </c>
      <c r="L2" s="18"/>
      <c r="M2" s="18"/>
    </row>
    <row r="3" spans="2:13" x14ac:dyDescent="0.25">
      <c r="B3" s="24" t="s">
        <v>157</v>
      </c>
      <c r="C3" s="25">
        <v>211</v>
      </c>
      <c r="D3" s="21">
        <v>62</v>
      </c>
      <c r="E3" s="11">
        <f>C2+C3</f>
        <v>447</v>
      </c>
      <c r="F3" s="11">
        <f>D2+D3</f>
        <v>181</v>
      </c>
      <c r="G3">
        <f>F3/E3</f>
        <v>0.40492170022371365</v>
      </c>
      <c r="J3" s="148"/>
      <c r="K3" s="29" t="s">
        <v>157</v>
      </c>
      <c r="L3" s="18"/>
      <c r="M3" s="18"/>
    </row>
    <row r="4" spans="2:13" x14ac:dyDescent="0.25">
      <c r="B4" s="24" t="s">
        <v>160</v>
      </c>
      <c r="C4" s="25">
        <v>295</v>
      </c>
      <c r="D4" s="21">
        <v>137</v>
      </c>
      <c r="E4" s="11">
        <f>E3+C4</f>
        <v>742</v>
      </c>
      <c r="F4" s="11">
        <f>F3+D4</f>
        <v>318</v>
      </c>
      <c r="G4">
        <f>F4/E4</f>
        <v>0.42857142857142855</v>
      </c>
      <c r="J4" s="148"/>
      <c r="K4" s="29" t="s">
        <v>167</v>
      </c>
      <c r="L4" s="18"/>
      <c r="M4" s="18"/>
    </row>
    <row r="5" spans="2:13" x14ac:dyDescent="0.25">
      <c r="B5" s="24" t="s">
        <v>158</v>
      </c>
      <c r="C5" s="25">
        <v>215</v>
      </c>
      <c r="D5" s="21">
        <v>94</v>
      </c>
      <c r="E5" s="11">
        <f>E4+C5</f>
        <v>957</v>
      </c>
      <c r="F5" s="11">
        <f>F4+D5</f>
        <v>412</v>
      </c>
      <c r="G5">
        <f>F5/E5</f>
        <v>0.43051201671891326</v>
      </c>
      <c r="J5" s="149"/>
      <c r="K5" s="29" t="s">
        <v>158</v>
      </c>
      <c r="L5" s="18"/>
      <c r="M5" s="18"/>
    </row>
    <row r="7" spans="2:13" ht="45" x14ac:dyDescent="0.25">
      <c r="D7" s="30" t="s">
        <v>119</v>
      </c>
      <c r="E7" s="10" t="s">
        <v>120</v>
      </c>
      <c r="F7" s="10" t="s">
        <v>121</v>
      </c>
      <c r="G7" s="30" t="s">
        <v>171</v>
      </c>
    </row>
    <row r="8" spans="2:13" x14ac:dyDescent="0.25">
      <c r="D8" s="15" t="s">
        <v>70</v>
      </c>
      <c r="E8" s="12"/>
      <c r="F8" s="12"/>
      <c r="G8" s="12"/>
    </row>
    <row r="9" spans="2:13" x14ac:dyDescent="0.25">
      <c r="D9" s="31" t="s">
        <v>128</v>
      </c>
      <c r="E9" s="13" t="s">
        <v>149</v>
      </c>
      <c r="F9" s="12" t="s">
        <v>150</v>
      </c>
      <c r="G9" s="20" t="s">
        <v>129</v>
      </c>
    </row>
    <row r="10" spans="2:13" x14ac:dyDescent="0.25">
      <c r="D10" s="15" t="s">
        <v>22</v>
      </c>
      <c r="E10" s="12"/>
      <c r="F10" s="12"/>
      <c r="G10" s="12"/>
    </row>
    <row r="11" spans="2:13" x14ac:dyDescent="0.25">
      <c r="D11" s="31" t="s">
        <v>144</v>
      </c>
      <c r="E11" s="14" t="s">
        <v>151</v>
      </c>
      <c r="F11" s="12" t="s">
        <v>152</v>
      </c>
      <c r="G11" s="20">
        <v>20</v>
      </c>
    </row>
    <row r="12" spans="2:13" x14ac:dyDescent="0.25">
      <c r="D12" s="31" t="s">
        <v>37</v>
      </c>
      <c r="E12" s="16" t="s">
        <v>145</v>
      </c>
      <c r="F12" s="17" t="s">
        <v>146</v>
      </c>
      <c r="G12" s="20" t="s">
        <v>172</v>
      </c>
    </row>
  </sheetData>
  <mergeCells count="1">
    <mergeCell ref="J2:J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35645-5E0B-47B5-9C38-49E16F607CB5}">
  <sheetPr codeName="Hoja3"/>
  <dimension ref="A2:E33"/>
  <sheetViews>
    <sheetView workbookViewId="0">
      <selection activeCell="D18" sqref="D18"/>
    </sheetView>
  </sheetViews>
  <sheetFormatPr baseColWidth="10" defaultRowHeight="15" x14ac:dyDescent="0.25"/>
  <cols>
    <col min="1" max="1" width="44.85546875" customWidth="1"/>
    <col min="2" max="2" width="12.140625" customWidth="1"/>
    <col min="4" max="4" width="64.42578125" bestFit="1" customWidth="1"/>
    <col min="5" max="5" width="12.28515625" style="2" customWidth="1"/>
    <col min="6" max="13" width="1.85546875" bestFit="1" customWidth="1"/>
    <col min="14" max="84" width="2.85546875" bestFit="1" customWidth="1"/>
    <col min="85" max="120" width="3.85546875" bestFit="1" customWidth="1"/>
    <col min="121" max="121" width="11.7109375" bestFit="1" customWidth="1"/>
  </cols>
  <sheetData>
    <row r="2" spans="1:5" x14ac:dyDescent="0.25">
      <c r="A2" s="4" t="s">
        <v>87</v>
      </c>
      <c r="B2" s="4" t="s">
        <v>86</v>
      </c>
      <c r="D2" s="5" t="s">
        <v>103</v>
      </c>
      <c r="E2" s="2" t="s">
        <v>104</v>
      </c>
    </row>
    <row r="3" spans="1:5" ht="15.6" customHeight="1" x14ac:dyDescent="0.25">
      <c r="A3" s="3" t="s">
        <v>113</v>
      </c>
      <c r="B3" s="6">
        <v>18</v>
      </c>
      <c r="D3" s="1" t="s">
        <v>73</v>
      </c>
      <c r="E3" s="2">
        <v>5</v>
      </c>
    </row>
    <row r="4" spans="1:5" x14ac:dyDescent="0.25">
      <c r="A4" s="3" t="s">
        <v>112</v>
      </c>
      <c r="B4" s="2">
        <v>40</v>
      </c>
      <c r="D4" s="1" t="s">
        <v>107</v>
      </c>
      <c r="E4" s="2">
        <v>1</v>
      </c>
    </row>
    <row r="5" spans="1:5" x14ac:dyDescent="0.25">
      <c r="A5" s="3" t="s">
        <v>88</v>
      </c>
      <c r="B5" s="2">
        <v>16</v>
      </c>
      <c r="D5" s="1" t="s">
        <v>94</v>
      </c>
      <c r="E5" s="2">
        <v>1</v>
      </c>
    </row>
    <row r="6" spans="1:5" x14ac:dyDescent="0.25">
      <c r="A6" s="3" t="s">
        <v>89</v>
      </c>
      <c r="B6" s="2">
        <f>110-18</f>
        <v>92</v>
      </c>
      <c r="D6" s="1" t="s">
        <v>29</v>
      </c>
      <c r="E6" s="2">
        <v>37</v>
      </c>
    </row>
    <row r="7" spans="1:5" x14ac:dyDescent="0.25">
      <c r="A7" s="3"/>
      <c r="B7" s="2"/>
      <c r="D7" s="1" t="s">
        <v>95</v>
      </c>
      <c r="E7" s="2">
        <v>1</v>
      </c>
    </row>
    <row r="8" spans="1:5" x14ac:dyDescent="0.25">
      <c r="A8" s="3"/>
      <c r="B8" s="2"/>
      <c r="D8" s="1" t="s">
        <v>96</v>
      </c>
      <c r="E8" s="2">
        <v>1</v>
      </c>
    </row>
    <row r="9" spans="1:5" x14ac:dyDescent="0.25">
      <c r="A9" s="3"/>
      <c r="B9" s="2"/>
      <c r="D9" s="1" t="s">
        <v>92</v>
      </c>
      <c r="E9" s="2">
        <v>1</v>
      </c>
    </row>
    <row r="10" spans="1:5" x14ac:dyDescent="0.25">
      <c r="A10" s="3"/>
      <c r="B10" s="2"/>
      <c r="D10" s="1" t="s">
        <v>38</v>
      </c>
      <c r="E10" s="2">
        <v>4</v>
      </c>
    </row>
    <row r="11" spans="1:5" x14ac:dyDescent="0.25">
      <c r="A11" s="3"/>
      <c r="B11" s="2"/>
      <c r="D11" s="1" t="s">
        <v>97</v>
      </c>
      <c r="E11" s="2">
        <v>4</v>
      </c>
    </row>
    <row r="12" spans="1:5" x14ac:dyDescent="0.25">
      <c r="A12" s="3"/>
      <c r="B12" s="2"/>
      <c r="D12" s="1" t="s">
        <v>68</v>
      </c>
      <c r="E12" s="2">
        <v>26</v>
      </c>
    </row>
    <row r="13" spans="1:5" x14ac:dyDescent="0.25">
      <c r="A13" s="3"/>
      <c r="B13" s="2"/>
      <c r="D13" s="1" t="s">
        <v>35</v>
      </c>
      <c r="E13" s="2">
        <v>23</v>
      </c>
    </row>
    <row r="14" spans="1:5" x14ac:dyDescent="0.25">
      <c r="A14" s="3"/>
      <c r="B14" s="2"/>
      <c r="D14" s="1" t="s">
        <v>91</v>
      </c>
      <c r="E14" s="2">
        <v>3</v>
      </c>
    </row>
    <row r="15" spans="1:5" x14ac:dyDescent="0.25">
      <c r="A15" s="3"/>
      <c r="B15" s="2"/>
      <c r="D15" s="1" t="s">
        <v>93</v>
      </c>
      <c r="E15" s="2">
        <v>1</v>
      </c>
    </row>
    <row r="16" spans="1:5" x14ac:dyDescent="0.25">
      <c r="A16" s="3"/>
      <c r="B16" s="2"/>
      <c r="D16" s="1" t="s">
        <v>100</v>
      </c>
      <c r="E16" s="2">
        <v>108</v>
      </c>
    </row>
    <row r="17" spans="1:2" x14ac:dyDescent="0.25">
      <c r="A17" s="3"/>
      <c r="B17" s="2"/>
    </row>
    <row r="18" spans="1:2" x14ac:dyDescent="0.25">
      <c r="A18" s="3"/>
      <c r="B18" s="2"/>
    </row>
    <row r="19" spans="1:2" x14ac:dyDescent="0.25">
      <c r="A19" s="3"/>
      <c r="B19" s="2"/>
    </row>
    <row r="20" spans="1:2" x14ac:dyDescent="0.25">
      <c r="A20" s="3"/>
      <c r="B20" s="2"/>
    </row>
    <row r="21" spans="1:2" x14ac:dyDescent="0.25">
      <c r="A21" s="3"/>
      <c r="B21" s="2"/>
    </row>
    <row r="22" spans="1:2" x14ac:dyDescent="0.25">
      <c r="A22" s="3"/>
      <c r="B22" s="2"/>
    </row>
    <row r="23" spans="1:2" x14ac:dyDescent="0.25">
      <c r="A23" s="3"/>
      <c r="B23" s="2"/>
    </row>
    <row r="24" spans="1:2" x14ac:dyDescent="0.25">
      <c r="A24" s="3"/>
      <c r="B24" s="2"/>
    </row>
    <row r="25" spans="1:2" x14ac:dyDescent="0.25">
      <c r="A25" s="3"/>
      <c r="B25" s="2"/>
    </row>
    <row r="26" spans="1:2" x14ac:dyDescent="0.25">
      <c r="A26" s="3"/>
      <c r="B26" s="2"/>
    </row>
    <row r="27" spans="1:2" x14ac:dyDescent="0.25">
      <c r="A27" s="3"/>
      <c r="B27" s="2"/>
    </row>
    <row r="28" spans="1:2" x14ac:dyDescent="0.25">
      <c r="A28" s="3"/>
      <c r="B28" s="2"/>
    </row>
    <row r="29" spans="1:2" x14ac:dyDescent="0.25">
      <c r="A29" s="3"/>
      <c r="B29" s="2"/>
    </row>
    <row r="30" spans="1:2" x14ac:dyDescent="0.25">
      <c r="A30" s="3"/>
      <c r="B30" s="2"/>
    </row>
    <row r="31" spans="1:2" x14ac:dyDescent="0.25">
      <c r="A31" s="3"/>
      <c r="B31" s="2"/>
    </row>
    <row r="32" spans="1:2" x14ac:dyDescent="0.25">
      <c r="A32" s="3"/>
      <c r="B32" s="2"/>
    </row>
    <row r="33" spans="1:2" x14ac:dyDescent="0.25">
      <c r="A33" s="3"/>
      <c r="B33" s="2"/>
    </row>
  </sheetData>
  <autoFilter ref="A2:B33" xr:uid="{2E535645-5E0B-47B5-9C38-49E16F607CB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6FCF-63D8-4836-9159-8319E6987557}">
  <sheetPr codeName="Hoja4"/>
  <dimension ref="B2:C49"/>
  <sheetViews>
    <sheetView workbookViewId="0">
      <selection activeCell="D13" sqref="D13"/>
    </sheetView>
  </sheetViews>
  <sheetFormatPr baseColWidth="10" defaultRowHeight="15" x14ac:dyDescent="0.25"/>
  <cols>
    <col min="2" max="2" width="71.140625" customWidth="1"/>
    <col min="3" max="3" width="12.28515625" customWidth="1"/>
    <col min="4" max="4" width="11.7109375" bestFit="1" customWidth="1"/>
  </cols>
  <sheetData>
    <row r="2" spans="2:3" x14ac:dyDescent="0.25">
      <c r="B2" s="8" t="s">
        <v>114</v>
      </c>
      <c r="C2" t="s">
        <v>104</v>
      </c>
    </row>
    <row r="3" spans="2:3" s="3" customFormat="1" ht="45" x14ac:dyDescent="0.25">
      <c r="B3" s="7" t="s">
        <v>24</v>
      </c>
      <c r="C3" s="9">
        <v>49</v>
      </c>
    </row>
    <row r="4" spans="2:3" s="3" customFormat="1" x14ac:dyDescent="0.25">
      <c r="B4" s="7" t="s">
        <v>108</v>
      </c>
      <c r="C4" s="9">
        <v>49</v>
      </c>
    </row>
    <row r="5" spans="2:3" s="3" customFormat="1" ht="30" x14ac:dyDescent="0.25">
      <c r="B5" s="7" t="s">
        <v>84</v>
      </c>
      <c r="C5" s="9">
        <v>19</v>
      </c>
    </row>
    <row r="6" spans="2:3" s="3" customFormat="1" x14ac:dyDescent="0.25">
      <c r="B6" s="7" t="s">
        <v>110</v>
      </c>
      <c r="C6" s="9">
        <v>7</v>
      </c>
    </row>
    <row r="7" spans="2:3" s="3" customFormat="1" ht="30" x14ac:dyDescent="0.25">
      <c r="B7" s="7" t="s">
        <v>109</v>
      </c>
      <c r="C7" s="9">
        <v>12</v>
      </c>
    </row>
    <row r="8" spans="2:3" s="3" customFormat="1" ht="30" x14ac:dyDescent="0.25">
      <c r="B8" s="7" t="s">
        <v>43</v>
      </c>
      <c r="C8" s="9">
        <v>40</v>
      </c>
    </row>
    <row r="9" spans="2:3" s="3" customFormat="1" ht="30" x14ac:dyDescent="0.25">
      <c r="B9" s="7" t="s">
        <v>105</v>
      </c>
      <c r="C9" s="9">
        <v>35</v>
      </c>
    </row>
    <row r="10" spans="2:3" s="3" customFormat="1" x14ac:dyDescent="0.25">
      <c r="B10" s="7" t="s">
        <v>106</v>
      </c>
      <c r="C10" s="9">
        <v>5</v>
      </c>
    </row>
    <row r="11" spans="2:3" x14ac:dyDescent="0.25">
      <c r="B11" s="1" t="s">
        <v>100</v>
      </c>
      <c r="C11" s="2">
        <v>108</v>
      </c>
    </row>
    <row r="13" spans="2:3" x14ac:dyDescent="0.25">
      <c r="B13" s="8" t="s">
        <v>114</v>
      </c>
      <c r="C13" t="s">
        <v>104</v>
      </c>
    </row>
    <row r="14" spans="2:3" ht="30" x14ac:dyDescent="0.25">
      <c r="B14" s="7" t="s">
        <v>105</v>
      </c>
      <c r="C14" s="9">
        <v>35</v>
      </c>
    </row>
    <row r="15" spans="2:3" ht="30" x14ac:dyDescent="0.25">
      <c r="B15" s="7" t="s">
        <v>59</v>
      </c>
      <c r="C15" s="9">
        <v>2</v>
      </c>
    </row>
    <row r="16" spans="2:3" x14ac:dyDescent="0.25">
      <c r="B16" s="7" t="s">
        <v>57</v>
      </c>
      <c r="C16" s="9">
        <v>1</v>
      </c>
    </row>
    <row r="17" spans="2:3" x14ac:dyDescent="0.25">
      <c r="B17" s="7" t="s">
        <v>56</v>
      </c>
      <c r="C17" s="9">
        <v>2</v>
      </c>
    </row>
    <row r="18" spans="2:3" ht="30" x14ac:dyDescent="0.25">
      <c r="B18" s="7" t="s">
        <v>111</v>
      </c>
      <c r="C18" s="9">
        <v>8</v>
      </c>
    </row>
    <row r="19" spans="2:3" ht="30" x14ac:dyDescent="0.25">
      <c r="B19" s="7" t="s">
        <v>79</v>
      </c>
      <c r="C19" s="9">
        <v>7</v>
      </c>
    </row>
    <row r="20" spans="2:3" ht="30" x14ac:dyDescent="0.25">
      <c r="B20" s="7" t="s">
        <v>78</v>
      </c>
      <c r="C20" s="9">
        <v>4</v>
      </c>
    </row>
    <row r="21" spans="2:3" x14ac:dyDescent="0.25">
      <c r="B21" s="7" t="s">
        <v>102</v>
      </c>
      <c r="C21" s="9">
        <v>1</v>
      </c>
    </row>
    <row r="22" spans="2:3" x14ac:dyDescent="0.25">
      <c r="B22" s="7" t="s">
        <v>80</v>
      </c>
      <c r="C22" s="9">
        <v>7</v>
      </c>
    </row>
    <row r="23" spans="2:3" x14ac:dyDescent="0.25">
      <c r="B23" s="7" t="s">
        <v>55</v>
      </c>
      <c r="C23" s="9">
        <v>2</v>
      </c>
    </row>
    <row r="24" spans="2:3" x14ac:dyDescent="0.25">
      <c r="B24" s="7" t="s">
        <v>72</v>
      </c>
      <c r="C24" s="9">
        <v>1</v>
      </c>
    </row>
    <row r="25" spans="2:3" x14ac:dyDescent="0.25">
      <c r="B25" s="7" t="s">
        <v>106</v>
      </c>
      <c r="C25" s="9">
        <v>5</v>
      </c>
    </row>
    <row r="26" spans="2:3" ht="45" x14ac:dyDescent="0.25">
      <c r="B26" s="7" t="s">
        <v>90</v>
      </c>
      <c r="C26" s="9">
        <v>1</v>
      </c>
    </row>
    <row r="27" spans="2:3" ht="30" x14ac:dyDescent="0.25">
      <c r="B27" s="7" t="s">
        <v>79</v>
      </c>
      <c r="C27" s="9">
        <v>3</v>
      </c>
    </row>
    <row r="28" spans="2:3" x14ac:dyDescent="0.25">
      <c r="B28" s="7" t="s">
        <v>81</v>
      </c>
      <c r="C28" s="9">
        <v>1</v>
      </c>
    </row>
    <row r="29" spans="2:3" x14ac:dyDescent="0.25">
      <c r="B29" s="7" t="s">
        <v>110</v>
      </c>
      <c r="C29" s="9">
        <v>7</v>
      </c>
    </row>
    <row r="30" spans="2:3" ht="30" x14ac:dyDescent="0.25">
      <c r="B30" s="7" t="s">
        <v>39</v>
      </c>
      <c r="C30" s="9">
        <v>1</v>
      </c>
    </row>
    <row r="31" spans="2:3" ht="30" x14ac:dyDescent="0.25">
      <c r="B31" s="7" t="s">
        <v>101</v>
      </c>
      <c r="C31" s="9">
        <v>1</v>
      </c>
    </row>
    <row r="32" spans="2:3" ht="30" x14ac:dyDescent="0.25">
      <c r="B32" s="7" t="s">
        <v>111</v>
      </c>
      <c r="C32" s="9">
        <v>3</v>
      </c>
    </row>
    <row r="33" spans="2:3" ht="30" x14ac:dyDescent="0.25">
      <c r="B33" s="7" t="s">
        <v>82</v>
      </c>
      <c r="C33" s="9">
        <v>1</v>
      </c>
    </row>
    <row r="34" spans="2:3" ht="30" x14ac:dyDescent="0.25">
      <c r="B34" s="7" t="s">
        <v>78</v>
      </c>
      <c r="C34" s="9">
        <v>1</v>
      </c>
    </row>
    <row r="35" spans="2:3" ht="30" x14ac:dyDescent="0.25">
      <c r="B35" s="7" t="s">
        <v>109</v>
      </c>
      <c r="C35" s="9">
        <v>12</v>
      </c>
    </row>
    <row r="36" spans="2:3" x14ac:dyDescent="0.25">
      <c r="B36" s="7" t="s">
        <v>26</v>
      </c>
      <c r="C36" s="9">
        <v>4</v>
      </c>
    </row>
    <row r="37" spans="2:3" ht="30" x14ac:dyDescent="0.25">
      <c r="B37" s="7" t="s">
        <v>77</v>
      </c>
      <c r="C37" s="9">
        <v>2</v>
      </c>
    </row>
    <row r="38" spans="2:3" x14ac:dyDescent="0.25">
      <c r="B38" s="7" t="s">
        <v>76</v>
      </c>
      <c r="C38" s="9">
        <v>6</v>
      </c>
    </row>
    <row r="39" spans="2:3" x14ac:dyDescent="0.25">
      <c r="B39" s="7" t="s">
        <v>108</v>
      </c>
      <c r="C39" s="9">
        <v>49</v>
      </c>
    </row>
    <row r="40" spans="2:3" ht="30" x14ac:dyDescent="0.25">
      <c r="B40" s="7" t="s">
        <v>39</v>
      </c>
      <c r="C40" s="9">
        <v>1</v>
      </c>
    </row>
    <row r="41" spans="2:3" x14ac:dyDescent="0.25">
      <c r="B41" s="7" t="s">
        <v>26</v>
      </c>
      <c r="C41" s="9">
        <v>11</v>
      </c>
    </row>
    <row r="42" spans="2:3" x14ac:dyDescent="0.25">
      <c r="B42" s="7" t="s">
        <v>83</v>
      </c>
      <c r="C42" s="9">
        <v>8</v>
      </c>
    </row>
    <row r="43" spans="2:3" ht="30" x14ac:dyDescent="0.25">
      <c r="B43" s="7" t="s">
        <v>77</v>
      </c>
      <c r="C43" s="9">
        <v>3</v>
      </c>
    </row>
    <row r="44" spans="2:3" x14ac:dyDescent="0.25">
      <c r="B44" s="7" t="s">
        <v>76</v>
      </c>
      <c r="C44" s="9">
        <v>14</v>
      </c>
    </row>
    <row r="45" spans="2:3" ht="30" x14ac:dyDescent="0.25">
      <c r="B45" s="7" t="s">
        <v>111</v>
      </c>
      <c r="C45" s="9">
        <v>3</v>
      </c>
    </row>
    <row r="46" spans="2:3" x14ac:dyDescent="0.25">
      <c r="B46" s="7" t="s">
        <v>30</v>
      </c>
      <c r="C46" s="9">
        <v>5</v>
      </c>
    </row>
    <row r="47" spans="2:3" ht="30" x14ac:dyDescent="0.25">
      <c r="B47" s="7" t="s">
        <v>75</v>
      </c>
      <c r="C47" s="9">
        <v>3</v>
      </c>
    </row>
    <row r="48" spans="2:3" x14ac:dyDescent="0.25">
      <c r="B48" s="7" t="s">
        <v>80</v>
      </c>
      <c r="C48" s="9">
        <v>1</v>
      </c>
    </row>
    <row r="49" spans="2:3" x14ac:dyDescent="0.25">
      <c r="B49" s="1" t="s">
        <v>100</v>
      </c>
      <c r="C49" s="2">
        <v>108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9 X u X V m g v + D 2 l A A A A 9 g A A A B I A H A B D b 2 5 m a W c v U G F j a 2 F n Z S 5 4 b W w g o h g A K K A U A A A A A A A A A A A A A A A A A A A A A A A A A A A A h Y 8 x D o I w G I W v Q r r T l q K J I T 9 l M G 6 S m J A Y 1 6 Z U a I R i a L H c z c E j e Q U x i r o 5 v u 9 9 w 3 v 3 6 w 2 y s W 2 C i + q t 7 k y K I k x R o I z s S m 2 q F A 3 u G K 5 Q x m E n 5 E l U K p h k Y 5 P R l i m q n T s n h H j v s Y 9 x 1 1 e E U R q R Q 7 4 t Z K 1 a g T 6 y / i + H 2 l g n j F S I w / 4 1 h j M c R U v M F j G m Q G Y I u T Z f g U 1 7 n + 0 P h P X Q u K F X X N l w U w C Z I 5 D 3 B / 4 A U E s D B B Q A A g A I A P V 7 l 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1 e 5 d W K I p H u A 4 A A A A R A A A A E w A c A E Z v c m 1 1 b G F z L 1 N l Y 3 R p b 2 4 x L m 0 g o h g A K K A U A A A A A A A A A A A A A A A A A A A A A A A A A A A A K 0 5 N L s n M z 1 M I h t C G 1 g B Q S w E C L Q A U A A I A C A D 1 e 5 d W a C / 4 P a U A A A D 2 A A A A E g A A A A A A A A A A A A A A A A A A A A A A Q 2 9 u Z m l n L 1 B h Y 2 t h Z 2 U u e G 1 s U E s B A i 0 A F A A C A A g A 9 X u X V g / K 6 a u k A A A A 6 Q A A A B M A A A A A A A A A A A A A A A A A 8 Q A A A F t D b 2 5 0 Z W 5 0 X 1 R 5 c G V z X S 5 4 b W x Q S w E C L Q A U A A I A C A D 1 e 5 d 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r D u I E o x k W 0 e I 8 e N k + e d m N Q A A A A A C A A A A A A A Q Z g A A A A E A A C A A A A B K B G t M O / a U U 6 t u f + o r t 2 1 A 4 K l g + G 6 u c L Y q B 4 e M + 5 M b A A A A A A A O g A A A A A I A A C A A A A B l 7 q R O / m s p y d p + i x h + N m i i w n k b / l + 8 V q 1 J i 8 3 Y o n r D i F A A A A B U Q n g s l F 5 q q 6 x N z 9 b C 7 G t c C M 0 M A j 8 e l b H x q x D s g l g q r r i 4 L N D 2 q N x 0 + / E 0 r k 5 5 5 F p z B m o A f T 5 F 3 r 3 T E X Q M o 2 p H u J + t R / 9 y U x s m I P H E m v v j 3 k A A A A C x s c g g k 1 N 9 a 0 R W d b U U M 8 U Q e U j l m / k 9 O L l W R 2 G o Y u R 3 y u l 5 + A f y v I Y M 5 4 Y 2 N a 1 i J h H y z A a 0 A 3 D b n 7 e l v W 9 5 Z M S J < / D a t a M a s h u p > 
</file>

<file path=customXml/itemProps1.xml><?xml version="1.0" encoding="utf-8"?>
<ds:datastoreItem xmlns:ds="http://schemas.openxmlformats.org/officeDocument/2006/customXml" ds:itemID="{0D36A211-D1A0-46AE-ABFC-ED3E872906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Hoja2</vt:lpstr>
      <vt:lpstr>PA 2025</vt:lpstr>
      <vt:lpstr>Hoja1</vt:lpstr>
      <vt:lpstr>Tablas</vt:lpstr>
      <vt:lpstr>Resumen eliminación</vt:lpstr>
      <vt:lpstr>Estructura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 Ochoa</dc:creator>
  <cp:lastModifiedBy>Cristian Javier Vargas del Campo</cp:lastModifiedBy>
  <dcterms:created xsi:type="dcterms:W3CDTF">2023-03-23T17:08:33Z</dcterms:created>
  <dcterms:modified xsi:type="dcterms:W3CDTF">2025-02-01T03:22:36Z</dcterms:modified>
</cp:coreProperties>
</file>