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Z:\PLANES DE ACCIÓN\PLAN DE ACCIÓN 2025\"/>
    </mc:Choice>
  </mc:AlternateContent>
  <xr:revisionPtr revIDLastSave="0" documentId="13_ncr:1_{41E1A114-3B60-4736-B031-73308786F639}" xr6:coauthVersionLast="47" xr6:coauthVersionMax="47" xr10:uidLastSave="{00000000-0000-0000-0000-000000000000}"/>
  <bookViews>
    <workbookView xWindow="-120" yWindow="-120" windowWidth="29040" windowHeight="15840" firstSheet="1" activeTab="1" xr2:uid="{34001026-6762-46CB-B09F-9CFAD4A9DD94}"/>
  </bookViews>
  <sheets>
    <sheet name="Hoja2" sheetId="7" state="hidden" r:id="rId1"/>
    <sheet name="PA 2025" sheetId="1" r:id="rId2"/>
    <sheet name="Hoja1" sheetId="6" state="hidden" r:id="rId3"/>
    <sheet name="Tablas" sheetId="5" state="hidden" r:id="rId4"/>
    <sheet name="Resumen eliminación" sheetId="2" state="hidden" r:id="rId5"/>
    <sheet name="Estructura" sheetId="3" state="hidden" r:id="rId6"/>
  </sheets>
  <definedNames>
    <definedName name="_xlnm._FilterDatabase" localSheetId="2" hidden="1">Hoja1!$A$1:$F$88</definedName>
    <definedName name="_xlnm._FilterDatabase" localSheetId="1" hidden="1">'PA 2025'!$A$1:$AG$101</definedName>
    <definedName name="_xlnm._FilterDatabase" localSheetId="4" hidden="1">'Resumen eliminación'!$A$2:$B$33</definedName>
  </definedNames>
  <calcPr calcId="191029"/>
  <pivotCaches>
    <pivotCache cacheId="2" r:id="rId7"/>
    <pivotCache cacheId="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2" i="6"/>
  <c r="G2" i="5" l="1"/>
  <c r="F3" i="5"/>
  <c r="E3" i="5"/>
  <c r="E4" i="5" s="1"/>
  <c r="E5" i="5" s="1"/>
  <c r="G3" i="5" l="1"/>
  <c r="F4" i="5"/>
  <c r="G4" i="5" l="1"/>
  <c r="F5" i="5"/>
  <c r="G5" i="5" s="1"/>
  <c r="B6" i="2" l="1"/>
</calcChain>
</file>

<file path=xl/sharedStrings.xml><?xml version="1.0" encoding="utf-8"?>
<sst xmlns="http://schemas.openxmlformats.org/spreadsheetml/2006/main" count="2309" uniqueCount="546">
  <si>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</si>
  <si>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</si>
  <si>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</si>
  <si>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</si>
  <si>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</si>
  <si>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</si>
  <si>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</si>
  <si>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</si>
  <si>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</si>
  <si>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</si>
  <si>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Indicador del proyecto de inversión o de la actividad de gestión</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</si>
  <si>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</si>
  <si>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</si>
  <si>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</si>
  <si>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</si>
  <si>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</si>
  <si>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</si>
  <si>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</si>
  <si>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</si>
  <si>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</si>
  <si>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</si>
  <si>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</si>
  <si>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</si>
  <si>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</si>
  <si>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</si>
  <si>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Número</t>
  </si>
  <si>
    <t>Evaluación de la gestión institucional FURAG II (MIPG-ANH)</t>
  </si>
  <si>
    <t>Porcentaje</t>
  </si>
  <si>
    <t>Gestión con Valores para Resultados</t>
  </si>
  <si>
    <t>Plan de Acción Institucional</t>
  </si>
  <si>
    <t>No Aplica</t>
  </si>
  <si>
    <t>Creciente</t>
  </si>
  <si>
    <t>Semestral</t>
  </si>
  <si>
    <t>Indicador Plan de Acción Institucional</t>
  </si>
  <si>
    <t>Gestión TICs</t>
  </si>
  <si>
    <t>Plan Estratégico Tecnologías de la Información y las Comunicaciones - PETIC</t>
  </si>
  <si>
    <t>Mensual</t>
  </si>
  <si>
    <t>TALENTO HUMANO</t>
  </si>
  <si>
    <t>Plan Estratégico de Talento Humano</t>
  </si>
  <si>
    <t>Aplicación de Instrumento de medición de Nivel de Satisfacción del Talento Humano a los funcionarios de la entidad</t>
  </si>
  <si>
    <t>Trimestral</t>
  </si>
  <si>
    <t xml:space="preserve">OFICINA DE CONTROL INTERNO </t>
  </si>
  <si>
    <t>VICEPRESIDENCIA DE CONTRATOS DE HIDROCARBUROS</t>
  </si>
  <si>
    <t>Fortalecer la seguridad y soberanía energética en hidrocarburos, apoyando la transición energética y la economía verde</t>
  </si>
  <si>
    <t>Eventos de divulgación realizados</t>
  </si>
  <si>
    <t>Documentos de investigación realizados </t>
  </si>
  <si>
    <t>Documentos de lineamientos técnicos realizados</t>
  </si>
  <si>
    <t>Documentos de Planeación realizados</t>
  </si>
  <si>
    <t>VICEPRESIDENCIA TÉCNICA</t>
  </si>
  <si>
    <t>GERENCIA GESTIÓN DE LA INFORMACIÓN TÉCNICA</t>
  </si>
  <si>
    <t>Informes técnicos de evaluación entregados </t>
  </si>
  <si>
    <t xml:space="preserve">GERENCIA DE GESTION DEL CONOCIMIENTO </t>
  </si>
  <si>
    <t>Buscar y determinar oportunidades prospectivas en áreas con posible éxito exploratorio</t>
  </si>
  <si>
    <t>Documentos metodológicos realizados</t>
  </si>
  <si>
    <t xml:space="preserve">GERENCIA DE REGALIAS Y DERECHOS ECONOMICOS </t>
  </si>
  <si>
    <t>Regalías recaudadas</t>
  </si>
  <si>
    <t>Ingresos por Derechos Económicos</t>
  </si>
  <si>
    <t>Excedentes financieros girados a la nación</t>
  </si>
  <si>
    <t xml:space="preserve">GERENCIA DE RESERVAS Y OPERACIONES </t>
  </si>
  <si>
    <t>Cumplimiento al cronograma de actividades del informe de recursos y reservas 2022</t>
  </si>
  <si>
    <t>Servicios de información implementados</t>
  </si>
  <si>
    <t>Documentos de lineamientos técnicos</t>
  </si>
  <si>
    <t>VICEPRESIDENCIA DE PROMOCIÓN Y ASIGNACIÓN  DE ÁREAS</t>
  </si>
  <si>
    <t>GERENCIA DE PROMOCIÓN Y ASIGNACIÓN DE ÁREAS</t>
  </si>
  <si>
    <t>Servicio de divulgación para la promoción y posicionamiento de los recursos hidrocarburíferos</t>
  </si>
  <si>
    <t>Documentos de investigación</t>
  </si>
  <si>
    <t xml:space="preserve">OFICINA ASESORA JURIDICA </t>
  </si>
  <si>
    <t>Identificación de Oportunidades Exploratorias</t>
  </si>
  <si>
    <t>Plan Estratégico Institucional / Plan Nacional de Desarrollo</t>
  </si>
  <si>
    <t>Promoción y Asignación de Áreas</t>
  </si>
  <si>
    <t>VICEPRESIDENCIA DE OPERACIONES, REGALÍAS Y PARTICIPACIONES</t>
  </si>
  <si>
    <t>Gestión Social, HSE y de Seguridad de Contratos de Hidrocarburos</t>
  </si>
  <si>
    <t>Sísmica 2D Equivalente</t>
  </si>
  <si>
    <t>Plan Anticorrupción y de Atención al Ciudadano</t>
  </si>
  <si>
    <t>OFICINA DE TECNOLOGÍAS DE LA INFORMACIÓN</t>
  </si>
  <si>
    <t xml:space="preserve">Plan Estratégico de Tecnologías de la Información y Comunicaciones - (PETIC), horizonte 2023-2026. </t>
  </si>
  <si>
    <t>Nivel de cumplimiento en la implementación de soluciones digitales</t>
  </si>
  <si>
    <t>Nivel de cumplimiento en la implementación de la estrategia de Gobierno Digital​</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</si>
  <si>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</si>
  <si>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</si>
  <si>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</si>
  <si>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</si>
  <si>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</si>
  <si>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</si>
  <si>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</si>
  <si>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</si>
  <si>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</si>
  <si>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</si>
  <si>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</si>
  <si>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</si>
  <si>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satisfacción (canales de atención de PQRSD) de los actores involucrados en los procesos necesarios para garantizar la seguridad y soberanía energética del país</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</si>
  <si>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</si>
  <si>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</si>
  <si>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</si>
  <si>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</si>
  <si>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</si>
  <si>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</si>
  <si>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</si>
  <si>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Sumatoria de los informes técnicos de evaluación entregados</t>
  </si>
  <si>
    <t>Sumatoria de documentos de investigación realizados</t>
  </si>
  <si>
    <t>Total general</t>
  </si>
  <si>
    <t>Contratos de exploración y producción de hidrocarburos con problemáticas socioambientales, viabilizados</t>
  </si>
  <si>
    <t>Pozos exploratorios perforados de contratos vigentes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</si>
  <si>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</si>
  <si>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</si>
  <si>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</si>
  <si>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</si>
  <si>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</si>
  <si>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</si>
  <si>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</si>
  <si>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</si>
  <si>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</si>
  <si>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</si>
  <si>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</si>
  <si>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</si>
  <si>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Servicios de información implementados obtenidos frente  a Servicios de información implementados proyectados</t>
  </si>
  <si>
    <t>(productos obtenidos/ productos proyectados)</t>
  </si>
  <si>
    <t>FINANCIERO</t>
  </si>
  <si>
    <t>ADMINISTRATIVO</t>
  </si>
  <si>
    <t>VICEPRESIDENCIA/OFICINA - GERENCIA/GRUPO</t>
  </si>
  <si>
    <t>NOMBRE</t>
  </si>
  <si>
    <t>CORREO</t>
  </si>
  <si>
    <t>ID</t>
  </si>
  <si>
    <t>Enlace</t>
  </si>
  <si>
    <t>Correo</t>
  </si>
  <si>
    <t>No Reportado</t>
  </si>
  <si>
    <t>Sumatoria Número de eventos estratégicos con patrocinio en los que participa la ANH</t>
  </si>
  <si>
    <t>Sin Información</t>
  </si>
  <si>
    <t>GERENCIA DE RESERVAS Y OPERACIONES (FISCALIZACIÓN)</t>
  </si>
  <si>
    <t>59 60</t>
  </si>
  <si>
    <t>Servicio de divulgación para la atención y disminución de la conflictividad del sector de hidrocarburos</t>
  </si>
  <si>
    <t>Documentos de Planeación</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</si>
  <si>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</si>
  <si>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</si>
  <si>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</si>
  <si>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</si>
  <si>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</si>
  <si>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</si>
  <si>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</si>
  <si>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</si>
  <si>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</si>
  <si>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GERENCIA SEGUIMIENTO A CONTRATOS EN EXPLORACIÓN</t>
  </si>
  <si>
    <t>GERENCIA SEGUIMIENTO A CONTRATOS EN PRODUCCIÓN</t>
  </si>
  <si>
    <t>GERENCIA SEGURIDAD, COMUNIDADES Y MEDIO AMBIENTE</t>
  </si>
  <si>
    <t>ADMINISTRATIVO (Solicitudes atendidas (cliente interno))</t>
  </si>
  <si>
    <t>Javier Rene Morales Sierra</t>
  </si>
  <si>
    <t>javier.morales@anh.gov.co</t>
  </si>
  <si>
    <t>Fomentar técnicamente la nominación y definición de áreas</t>
  </si>
  <si>
    <t>Vi= documentos de investigación realizados
ΣVi</t>
  </si>
  <si>
    <t>Manuel Alejandro Montealegre Rojas</t>
  </si>
  <si>
    <t>manuel.montealegre.r@anh.gov.co</t>
  </si>
  <si>
    <t>Rodrigo Alzate Bedoya</t>
  </si>
  <si>
    <t>rodrigo.alzate@anh.gov.co</t>
  </si>
  <si>
    <t>Productos digitales de core de negocio implementados</t>
  </si>
  <si>
    <t xml:space="preserve">Cumplimiento anual de ejecución de iniciativas del PETI </t>
  </si>
  <si>
    <t>Gasto de inversión</t>
  </si>
  <si>
    <t>Sumatoria de documentos metodológicos realizados</t>
  </si>
  <si>
    <t>Abril</t>
  </si>
  <si>
    <t>Junio</t>
  </si>
  <si>
    <t>Marzo</t>
  </si>
  <si>
    <t>Mayo</t>
  </si>
  <si>
    <t>Partidas</t>
  </si>
  <si>
    <t>Aplicaciones</t>
  </si>
  <si>
    <t>Acumulado Partidas</t>
  </si>
  <si>
    <t>Acumulado Aplicaciones</t>
  </si>
  <si>
    <t>MES</t>
  </si>
  <si>
    <t>Reporte</t>
  </si>
  <si>
    <t xml:space="preserve">Mayo </t>
  </si>
  <si>
    <t>Mes</t>
  </si>
  <si>
    <t>$40.385.816</t>
  </si>
  <si>
    <t>Ppto 2023 $ (coincidir con programación pptal dependencia)</t>
  </si>
  <si>
    <t>ID PENDIENTE</t>
  </si>
  <si>
    <t>27 28</t>
  </si>
  <si>
    <t>Meta</t>
  </si>
  <si>
    <t>PPTO JUNIO</t>
  </si>
  <si>
    <t>OBLIGACIONES JUNIO</t>
  </si>
  <si>
    <t>PPTO JULIO</t>
  </si>
  <si>
    <t>OBLIGACIONES JULIO</t>
  </si>
  <si>
    <t>COMPARAR PPTO</t>
  </si>
  <si>
    <t>COMPARAR OBLIG</t>
  </si>
  <si>
    <r>
      <t xml:space="preserve">Vi= informes técnicos de evaluación entregados
</t>
    </r>
    <r>
      <rPr>
        <sz val="11"/>
        <rFont val="Calibri"/>
        <family val="2"/>
      </rPr>
      <t>ΣV</t>
    </r>
    <r>
      <rPr>
        <sz val="11"/>
        <rFont val="Calibri"/>
        <family val="2"/>
        <scheme val="minor"/>
      </rPr>
      <t>i</t>
    </r>
  </si>
  <si>
    <t>Actividad del proyecto inversión asociada</t>
  </si>
  <si>
    <t>Fortalecimiento organizacional y simplificación de procesos</t>
  </si>
  <si>
    <t>Servicio al ciudadano</t>
  </si>
  <si>
    <t>Participación ciudadana en la gestión pública</t>
  </si>
  <si>
    <t>Gestión del conocimiento y la innovación</t>
  </si>
  <si>
    <t>Gobierno Digital</t>
  </si>
  <si>
    <t>Seguridad Digital</t>
  </si>
  <si>
    <t>Políticas MIPG</t>
  </si>
  <si>
    <t>Adquirir y procesar información técnica de FNCE</t>
  </si>
  <si>
    <t>Analizar e integrar la infomación técnica de FNCE</t>
  </si>
  <si>
    <t xml:space="preserve">Documentos con diseño de recolección de Información /Definir estrategia de compilación y depuración de información </t>
  </si>
  <si>
    <t xml:space="preserve">Informe de Fase de recolección /Generar Informe de Fase de Recolección </t>
  </si>
  <si>
    <t xml:space="preserve">Resultado Analisis de la información /Consolidar el documento final. </t>
  </si>
  <si>
    <t xml:space="preserve">Estudios de Pre-Inversión </t>
  </si>
  <si>
    <t>Evaluación fuentes no convencionales de energía para transición energética</t>
  </si>
  <si>
    <t xml:space="preserve">Promoción del sector energético en el marco de transición energética </t>
  </si>
  <si>
    <t>Tecnologías de la información en el marco de la transformación digital</t>
  </si>
  <si>
    <t>Apoyo exploración y producción de hidrocarburos, articulación socio ambiental</t>
  </si>
  <si>
    <t>Identificación de oportunidades exploratorias de hidrocarburos</t>
  </si>
  <si>
    <t>Estudios de pre inversión realizados</t>
  </si>
  <si>
    <r>
      <t>Conjunto de análisis y estudios necesarios para evaluar, desde el punto de vista técnico y económico, la viabilidad de emprender un proyecto de infraestructura para fuentes no convencionales y renovables de energía</t>
    </r>
    <r>
      <rPr>
        <sz val="8"/>
        <rFont val="Calibri"/>
        <family val="2"/>
        <scheme val="minor"/>
      </rPr>
      <t xml:space="preserve"> (Corresponde a nuevas áreas prospectivas orientadas en Fuentes No Convencionales de Energía Renovable (FNCER) provenientes del subsuelo, evaluadas)</t>
    </r>
  </si>
  <si>
    <r>
      <t>Vi= Estudios de pre inversión realizados
Σvi</t>
    </r>
    <r>
      <rPr>
        <sz val="9"/>
        <rFont val="Calibri"/>
        <family val="2"/>
        <scheme val="minor"/>
      </rPr>
      <t xml:space="preserve">
(Área evaluadas técnicamente ofrecidas para nominación en procesos competitivos)</t>
    </r>
  </si>
  <si>
    <t>Sumatoria de documentos de investigación realizados para fuentes no convencionales de energía - FNCE</t>
  </si>
  <si>
    <t>Vi= documentos de investigación realizados
Σvi</t>
  </si>
  <si>
    <t>Documento con la descripción de procesos, métodos y herramientas</t>
  </si>
  <si>
    <t>Documento con los resultados de las validaciones</t>
  </si>
  <si>
    <t>Sumatoria de los documento de líneamiento técnico entregados</t>
  </si>
  <si>
    <t>Documentos de lineamientos técnicos entregados</t>
  </si>
  <si>
    <t>Diseñar y adelantar estrategias de promoción y posicionamiento de la entidad, el sector y el país que consideren el escenario de transición energética</t>
  </si>
  <si>
    <t>Participar en escenarios estratégicos nacionales e internacionales para la promoción y el posicionamiento de la entidad, el sector y el país en el marco del proceso de transición energética</t>
  </si>
  <si>
    <t>Plan de trabajo</t>
  </si>
  <si>
    <t>Documento con el diseño de recolección de información</t>
  </si>
  <si>
    <t>Resultados análisis de información</t>
  </si>
  <si>
    <t>Divulgación</t>
  </si>
  <si>
    <t>Diseñar estrategias de articulación de los actores del sector para la adecuada gestión de los contratos de energéticos de competencia de la ANH.</t>
  </si>
  <si>
    <r>
      <t xml:space="preserve">Servicio de divulgación para la promoción y posicionamiento de los recursos hidrocarburíferos, mediante los cuales se realiza promoción del potencial de hidrocarburos del país para incrementar la inversión en el sector. </t>
    </r>
    <r>
      <rPr>
        <sz val="9"/>
        <rFont val="Calibri"/>
        <family val="2"/>
        <scheme val="minor"/>
      </rPr>
      <t>(Corresponde a la participación estratégica de la ANH en foros, congresos y eventos priorizados a nivel nacional e internacional)</t>
    </r>
  </si>
  <si>
    <r>
      <t>Eventos de divulgación realizados (</t>
    </r>
    <r>
      <rPr>
        <sz val="9"/>
        <rFont val="Calibri"/>
        <family val="2"/>
        <scheme val="minor"/>
      </rPr>
      <t>Para promoción y posicionamiento de los recursos hidrocarburíferos)</t>
    </r>
  </si>
  <si>
    <r>
      <t>V1= Servicio de divulgación para la promoción y posicionamiento de los recursos hidrocarburíferos creado</t>
    </r>
    <r>
      <rPr>
        <sz val="9"/>
        <rFont val="Calibri"/>
        <family val="2"/>
        <scheme val="minor"/>
      </rPr>
      <t xml:space="preserve"> (Sumatoria Número de eventos estratégicos en los que participa la ANH)</t>
    </r>
  </si>
  <si>
    <r>
      <t xml:space="preserve">Eventos de divulgación de las acciones a nivel nacional, regional y local para viabilizar las actividades de exploración y producción de hidrocarburos.  </t>
    </r>
    <r>
      <rPr>
        <sz val="9"/>
        <rFont val="Calibri"/>
        <family val="2"/>
        <scheme val="minor"/>
      </rPr>
      <t>(Corresponde a la generación de instancias de diálogo para la trasformación de la conflictividad y la comunicación adecuada de la información del sector de hidrocarburos)</t>
    </r>
  </si>
  <si>
    <r>
      <t>Eventos de divulgación realizados (I</t>
    </r>
    <r>
      <rPr>
        <sz val="9"/>
        <rFont val="Calibri"/>
        <family val="2"/>
        <scheme val="minor"/>
      </rPr>
      <t>nstancias de diálogo para la trasformación de la conflictividad y la comunicación adecuada de la información del sector de hidrocarburos)</t>
    </r>
  </si>
  <si>
    <r>
      <t xml:space="preserve">Documentos de investigación </t>
    </r>
    <r>
      <rPr>
        <sz val="9"/>
        <rFont val="Calibri"/>
        <family val="2"/>
        <scheme val="minor"/>
      </rPr>
      <t>(Para fuentes no convencionales de energía - FNCE)</t>
    </r>
  </si>
  <si>
    <t>N/A</t>
  </si>
  <si>
    <t>Fortalecer la gestión de los procesos misionales de la VPAA para la oportuna atención de los trámites relacionados con los cambios de titularidad de los contratos de hidrocarburos</t>
  </si>
  <si>
    <t>Seguimiento y evaluación del desempeño institucional</t>
  </si>
  <si>
    <t>Gestión en la respuesta a las solicitudes de los operadores en el componente socioambiental</t>
  </si>
  <si>
    <t>El indicador refleja la eficacia en la respuesta a las solicitudes recibidas por parte del Operador y dirigidas a la Gerencia de Seguridad, Comunidades y Medio Ambiente.</t>
  </si>
  <si>
    <t>(Número de solicitudes atendidas  / Total de solicitudes recibidas )*100</t>
  </si>
  <si>
    <t>Evaluación de Resultados</t>
  </si>
  <si>
    <t>Lograr viabilizar contratos de exploración y producción de hidrocarburos que se encuentran suspendidos.</t>
  </si>
  <si>
    <t>Oportunidad en la entrega de los Programas en Beneficio de las comunidades</t>
  </si>
  <si>
    <t>Realizar la medición de los tiempos de entrega de los Programas en Beneficio de las Comunidades</t>
  </si>
  <si>
    <t>(Número de solicitudes PBC del trimestre atendidas en 60 días  / Total de solicitudes recibidas en el trimestre )*100</t>
  </si>
  <si>
    <t>Contratos de exploración y producción de hidrocarburos viabilizados.</t>
  </si>
  <si>
    <t>Coordinar acciones de manera colaborativa, involucrando diversas perspectivas (técnica, jurídica, de conflictividad), con el fin de analizar los hitos de la suspensión y llevar a cabo las gestiones necesarias para levantarla y reactivar los contartos de HC.</t>
  </si>
  <si>
    <t>Bimestral</t>
  </si>
  <si>
    <t>Millones de pesos</t>
  </si>
  <si>
    <t>Cuatrimestral</t>
  </si>
  <si>
    <t>Gestión de Contratos en Producción</t>
  </si>
  <si>
    <t>(Acumulado del número de trámites atendidos al mes de corte/Acumulado del número de trámites recibidos al mes de corte) x 100</t>
  </si>
  <si>
    <t>Constante</t>
  </si>
  <si>
    <t>Seguimiento a Estimación de fondos de Abandono para Contratos en Producción</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</si>
  <si>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</si>
  <si>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</si>
  <si>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Gestión Legal</t>
  </si>
  <si>
    <t>PRESIDENCIA - GERENCIA DE ASUNTOS LEGALES</t>
  </si>
  <si>
    <t>Fortalecer el desarrollo institucional para la generación de valor público</t>
  </si>
  <si>
    <t>Gestión de Contratos en Exploración</t>
  </si>
  <si>
    <t>Información y comunicación</t>
  </si>
  <si>
    <t>Gestión de la información estadística</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</si>
  <si>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</si>
  <si>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</si>
  <si>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Kilómetro</t>
  </si>
  <si>
    <t>Kilómetros sísmica 2D equivalente adquiridos / mes</t>
  </si>
  <si>
    <t>Seguimiento de Garantías GSCE.</t>
  </si>
  <si>
    <t>En el trimestre se medirá la eficacia de la gestión de los trámites de garantías.</t>
  </si>
  <si>
    <t>(Número de trámites atendidos en el período/Total de los trámites de garantías.)*100%</t>
  </si>
  <si>
    <t xml:space="preserve">Pedro de Jesus Rojas Alvarez </t>
  </si>
  <si>
    <t>pedro.rojas@anh.gov.co</t>
  </si>
  <si>
    <t>Implementación de herramienta de Gobierno y de Gestión TI</t>
  </si>
  <si>
    <t>Implementación de herramientas de Seguridad informática y ejecución de pruebas de ethical hacking</t>
  </si>
  <si>
    <t>Adquisición y puesta en operación de infraestructura tecnológica de centros de datos, equipos y comunicaciones</t>
  </si>
  <si>
    <t>Gestión Documental</t>
  </si>
  <si>
    <t>Índice de capacidad en la prestación de servicios de tecnología</t>
  </si>
  <si>
    <t>Plataforma de servicios de analítica implementada</t>
  </si>
  <si>
    <t>Herramienta de DevOps implementada</t>
  </si>
  <si>
    <t>Software de planeación y seguimiento de proyectos de T</t>
  </si>
  <si>
    <t>Herramientas de ethical hacking con casos implementados</t>
  </si>
  <si>
    <t>plataforma de respaldo y capacidades de centro de cómputo actualizada - Fase 1</t>
  </si>
  <si>
    <t>Unidad</t>
  </si>
  <si>
    <t>Auditoría interna</t>
  </si>
  <si>
    <t>Control interno</t>
  </si>
  <si>
    <t>Evaluación de Gestión Institucional FURAG - MIPG</t>
  </si>
  <si>
    <t>No aplica</t>
  </si>
  <si>
    <t>Establecer el grado de eficacia en que se ejecutan las actividades establecidas en el PAAI</t>
  </si>
  <si>
    <t>Plan Anual de Auditoría Interna (PAAI) cumplido</t>
  </si>
  <si>
    <t>(Actividades ejecutadas /
Actividades programadas)*100</t>
  </si>
  <si>
    <t>Gestión financiera</t>
  </si>
  <si>
    <t>Identificar el total de declaraciones presentadas a las oficinas de impuestos de forma oportuna, de acuerdo a los establecido en la normatividad vigente</t>
  </si>
  <si>
    <t>Declaraciones presentadas oportunamente</t>
  </si>
  <si>
    <t>Se presenta las Declaraciones DIAN, ICA, Retención ICA, Declaración Ministerio de Educación y Declaración de Ministerio del Interior. Se debe tener en cuenta que V1 y V5 incluye ReteICA e ICA; V2 y V6 incluye Retefuente, IVA e Ingresos y Patrimonio e Información Éxogena DIAN.</t>
  </si>
  <si>
    <t>V1: Declaraciones ICA presentadas
V2: Declaraciones DIAN presentadas
V3: Declaraciones MinEducación presentadas
V4: Declaraciones MinInterior presentadas
V5: Declaraciones Información exógena DIAN
V6: Declaraciones ICA del año
V7: Declaraciones DIAN del año
V8: Declaraciones MinEducación del año
V9: Declaraciones MinInterior del año
V10: Declaraciones Información exógena DIAN del año
(V1+V2+V3+V4+V5)/(V6+V7+V8+V9+V10)*100</t>
  </si>
  <si>
    <t>Gestión presupuestal y eficiencia del gasto público</t>
  </si>
  <si>
    <t>Gestión de Regalías y Derechos Económicos</t>
  </si>
  <si>
    <t>Sistema General de Regalías</t>
  </si>
  <si>
    <t>Excedentes financieros transferidos a la nación</t>
  </si>
  <si>
    <t>Sumatoria de los saldos trasladados correspondientes a excedentes financieros durante el año.</t>
  </si>
  <si>
    <t>Anual</t>
  </si>
  <si>
    <t>Evaluación de resultados</t>
  </si>
  <si>
    <t>Participación Ciudadana y Comunicaciones</t>
  </si>
  <si>
    <t>Información y Comunicación</t>
  </si>
  <si>
    <t>Participación Ciudadana</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</si>
  <si>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</si>
  <si>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periodicidad definida</t>
  </si>
  <si>
    <t>carolina.hernandez@anh.gov.co</t>
  </si>
  <si>
    <t>Gestión Administrativa</t>
  </si>
  <si>
    <t>Gastos de funcionamiento</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</si>
  <si>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</si>
  <si>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</si>
  <si>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</si>
  <si>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V1= Documento</t>
  </si>
  <si>
    <t>Ejercer el control y seguimiento a la ejecución de los gastos de funcionamiento en el período fiscal correspondiente tomando el comportamiento semestral, con el ánimo de garantizar la austeridad en el gasto conforme a las directrices del gobierno nacional</t>
  </si>
  <si>
    <t>Ejecución de los gastos de funcionamiento para la Agencia</t>
  </si>
  <si>
    <t>Mide el nivel de ejecución de los gastos de funcionamiento para la Agencia a partir del Total Presupuesto de Gastos de Funcionamiento Ejecutado / Total Apropiación de Gasto de Funcionamiento. % de ejecución equivalente &lt;= el 50% de apropiación anual</t>
  </si>
  <si>
    <t>(Valor Obligado Acumulado Gastos de Funcionamiento - Valor Obligado Excedentes Financieros)/ (Apropiación vigentes Gastos de Funcionamiento - Valor Apropiado Excedentes Financieros)</t>
  </si>
  <si>
    <t>Control Interno Disciplinario</t>
  </si>
  <si>
    <t>Procesos disciplinarios gestionados durante el periodo</t>
  </si>
  <si>
    <t>Magali Duque</t>
  </si>
  <si>
    <t>magali.duque@anh.gov.co</t>
  </si>
  <si>
    <t>Gestión de Proyectos</t>
  </si>
  <si>
    <t>Direccionamiento Estratégico y Planeación</t>
  </si>
  <si>
    <t>Planeación Institucional</t>
  </si>
  <si>
    <t>Realizar seguimiento a la ejecución presupuestales de los proyectos en la respectiva vigencia.</t>
  </si>
  <si>
    <t>Ejecución presupuestal de los proyectos de inversión (obligaciones)</t>
  </si>
  <si>
    <t xml:space="preserve">Cristian Vargas </t>
  </si>
  <si>
    <t>cristian.vargas@anh.gov.co</t>
  </si>
  <si>
    <t>Apoyar la formulación, ajuste, y seguimiento y trámites en la ejecución de los proyectos de inversión.</t>
  </si>
  <si>
    <t>Asesorías realizadas para la formulación, ajuste, y seguimiento a proyectos de la ANH</t>
  </si>
  <si>
    <t>Gestión Integral</t>
  </si>
  <si>
    <t>Documentación de los procesos actualizada a la realidad institucional</t>
  </si>
  <si>
    <t>Administración y atención de requerimientos frente del Software SIGECO</t>
  </si>
  <si>
    <t>Caracterizaciones de procesos actualizadas y aprobadas</t>
  </si>
  <si>
    <t>Requerimientos frente al SIGECO atendidos de forma oportuna</t>
  </si>
  <si>
    <t>Reporte del Formulario Único de Reporte de Avances de la Gestión (FURAG) </t>
  </si>
  <si>
    <t>Puntaje obtenido en la Evaluación de la gestión institucional FURAG II (MIPG-ANH)</t>
  </si>
  <si>
    <t>Puntos</t>
  </si>
  <si>
    <t>Se  evalúa el modelo a través de la herramienta FRURAG II, que arroja el resultado según la variables evaluadas.</t>
  </si>
  <si>
    <t>Resultado de la Evaluación</t>
  </si>
  <si>
    <t>Garantizar la funcionalidad del software SIGECO</t>
  </si>
  <si>
    <t xml:space="preserve">Contrato de soporte y mantenimiento. </t>
  </si>
  <si>
    <t xml:space="preserve">Gestión Estratégica </t>
  </si>
  <si>
    <t>Transparencia, acceso a la información pública y lucha contra la corrupción</t>
  </si>
  <si>
    <t>Programa de Transparencia y Ética pública</t>
  </si>
  <si>
    <t>Monitoreo al programa de transparencia y ética pública.</t>
  </si>
  <si>
    <t>Monitoreos realizados al Programa de Transparencia y ética pública.</t>
  </si>
  <si>
    <t>Administración de los riesgos de gestión y corrupción de la entidad.</t>
  </si>
  <si>
    <t>Monitoreos realizados a las matrices de riesgos de gestión y corrupción de la entidad</t>
  </si>
  <si>
    <t>Gestión del Talento Humano</t>
  </si>
  <si>
    <t>Talento Humano</t>
  </si>
  <si>
    <t>Gestión Estrategica del Talento Humano</t>
  </si>
  <si>
    <t>Nivel de satisfacción del Talento Humano</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</si>
  <si>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</si>
  <si>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</si>
  <si>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Promedio de la ejecución de los planes: plan previsión de recursos humanos+ plan anual de vacantes + plan institucional de capacitación + plan de incentivos institucionales/bienestar + plan anual en seguridad y salud en el trabajo</t>
  </si>
  <si>
    <t>(Total actividades ejecutadas para el periodo / Total actividades programadas ) *100</t>
  </si>
  <si>
    <t>Puntaje obtenido en la Evaluación Dimensión de Talento Humano FURAG - MIPG</t>
  </si>
  <si>
    <t>V1= Puntaje obtenido en la Evaluación Dimensión de Talento Humano FURAG - MIPG</t>
  </si>
  <si>
    <t>Avance Cuantitativo Meta 
(solo numeros)</t>
  </si>
  <si>
    <t>Descripción del Avance o Justificación del Incumplimiento</t>
  </si>
  <si>
    <t>Evidencia (medio que soporta y permite comprobar el avance registrado y la ubicacion del mismo - url, carpeta compartida, otro.)</t>
  </si>
  <si>
    <t>Eduardo Rodríguez Zapata</t>
  </si>
  <si>
    <t>eduardo.rodriguez@anh.gov.co</t>
  </si>
  <si>
    <t>Carolina Hernández Ordoñez</t>
  </si>
  <si>
    <t>Gestión Contractual</t>
  </si>
  <si>
    <t>Compras y contratación pública</t>
  </si>
  <si>
    <t>Procesos de selección realizados durante la 
vigencia</t>
  </si>
  <si>
    <t>Los procesos son adelantados según la documentación radicada por cada Vicepresidencia, que cumpla con los requisitos para adelantar los procesos contractuales.​</t>
  </si>
  <si>
    <t>(Proceso adelantado / ESET radicado)*100.</t>
  </si>
  <si>
    <t>Maribel Rodríguez Moreno</t>
  </si>
  <si>
    <t>maribel.rodriguez@anh.gov.co</t>
  </si>
  <si>
    <t>Defensa jurídica</t>
  </si>
  <si>
    <t>Oportunidad en la emisión de conceptos jurídicos</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</si>
  <si>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</si>
  <si>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jurídicos)*100</t>
  </si>
  <si>
    <t>Notificaciones de procesos atendidos</t>
  </si>
  <si>
    <t>Corresponde a las demandas en contra de la entidad que son notificadas y requerimientos judiciales de procesos especiales a las cuales se les da tramite oportunamente​</t>
  </si>
  <si>
    <t>(Notificaciones atendidas / Notificaciones recibidas)*100</t>
  </si>
  <si>
    <t>Muestra el porcentaje de avance en la ejecución de los recursos presupuestales en obligaciones asociados a los recursos asignados en los proyectos en la respectiva vigencia.</t>
  </si>
  <si>
    <t xml:space="preserve">(Recursos presupuestales de inversión ejecutados en obligaciones/ Presupuesto de inversión apropiado  en la vigencia)*100 </t>
  </si>
  <si>
    <t>(asesorías realizadas para la formulación, ajuste, y seguimiento a proyectos de la ANH/ Asesorías solicitadas por las dependencias)*100</t>
  </si>
  <si>
    <t>El indicador mide el avance en la revisión y actualización de las caracterizaciones de los 20 procesos que actualemente conforman el Sistema Integral de Gestión y Control de la entidad.</t>
  </si>
  <si>
    <t>Caracterizaciones actualizadas/Numero de procesos que conforman el sistema de Gestión.</t>
  </si>
  <si>
    <t>El indicador mide la eficacia en la atención a los requerimientos realizados por los usuarios del sistema SIGECO</t>
  </si>
  <si>
    <t>No. De requerimientos atendidos/ No. De resquerimientos recibidos.</t>
  </si>
  <si>
    <t>Se mide con la suscripción del contrato de soporte y mantenimiento de la herramienta SIGECO</t>
  </si>
  <si>
    <t>Contrato suscrito</t>
  </si>
  <si>
    <t>El indicador mide la eficienca en la realización de los monitoreos programados al programa de transparencia y etica pública. Es un indicador acumulado</t>
  </si>
  <si>
    <t>No.  De monitoreso realizados/No. De monitores programados.</t>
  </si>
  <si>
    <t>El indicador mide la eficienca en la realización de los monitoreos programados a las matrices de riesgos de gestión y corrupción de la entidad. Es un indicador acumulado</t>
  </si>
  <si>
    <t>Pablo César Díaz Barrera</t>
  </si>
  <si>
    <t>pablo.diaz@anh.gov.co</t>
  </si>
  <si>
    <t>Marta Uribe Londoño</t>
  </si>
  <si>
    <t>marta.uribe@anh.gov.co</t>
  </si>
  <si>
    <t>Nivel de respuesta a las solicitudes del Operador.</t>
  </si>
  <si>
    <t>El indicador muestra la eficacia en la respuesta a las solicitudes del Operador.</t>
  </si>
  <si>
    <t>(Número de solicitudes atendidas mes en curso acumuladas con meses anteriores / Total de solicitudes recibidas  mes en curso acumuladas con meses anteriores)*100</t>
  </si>
  <si>
    <t>Diego Ramos
Sandra Luna</t>
  </si>
  <si>
    <t>diego.ramos@anh.gov.co
sandra.luna@anh.gov.co</t>
  </si>
  <si>
    <t>Juan Camilo Florez Ninco</t>
  </si>
  <si>
    <t>juan.florez@anh.gov.co</t>
  </si>
  <si>
    <t>Total Actividades Ejecutadas/Total Actividades Planeadas</t>
  </si>
  <si>
    <t>Juan Carlos Pote Cifuentes</t>
  </si>
  <si>
    <t>juan.pote@anh.gov.co</t>
  </si>
  <si>
    <t xml:space="preserve">Se evalua si el total de las decisiones son tramitadas (evaluadas) por el área durante la vigencia. </t>
  </si>
  <si>
    <t>Diana Rojas Rubio</t>
  </si>
  <si>
    <t>diana.rojas@anh.gov.co</t>
  </si>
  <si>
    <t>Jorge Edisson Sanabria</t>
  </si>
  <si>
    <t>jorge.sanabria@anh.gov.co</t>
  </si>
  <si>
    <t>Servicio de evaluación del potencial mineral de las áreas de interés</t>
  </si>
  <si>
    <t>Analizar información técnica adquirida para la evaluación de las cuencas interés (información nueva)</t>
  </si>
  <si>
    <t>Levantar y procesar información técnica para valorar los recursos de las cuencas de interes (información nueva)</t>
  </si>
  <si>
    <t>Caracterizar e integrar la información de geología y geofísica según su potencial prospectivo  (información secundaria)</t>
  </si>
  <si>
    <t>Robustecer la información geológica y geofísica según el potencial prospectivo de las cuencas de interés - (información secundaria)</t>
  </si>
  <si>
    <t>Participar en espacios de articulación de los actores del sector para la adecuada gestión de los contratos de energéticos de competencia de la ANH.</t>
  </si>
  <si>
    <t>Apoyar el levantamiento de información biótica, abiótica y de elementos socioeconómicos del componente ambiental de las áreas de interés priorizadas para las actividades de exploración y producción de hidrocarburos</t>
  </si>
  <si>
    <t>Elaborar documentos técnicos de caracterización ambiental con el resultado del análisis de la información colectada para la toma de decisiones en las actividades de exploración y producción de hidrocarburos</t>
  </si>
  <si>
    <t>Diseñar planes de trabajo conjunto para generar capacidad en materia de exploración y producción de hidrocarburos en las entidades de carácter ambiental</t>
  </si>
  <si>
    <t>Elaborar estudios de lineamientos técnicos que aporten a la generación de capacidad en materia de exploración y producción de hidrocarburos, en las entidades de carácter ambiental</t>
  </si>
  <si>
    <t>Formular iniciativas de inversión social en los territorios priorizados y estratégicos para el desarrollo de las actividades de exploración y producción de hidrocarburos</t>
  </si>
  <si>
    <t>Adelantar acciones a nivel nacional, regional y local que permitan viabilizar las actividades de exploración y producción de hidrocarburos</t>
  </si>
  <si>
    <t>Implementar acciones interinstitucionales que atiendan las situaciones de conflicto en las actividades de exploración y producción de hidrocarburos</t>
  </si>
  <si>
    <t xml:space="preserve">Anual </t>
  </si>
  <si>
    <t>Avance en la Implementación del Plan Estratégico de TH 2025</t>
  </si>
  <si>
    <t>Evaluar el nivel de Avance en la implementación del Plan Estratégico de TH 2025</t>
  </si>
  <si>
    <t>Avance en la Implementación del Plan de Seguridad y Salud en el Trabajo - SST 2025</t>
  </si>
  <si>
    <t>Evaluar el Nivel de Avance en la implementación del Plan de Seguridad y Salud en el Trabajo - SST 2025</t>
  </si>
  <si>
    <t>Avance en la Implementación del Plan Institucional de Capacitación 2025</t>
  </si>
  <si>
    <t>Evaluar el Nivel de Avance de las actividades programadas en el Plan Institucional de Capacitación 2025</t>
  </si>
  <si>
    <t>Avance en la Implementación del Plan Bienestar e Incentivos 2025</t>
  </si>
  <si>
    <t>Evaluar el Nivel de Avance de las actividades programadas en el Plan de Bienestar e Incentivos 2025</t>
  </si>
  <si>
    <t>Avance en la Implementación del Plan de Previsión de Recursos Humanos 2025</t>
  </si>
  <si>
    <t>Evaluar la efectividad de las actividades realizadas frente a la CNSC para la provisión de vacantes en los cargos de carrera administrativa</t>
  </si>
  <si>
    <t>(No Vacantes de carrera gestionadas ante la CNSC/Numero Vacantes definitivas de carrera existente)*100</t>
  </si>
  <si>
    <t>Evaluar la efectividad de las actividades realizadas  para la provisión de vacantes de los cargos PPC</t>
  </si>
  <si>
    <t>(No Vacantes Provistas / Provistas(No. Vacantes definitivas existentes+No. Vacantes Generadas)</t>
  </si>
  <si>
    <t>Evaluación Dimensión de Talento Humano FURAG - MIPG - 2024</t>
  </si>
  <si>
    <t>Iniciar el proceso de actualización e  implementacion de un Plan de Gestion Documental  PGD, con sus respectivos subprogramas; actualización del plan institucional de archivos - PINAR, organizacion del archivo fisico, elaboracion de la tablas de retencion documental, elaboracion de las tabals de valoracion documental; elaboración del
Cuadro de clasificación documental, tablas de retención documental, Documento Sistema integrado de conservación, Tablas control de acceso, Banco terminológico de series y subseries y Politica de Gestión documental.</t>
  </si>
  <si>
    <t xml:space="preserve">Contratar los servicios para la actualización e  implementacion de un Plan de Gestion Documental  PGD, con sus respectivos subprogramas; actualización del plan institucional de archivos - PINAR, organizacion del archivo fisico, elaboracion de la tablas de retnecion documental, elaboracion de las tabals de valoracion documental; elaboración del
Cuadro de clasificación documental, tablas de retención documental, Documento Sistema integrado de conservación, Tablas control de acceso, Banco terminológico de series y subseries y Politica de Gestión documental.
</t>
  </si>
  <si>
    <t># de quejas y denuncias recibidas/# procesos tramitados</t>
  </si>
  <si>
    <t>Documento publicado para el análisis de la satisfacción de usuarios ANH</t>
  </si>
  <si>
    <t>Corresponde a las asesorías realizadas para la formulación, ajuste, y seguimiento a proyectos de la ANH; en el marco del proceso de Gestión de Proyectos.</t>
  </si>
  <si>
    <t>Nivel de respuesta a las solicitudes de los operadores para la gestión de Contratos de Hidrocarburos</t>
  </si>
  <si>
    <t>El indicador muestra la eficacia en la respuesta a las solicitudes del Operador por parte de la gerencia de seguimiento a Contratos en Producción.</t>
  </si>
  <si>
    <t>Seguimiento a la verificación y cierre de Informes Contractuales presentados por los operadores de  Contratos en Producción</t>
  </si>
  <si>
    <t>(Acumulado del número de Informes de Verificación - IVEs cerrados al mes de corte/Acumulado del número total de Informes Contractuales recibidos al mes de corte) x 100</t>
  </si>
  <si>
    <t>Nuevo Indicador</t>
  </si>
  <si>
    <t>El indicador muestra la eficacia en la verificación y cierre en el Sistema de Seguimiento a Contratos de Hidrocarburos, de los Informes Contractuales presentados por los operadores de  Contratos en Producción</t>
  </si>
  <si>
    <t>​Cuantificar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t>
  </si>
  <si>
    <t>Contratación de profesionales de apoyo a los procesos misionales de la Vicepresidencia de Promoción y Asignación de Áreas  para la oportuna atención de los trámites relacionados con los cambios de titularidad de los contratos de hidrocarburos, entre otros.</t>
  </si>
  <si>
    <t>Profesionales contratados / Profesionales requeridos</t>
  </si>
  <si>
    <t xml:space="preserve">Actuaciones procedimientos de incumplimientos e instancias ejecutivas gestionadas y/o decididas </t>
  </si>
  <si>
    <t>El indicador refleja la gestion de impulsos y procesos decididos  por la Gerencia de Asuntos Legales y  Contratación en el ambito de instancias ejecutivas y procesos por incumplimiento.</t>
  </si>
  <si>
    <t>(Número de instancias Ejecutivas y procesos de incumplimiento asignados / Total de impulsos y procesos decididos)*100</t>
  </si>
  <si>
    <t>Actuaciones procedimientos Administrativos Sancionatorios gestionadas y/o decididas</t>
  </si>
  <si>
    <t>El indicador refleja la eficacia en la expedición de actos administrativos sancionatorios de impulso y de fondo generados por la Gerencia de Asuntos Legales y de Contratación</t>
  </si>
  <si>
    <t>(Numeros de Procesos Administrativos Sancionatorios asignados  / Total de impulsos y/o procesos decididos )*100</t>
  </si>
  <si>
    <t>Gestión Consejo Directivo ANH</t>
  </si>
  <si>
    <t>Este indicador mide la cantidad de sesiones realizadas por el Consejo Directivo, evaluando su nivel de actividad y cumplimiento de responsabilidades.</t>
  </si>
  <si>
    <t>(Número de sesiones convocadas ANH / Total sesiones Realizadas)*100</t>
  </si>
  <si>
    <t>Comunicación de respuesta a peticiones y Certificaciones Antecendetes de Sanciones</t>
  </si>
  <si>
    <t>El indicador refleja la eficacia en la atención de peticiones resueltas y constancias de certificacion registro de los procesos sancionatorios por la Gerencia de Asuntos Legales y Contratación</t>
  </si>
  <si>
    <t>(Número de peticiones y solicitudes de certificación / Total de peticiones atendidas y certificaciones expedidas )*100</t>
  </si>
  <si>
    <t>Rosario Del Pilar Ramos Díaz</t>
  </si>
  <si>
    <t>rosario.ramos@anh.gov.co</t>
  </si>
  <si>
    <t xml:space="preserve">Desarrollo </t>
  </si>
  <si>
    <t>Implementación del sistema</t>
  </si>
  <si>
    <t>Documentos de lineamientos técnicos  - en digitalización de procesos</t>
  </si>
  <si>
    <t>Documentos de lineamientos técnicos  - para aseguramiento de capacidades tecnológicas</t>
  </si>
  <si>
    <t xml:space="preserve">Servicios tecnológicos     (Producto principal del proyecto)  </t>
  </si>
  <si>
    <t>Ampliación capacidad institucional de analítica</t>
  </si>
  <si>
    <t>Servicios tecnológicos     (Producto principal del proyecto)   - para la digitalización de procesos misionales</t>
  </si>
  <si>
    <t>Implementación de herramienta de arquitectura empresarial</t>
  </si>
  <si>
    <t>Servicios tecnológicos     (Producto principal del proyecto)   - para asegurar las capacidades tecnológicas</t>
  </si>
  <si>
    <t>José Leonardo Rojas</t>
  </si>
  <si>
    <t>jose.rojas@anh.gov.co</t>
  </si>
  <si>
    <t>Claudia Alvarez</t>
  </si>
  <si>
    <t>claudia.alvarez@anh.gov.co</t>
  </si>
  <si>
    <t>Observaciones estructura Plan de Acción 2025</t>
  </si>
  <si>
    <t>Actividad de gestión</t>
  </si>
  <si>
    <t>Servicios Gestión Administración Monitoreo de la infraestructura de los Datacenter de la ANH (GAM)  contratados</t>
  </si>
  <si>
    <t xml:space="preserve">Garantizar la gestión, administración y monitoreo de la infraestructura tecnológica y de seguridad de la ANH y mantener el plan de recuperación ante desastres de la ANH. </t>
  </si>
  <si>
    <t>(Servicios contratados/ servicios proyectados)</t>
  </si>
  <si>
    <t>Cristian Camilo Ramirez Gonzalez</t>
  </si>
  <si>
    <t>cristian.ramirez@anh.gov.co</t>
  </si>
  <si>
    <t>Operación, mantenimiento y actualización de la infraestructura de virtualización  de la ANH garantizada</t>
  </si>
  <si>
    <t xml:space="preserve">Contratar los servicios para garantizar la operación, mantenimiento y actualización de: 
(i) Virtualización de servidores
(ii) Virtualización escritorios usuario final
(iii) Plataforma hiperconvergencia
(iv) Almacenamiento,
(v) Switches de Core y Borde, </t>
  </si>
  <si>
    <t>(Servicios contratados / servicios proyectados)</t>
  </si>
  <si>
    <t>Contratos para apoyo técnico, profesional y especializado realizados</t>
  </si>
  <si>
    <t>Soporte y mantenimiento de la infraestructura de seguridad perimetral</t>
  </si>
  <si>
    <t>Actualizaciones y suscripciones de licencias de software y créditos en la nube adquiridos</t>
  </si>
  <si>
    <t>(i) Contratar la suscripción a la suite de Adobe Acrobat Pro,  
(ii) Contratar la renovación de la suscripción de Office 365 
(iii) Adquisición de créditos para la soportar la infraestructura tecnológica en la Nube de Azure 
(iv)Contratar soporte y mantenimiento Agente Silviaa
(v)Contratar la adquirir los certificados SSL de los portales web
(vi) Contratar renovación derechos de uso IPv6</t>
  </si>
  <si>
    <t>Soporte y mantenimiento de la infraestructura de apoyo</t>
  </si>
  <si>
    <t xml:space="preserve">Contratar el soporte y mantenimiento de: 
(i) UPS Datacenter Principla y Alterno
(ii) Sistema contra incendios Pincipal
(iii) Aires acondicionados principal y Alterno
</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</si>
  <si>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</si>
  <si>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t>
  </si>
  <si>
    <t>Control de Operaciones y Gestión Volumétrica</t>
  </si>
  <si>
    <t>Producción acumulada de petróleo</t>
  </si>
  <si>
    <t>Gasto de funcionamiento - comercialización</t>
  </si>
  <si>
    <t>288.350.000 - 295.650.000</t>
  </si>
  <si>
    <t>BLS</t>
  </si>
  <si>
    <t>Hace referencia a la producción de petróleo fiscalizada por campo, mediante la comparación de volúmenes entre AVM vs SOLAR , durante los primeros 20 días del mes siguiente.</t>
  </si>
  <si>
    <t>Sumatoria de la producción de PETROLEO por mes fiscalizado</t>
  </si>
  <si>
    <t>31/12/2025</t>
  </si>
  <si>
    <t>Maria Camila González</t>
  </si>
  <si>
    <t>maria.gonzalez@anh.gov.co</t>
  </si>
  <si>
    <t>Producción promedio dia de petróleo</t>
  </si>
  <si>
    <t>790.000 - 810.000</t>
  </si>
  <si>
    <t>BOPD</t>
  </si>
  <si>
    <t>Este indicador mide el promedio diario de producción de petróleo fiscalizado durante un período de tiempo (mensual). Su propósito es proporcionar una visión clara y precisa de la producción diaria promediada a lo largo de varios meses, teniendo en cuenta el total de días transcurridos en dichos meses.</t>
  </si>
  <si>
    <t>Promedio de la producción de PETROLEO fiscalizada por periodo de tiempo</t>
  </si>
  <si>
    <t>Producción acumulada fiscalizada de gas</t>
  </si>
  <si>
    <t>537.882,02 - 580.068,25</t>
  </si>
  <si>
    <t>Millones de pies cúbicos</t>
  </si>
  <si>
    <t>Hace referencia a la producción fiscalizada de gas por campo, mediante la comparación de volúmenes entre AVM vs SOLAR , durante los primeros 20 días del mes siguiente.</t>
  </si>
  <si>
    <t>Sumatoria de la producción de GAS por mes fiscalizado</t>
  </si>
  <si>
    <t>Producción acumulada comercializada de gas</t>
  </si>
  <si>
    <t>361.350 - 371.205</t>
  </si>
  <si>
    <t>Hace referencia a la producción fiscalizada y comercializada de gas por campo, mediante la comparación de volúmenes entre AVM vs SOLAR , durante los primeros 20 días del mes siguiente.</t>
  </si>
  <si>
    <t>Sumatoria de la producción de GAS por mes fiscalizada y comercializada</t>
  </si>
  <si>
    <t>Producción promedio día fiscalizada de gas</t>
  </si>
  <si>
    <t>1.473,65 - 1.589,23</t>
  </si>
  <si>
    <t>Millones de pies cúbicos diarios</t>
  </si>
  <si>
    <t>Este indicador mide el promedio diario de producción de gas fiscalizado durante un período de tiempo acumulado. Su propósito es proporcionar una visión clara y precisa de la producción diaria promediada a lo largo de varios meses, teniendo en cuenta el total de días transcurridos en dichos meses.</t>
  </si>
  <si>
    <t>Promedio de la producción de GAS fiscalizada por periodo de tiempo</t>
  </si>
  <si>
    <t>Producción promedio día comercializada de gas</t>
  </si>
  <si>
    <t>990 - 1017</t>
  </si>
  <si>
    <t>Este indicador mide el promedio diario de producción de gas fiscalizada y comercializada durante un período de tiempo acumulado. Su propósito es proporcionar una visión clara y precisa de la producción diaria promediada a lo largo de varios meses, teniendo en cuenta el total de días transcurridos en dichos meses.</t>
  </si>
  <si>
    <t>Promedio de la producciónde GAS fiscalizada y comercializada por periodo de tiempo</t>
  </si>
  <si>
    <t>Reducción de porcentaje quema de gas</t>
  </si>
  <si>
    <t>Hace referencia al promedio del porcentaje de quema autorizada de gas.</t>
  </si>
  <si>
    <t>Promedio del porcentaje de quema autorizada</t>
  </si>
  <si>
    <t>Decreciente</t>
  </si>
  <si>
    <t>Eusebio Orozco</t>
  </si>
  <si>
    <t>eusebio.orozco@anh.gov.co</t>
  </si>
  <si>
    <t>Recaudo de presupuesto de ingresos de hidrocarburos del Sistema General de Regalías</t>
  </si>
  <si>
    <t>Billones de pesos</t>
  </si>
  <si>
    <t>Hace referencia al recaudo mensual por concepto de Regalías derivadas de la producción de hidrocarburos en el año con relación al Plan Bienal de Caja del SGR.</t>
  </si>
  <si>
    <t>Recaudo Regalías Mensual / Plan Bienal de Caja del SGR</t>
  </si>
  <si>
    <t>Comportamiento del recaudo del presupuesto de Asignaciones Directas de hidrocarburos del SGR</t>
  </si>
  <si>
    <t>Hace referencia a un comparativo de monto distribuido mensual frente a lo presupuestado para asignaciones directas  de hidrocarburos del SGR, en el año correspondiente.</t>
  </si>
  <si>
    <t>Recaudo Asignaciones Directas / Pto de Asignaciones Directas del SGR</t>
  </si>
  <si>
    <t>Recaudo de recursos por Derechos Económicos en la Vigencia Fiscal</t>
  </si>
  <si>
    <t>Hace referencia a lo recaudado por concepto de Derechos Económicos (DE) mensual, en el periodo anual tratado, con relación al presupuesto de ingresos por DE.</t>
  </si>
  <si>
    <t>Sumatoria acumulada del valor Mensual por Derechos Económicos</t>
  </si>
  <si>
    <t>ÁREA ADMINISTRATIVA</t>
  </si>
  <si>
    <t xml:space="preserve">Ejecución Presupuestal Funcionamiento del valor obligado vs comprometido </t>
  </si>
  <si>
    <t>Pesos</t>
  </si>
  <si>
    <t>Este indicador hace referencia a la proporción de las obligaciones acumuladas para la vigencia 2025, con relación al valor de los compromisos acumulados de recursos propios, permitiendo hacer seguimiento a la dinámica de los pagos.</t>
  </si>
  <si>
    <t>Obligado/Comprometido</t>
  </si>
  <si>
    <t>Ricardo Puentes</t>
  </si>
  <si>
    <t>ricardo.puentes@contratistas.anh.gov.co</t>
  </si>
  <si>
    <t>Ejecución presupuestal SGR del valor comprometido vs apropiado</t>
  </si>
  <si>
    <t>Este indicador hace referencia a la proporción de los compromisos acumulados para la vigencia 2025-2026, con relación a la apropiación vigente del SGR.</t>
  </si>
  <si>
    <t>Comprometido/Apropiado</t>
  </si>
  <si>
    <t>Arbey Avendaño</t>
  </si>
  <si>
    <t>arbey.avendano@anh.gov.co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</si>
</sst>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164" formatCode="_(* #,##0.00_);_(* \(#,##0.00\);_(* &quot;-&quot;??_);_(@_)"/>
    <numFmt numFmtId="165" formatCode="_-* #,##0.00\ &quot;€&quot;_-;\-* #,##0.00\ &quot;€&quot;_-;_-* &quot;-&quot;??\ &quot;€&quot;_-;_-@_-"/>
    <numFmt numFmtId="166" formatCode="[$$-240A]\ #,##0"/>
    <numFmt numFmtId="167" formatCode="_-&quot;$&quot;\ * #,##0_-;\-&quot;$&quot;\ * #,##0_-;_-&quot;$&quot;\ * &quot;-&quot;??_-;_-@_-"/>
    <numFmt numFmtId="168" formatCode="_-[$$-240A]\ * #,##0.00_-;\-[$$-240A]\ * #,##0.00_-;_-[$$-240A]\ * &quot;-&quot;??_-;_-@_-"/>
    <numFmt numFmtId="169" formatCode="_-[$$-240A]\ * #,##0_-;\-[$$-240A]\ * #,##0_-;_-[$$-240A]\ * &quot;-&quot;??_-;_-@_-"/>
    <numFmt numFmtId="170" formatCode="&quot;$&quot;\ #,##0.00"/>
    <numFmt numFmtId="171" formatCode="0.0%"/>
    <numFmt numFmtId="172" formatCode="_-* #,##0_-;\-* #,##0_-;_-* &quot;-&quot;??_-;_-@_-"/>
    <numFmt numFmtId="173" formatCode="&quot;$&quot;#,##0.000"/>
    <numFmt numFmtId="174" formatCode="&quot;$&quot;#,##0.00"/>
    <numFmt numFmtId="175" formatCode="&quot;$&quot;#,##0"/>
  </numFmts>
  <fonts count="17"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sz val="11"/>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
      <b/>
      <sz val="11"/>
      <color rgb="FFFFFFFF"/>
      <name val="Calibri"/>
      <family val="2"/>
    </font>
    <font>
      <b/>
      <sz val="11"/>
      <color theme="1"/>
      <name val="Calibri"/>
      <family val="2"/>
    </font>
    <font>
      <sz val="9"/>
      <name val="Calibri"/>
      <family val="2"/>
      <scheme val="minor"/>
    </font>
    <font>
      <sz val="8"/>
      <name val="Calibri"/>
      <family val="2"/>
      <scheme val="minor"/>
    </font>
    <font>
      <u/>
      <sz val="11"/>
      <color theme="10"/>
      <name val="Calibri"/>
      <family val="2"/>
      <scheme val="minor"/>
    </font>
    <font>
      <u/>
      <sz val="11"/>
      <name val="Calibri"/>
      <family val="2"/>
      <scheme val="minor"/>
    </font>
    <font>
      <sz val="11"/>
      <color rgb="FF000000"/>
      <name val="Calibri"/>
      <family val="2"/>
      <scheme val="minor"/>
    </font>
    <font>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rgb="FFD9E1F2"/>
        <bgColor indexed="64"/>
      </patternFill>
    </fill>
    <fill>
      <patternFill patternType="solid">
        <fgColor theme="4" tint="-0.249977111117893"/>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theme="4" tint="0.59999389629810485"/>
      </patternFill>
    </fill>
    <fill>
      <patternFill patternType="solid">
        <fgColor theme="4" tint="0.79998168889431442"/>
        <bgColor theme="4" tint="0.59999389629810485"/>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5" fontId="5" fillId="0" borderId="0" applyFont="0" applyFill="0" applyBorder="0" applyAlignment="0" applyProtection="0"/>
    <xf numFmtId="0" fontId="13" fillId="0" borderId="0" applyNumberFormat="0" applyFill="0" applyBorder="0" applyAlignment="0" applyProtection="0"/>
    <xf numFmtId="164" fontId="5" fillId="0" borderId="0" applyFont="0" applyFill="0" applyBorder="0" applyAlignment="0" applyProtection="0"/>
    <xf numFmtId="9" fontId="5" fillId="0" borderId="0" applyFont="0" applyFill="0" applyBorder="0" applyAlignment="0" applyProtection="0"/>
  </cellStyleXfs>
  <cellXfs count="255">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2"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7" fillId="3" borderId="1" xfId="0" applyFont="1" applyFill="1" applyBorder="1" applyAlignment="1">
      <alignment horizontal="center" vertical="center"/>
    </xf>
    <xf numFmtId="0" fontId="6" fillId="0" borderId="1" xfId="0" applyFont="1" applyBorder="1"/>
    <xf numFmtId="0" fontId="0" fillId="0" borderId="1" xfId="0" applyBorder="1"/>
    <xf numFmtId="0" fontId="8" fillId="0" borderId="1" xfId="0" applyFont="1" applyBorder="1"/>
    <xf numFmtId="0" fontId="8" fillId="0" borderId="1" xfId="0" applyFont="1" applyBorder="1" applyAlignment="1">
      <alignment horizontal="left" vertical="center"/>
    </xf>
    <xf numFmtId="0" fontId="1" fillId="0" borderId="1" xfId="0" applyFont="1" applyBorder="1"/>
    <xf numFmtId="0" fontId="8" fillId="0" borderId="1" xfId="0" applyFont="1" applyBorder="1" applyAlignment="1">
      <alignment vertical="center" wrapText="1"/>
    </xf>
    <xf numFmtId="0" fontId="0" fillId="0" borderId="1" xfId="0" applyBorder="1" applyAlignment="1">
      <alignment wrapText="1"/>
    </xf>
    <xf numFmtId="167" fontId="8" fillId="0" borderId="1" xfId="1" applyNumberFormat="1" applyFont="1" applyFill="1" applyBorder="1" applyAlignment="1">
      <alignment horizontal="left" vertical="center"/>
    </xf>
    <xf numFmtId="0" fontId="2" fillId="0" borderId="0" xfId="0" applyFont="1" applyAlignment="1">
      <alignment vertical="center" wrapText="1"/>
    </xf>
    <xf numFmtId="0" fontId="8"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16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left"/>
    </xf>
    <xf numFmtId="166" fontId="0" fillId="0" borderId="0" xfId="0" applyNumberFormat="1"/>
    <xf numFmtId="0" fontId="3" fillId="4" borderId="6" xfId="0" applyFont="1" applyFill="1" applyBorder="1" applyAlignment="1">
      <alignment horizontal="center" vertical="center" wrapText="1"/>
    </xf>
    <xf numFmtId="166" fontId="3" fillId="4" borderId="6" xfId="0" applyNumberFormat="1" applyFont="1" applyFill="1" applyBorder="1" applyAlignment="1">
      <alignment horizontal="center" vertical="center" wrapText="1"/>
    </xf>
    <xf numFmtId="0" fontId="0" fillId="0" borderId="0" xfId="0" applyAlignment="1">
      <alignment horizontal="left" indent="1"/>
    </xf>
    <xf numFmtId="0" fontId="2" fillId="0" borderId="0" xfId="0" applyFont="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66" fontId="2" fillId="0" borderId="0" xfId="0" applyNumberFormat="1" applyFont="1" applyAlignment="1">
      <alignment vertical="center" wrapText="1"/>
    </xf>
    <xf numFmtId="14" fontId="2" fillId="0" borderId="0" xfId="0" applyNumberFormat="1" applyFont="1" applyAlignment="1">
      <alignment horizontal="center" vertical="center" wrapText="1"/>
    </xf>
    <xf numFmtId="0" fontId="4" fillId="6" borderId="1" xfId="0" applyFont="1" applyFill="1" applyBorder="1" applyAlignment="1">
      <alignment vertical="center" wrapText="1"/>
    </xf>
    <xf numFmtId="0" fontId="8" fillId="6" borderId="1" xfId="0" applyFont="1" applyFill="1" applyBorder="1" applyAlignment="1">
      <alignment vertical="center" wrapText="1"/>
    </xf>
    <xf numFmtId="14" fontId="8" fillId="6" borderId="1" xfId="0" applyNumberFormat="1" applyFont="1" applyFill="1" applyBorder="1" applyAlignment="1">
      <alignment horizontal="center" vertical="center" wrapText="1"/>
    </xf>
    <xf numFmtId="166" fontId="8" fillId="6" borderId="1" xfId="0" applyNumberFormat="1" applyFont="1" applyFill="1" applyBorder="1" applyAlignment="1">
      <alignment vertical="center" wrapText="1"/>
    </xf>
    <xf numFmtId="0" fontId="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168" fontId="8" fillId="6" borderId="1" xfId="1" applyNumberFormat="1" applyFont="1" applyFill="1" applyBorder="1" applyAlignment="1">
      <alignment vertical="center"/>
    </xf>
    <xf numFmtId="14" fontId="8" fillId="6"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166" fontId="8" fillId="5" borderId="1" xfId="0" applyNumberFormat="1" applyFont="1" applyFill="1" applyBorder="1" applyAlignment="1">
      <alignment vertical="center" wrapText="1"/>
    </xf>
    <xf numFmtId="0" fontId="4" fillId="5"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horizontal="center" vertical="center"/>
    </xf>
    <xf numFmtId="168" fontId="8" fillId="5" borderId="1" xfId="1" applyNumberFormat="1" applyFont="1" applyFill="1" applyBorder="1" applyAlignment="1">
      <alignment vertical="center"/>
    </xf>
    <xf numFmtId="14" fontId="8" fillId="5" borderId="1" xfId="0" applyNumberFormat="1" applyFont="1" applyFill="1" applyBorder="1" applyAlignment="1">
      <alignment horizontal="center" vertical="center"/>
    </xf>
    <xf numFmtId="9" fontId="8" fillId="5" borderId="1" xfId="4" applyFont="1" applyFill="1" applyBorder="1" applyAlignment="1">
      <alignment horizontal="center" vertical="center" wrapText="1"/>
    </xf>
    <xf numFmtId="9" fontId="8" fillId="6" borderId="1" xfId="4" applyFont="1" applyFill="1" applyBorder="1" applyAlignment="1">
      <alignment horizontal="center" vertical="center" wrapText="1"/>
    </xf>
    <xf numFmtId="168" fontId="8" fillId="5" borderId="1" xfId="1" applyNumberFormat="1" applyFont="1" applyFill="1" applyBorder="1" applyAlignment="1">
      <alignment vertical="center" wrapText="1"/>
    </xf>
    <xf numFmtId="168" fontId="8" fillId="6" borderId="1" xfId="1" applyNumberFormat="1" applyFont="1" applyFill="1" applyBorder="1" applyAlignment="1">
      <alignment vertical="center" wrapText="1"/>
    </xf>
    <xf numFmtId="0" fontId="8" fillId="5" borderId="1" xfId="0" quotePrefix="1" applyFont="1" applyFill="1" applyBorder="1" applyAlignment="1">
      <alignment vertical="center" wrapText="1"/>
    </xf>
    <xf numFmtId="0" fontId="8" fillId="6" borderId="1" xfId="0" quotePrefix="1" applyFont="1" applyFill="1" applyBorder="1" applyAlignment="1">
      <alignment vertical="center" wrapText="1"/>
    </xf>
    <xf numFmtId="168" fontId="8" fillId="6" borderId="1" xfId="0" applyNumberFormat="1" applyFont="1" applyFill="1" applyBorder="1" applyAlignment="1">
      <alignment vertical="center" wrapText="1"/>
    </xf>
    <xf numFmtId="168" fontId="8" fillId="5" borderId="1" xfId="0" applyNumberFormat="1" applyFont="1" applyFill="1" applyBorder="1" applyAlignment="1">
      <alignment vertical="center" wrapText="1"/>
    </xf>
    <xf numFmtId="168" fontId="8" fillId="5" borderId="1" xfId="3" applyNumberFormat="1" applyFont="1" applyFill="1" applyBorder="1" applyAlignment="1">
      <alignment vertical="center" wrapText="1"/>
    </xf>
    <xf numFmtId="168" fontId="8" fillId="6" borderId="1" xfId="3" applyNumberFormat="1" applyFont="1" applyFill="1" applyBorder="1" applyAlignment="1">
      <alignment vertical="center" wrapText="1"/>
    </xf>
    <xf numFmtId="1" fontId="8" fillId="5" borderId="1" xfId="0" applyNumberFormat="1" applyFont="1" applyFill="1" applyBorder="1" applyAlignment="1">
      <alignment horizontal="center" vertical="center" wrapText="1"/>
    </xf>
    <xf numFmtId="170" fontId="8" fillId="6" borderId="1" xfId="1" applyNumberFormat="1" applyFont="1" applyFill="1" applyBorder="1" applyAlignment="1">
      <alignment vertical="center" wrapText="1"/>
    </xf>
    <xf numFmtId="9" fontId="8" fillId="5" borderId="1" xfId="0" applyNumberFormat="1" applyFont="1" applyFill="1" applyBorder="1" applyAlignment="1">
      <alignment horizontal="center" vertical="center" wrapText="1"/>
    </xf>
    <xf numFmtId="9" fontId="8" fillId="6" borderId="1" xfId="0" applyNumberFormat="1" applyFont="1" applyFill="1" applyBorder="1" applyAlignment="1">
      <alignment horizontal="center" vertical="center" wrapText="1"/>
    </xf>
    <xf numFmtId="6" fontId="8" fillId="6" borderId="1" xfId="0" applyNumberFormat="1" applyFont="1" applyFill="1" applyBorder="1" applyAlignment="1">
      <alignment vertical="center" wrapText="1"/>
    </xf>
    <xf numFmtId="3" fontId="8" fillId="6" borderId="1" xfId="0" applyNumberFormat="1" applyFont="1" applyFill="1" applyBorder="1" applyAlignment="1">
      <alignment vertical="center" wrapText="1"/>
    </xf>
    <xf numFmtId="3" fontId="8" fillId="5" borderId="1" xfId="0" applyNumberFormat="1" applyFont="1" applyFill="1" applyBorder="1" applyAlignment="1">
      <alignment vertical="center" wrapText="1"/>
    </xf>
    <xf numFmtId="49" fontId="8" fillId="5" borderId="1" xfId="0" applyNumberFormat="1" applyFont="1" applyFill="1" applyBorder="1" applyAlignment="1">
      <alignment vertical="center" wrapText="1"/>
    </xf>
    <xf numFmtId="49" fontId="8" fillId="6" borderId="1" xfId="0" applyNumberFormat="1" applyFont="1" applyFill="1" applyBorder="1" applyAlignment="1">
      <alignment vertical="center" wrapText="1"/>
    </xf>
    <xf numFmtId="169" fontId="8" fillId="5" borderId="1" xfId="3" applyNumberFormat="1" applyFont="1" applyFill="1" applyBorder="1" applyAlignment="1">
      <alignment horizontal="center" vertical="center" wrapText="1"/>
    </xf>
    <xf numFmtId="0" fontId="14" fillId="6" borderId="1" xfId="2" applyFont="1" applyFill="1" applyBorder="1" applyAlignment="1">
      <alignment vertical="center" wrapText="1"/>
    </xf>
    <xf numFmtId="0" fontId="14" fillId="5" borderId="1" xfId="2" applyFont="1" applyFill="1" applyBorder="1" applyAlignment="1">
      <alignment vertical="center" wrapText="1"/>
    </xf>
    <xf numFmtId="0" fontId="14" fillId="6" borderId="1" xfId="2" applyFont="1" applyFill="1" applyBorder="1" applyAlignment="1">
      <alignment vertical="center"/>
    </xf>
    <xf numFmtId="0" fontId="14" fillId="5" borderId="1" xfId="2" applyFont="1" applyFill="1" applyBorder="1" applyAlignment="1">
      <alignment vertical="center"/>
    </xf>
    <xf numFmtId="9" fontId="8" fillId="5" borderId="1" xfId="0" applyNumberFormat="1" applyFont="1" applyFill="1" applyBorder="1" applyAlignment="1">
      <alignment vertical="center" wrapText="1"/>
    </xf>
    <xf numFmtId="169" fontId="8" fillId="5" borderId="1" xfId="1" applyNumberFormat="1" applyFont="1" applyFill="1" applyBorder="1" applyAlignment="1">
      <alignment vertical="center" wrapText="1"/>
    </xf>
    <xf numFmtId="169" fontId="8" fillId="6" borderId="1" xfId="1" applyNumberFormat="1" applyFont="1" applyFill="1" applyBorder="1" applyAlignment="1">
      <alignment vertical="center" wrapText="1"/>
    </xf>
    <xf numFmtId="170" fontId="8" fillId="5" borderId="1" xfId="0" applyNumberFormat="1" applyFont="1" applyFill="1" applyBorder="1" applyAlignment="1">
      <alignment vertical="center" wrapText="1"/>
    </xf>
    <xf numFmtId="170" fontId="8" fillId="5" borderId="1" xfId="1" applyNumberFormat="1" applyFont="1" applyFill="1" applyBorder="1" applyAlignment="1">
      <alignment vertical="center" wrapText="1"/>
    </xf>
    <xf numFmtId="171" fontId="8" fillId="5" borderId="1" xfId="4" applyNumberFormat="1" applyFont="1" applyFill="1" applyBorder="1" applyAlignment="1">
      <alignment horizontal="center" vertical="center" wrapText="1"/>
    </xf>
    <xf numFmtId="169" fontId="8" fillId="6" borderId="1" xfId="0" applyNumberFormat="1" applyFont="1" applyFill="1" applyBorder="1" applyAlignment="1">
      <alignment vertical="center" wrapText="1"/>
    </xf>
    <xf numFmtId="0" fontId="8" fillId="5" borderId="1" xfId="0" applyFont="1" applyFill="1" applyBorder="1" applyAlignment="1">
      <alignment vertical="center" wrapText="1"/>
    </xf>
    <xf numFmtId="0" fontId="8" fillId="6" borderId="1" xfId="0" applyFont="1" applyFill="1" applyBorder="1" applyAlignment="1">
      <alignment vertical="center" wrapText="1"/>
    </xf>
    <xf numFmtId="0" fontId="8" fillId="5" borderId="1" xfId="0" applyFont="1" applyFill="1" applyBorder="1" applyAlignment="1">
      <alignment vertical="center" wrapText="1"/>
    </xf>
    <xf numFmtId="0" fontId="8" fillId="6" borderId="1" xfId="0" applyFont="1" applyFill="1" applyBorder="1" applyAlignment="1">
      <alignment vertical="center" wrapText="1"/>
    </xf>
    <xf numFmtId="14" fontId="8" fillId="5" borderId="1"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66" fontId="8" fillId="6" borderId="1" xfId="0" applyNumberFormat="1" applyFont="1" applyFill="1" applyBorder="1" applyAlignment="1">
      <alignment vertical="center" wrapText="1"/>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166" fontId="8" fillId="5" borderId="1" xfId="0" applyNumberFormat="1" applyFont="1" applyFill="1" applyBorder="1" applyAlignment="1">
      <alignment vertical="center" wrapText="1"/>
    </xf>
    <xf numFmtId="0" fontId="8"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166" fontId="8" fillId="5" borderId="1" xfId="0" applyNumberFormat="1" applyFont="1" applyFill="1" applyBorder="1" applyAlignment="1">
      <alignment vertical="center" wrapText="1"/>
    </xf>
    <xf numFmtId="0" fontId="8" fillId="6" borderId="1" xfId="0" applyFont="1" applyFill="1" applyBorder="1" applyAlignment="1">
      <alignment vertical="center"/>
    </xf>
    <xf numFmtId="0" fontId="8" fillId="6" borderId="1" xfId="0" applyFont="1" applyFill="1" applyBorder="1" applyAlignment="1">
      <alignment horizontal="center" vertical="center"/>
    </xf>
    <xf numFmtId="166" fontId="8" fillId="6" borderId="1" xfId="0" applyNumberFormat="1" applyFont="1" applyFill="1" applyBorder="1" applyAlignment="1">
      <alignment vertical="center" wrapText="1"/>
    </xf>
    <xf numFmtId="14" fontId="8" fillId="5" borderId="1"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5" borderId="4"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 xfId="0" applyFont="1" applyFill="1" applyBorder="1" applyAlignment="1">
      <alignment vertical="center" wrapText="1"/>
    </xf>
    <xf numFmtId="0" fontId="8" fillId="5" borderId="1" xfId="0" applyFont="1" applyFill="1" applyBorder="1" applyAlignment="1">
      <alignment vertical="center" wrapText="1"/>
    </xf>
    <xf numFmtId="0" fontId="8" fillId="5" borderId="4"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 xfId="0" applyFont="1" applyFill="1" applyBorder="1" applyAlignment="1">
      <alignment horizontal="center" vertical="center"/>
    </xf>
    <xf numFmtId="166" fontId="8" fillId="6" borderId="5" xfId="0" applyNumberFormat="1" applyFont="1" applyFill="1" applyBorder="1" applyAlignment="1">
      <alignment horizontal="left" vertical="center" wrapText="1"/>
    </xf>
    <xf numFmtId="0" fontId="8" fillId="5" borderId="1" xfId="0" applyFont="1" applyFill="1" applyBorder="1" applyAlignment="1">
      <alignment horizontal="center" vertical="center"/>
    </xf>
    <xf numFmtId="0" fontId="8" fillId="6" borderId="4" xfId="0" applyFont="1" applyFill="1" applyBorder="1" applyAlignment="1">
      <alignment vertical="center" wrapText="1"/>
    </xf>
    <xf numFmtId="3" fontId="8" fillId="6" borderId="1" xfId="3" applyNumberFormat="1" applyFont="1" applyFill="1" applyBorder="1" applyAlignment="1">
      <alignment horizontal="center" vertical="center" wrapText="1"/>
    </xf>
    <xf numFmtId="4" fontId="8" fillId="6" borderId="1" xfId="3" applyNumberFormat="1" applyFont="1" applyFill="1" applyBorder="1" applyAlignment="1">
      <alignment horizontal="center" vertical="center" wrapText="1"/>
    </xf>
    <xf numFmtId="3" fontId="8" fillId="5" borderId="1" xfId="0" applyNumberFormat="1" applyFont="1" applyFill="1" applyBorder="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vertical="center" wrapText="1"/>
    </xf>
    <xf numFmtId="14" fontId="8" fillId="6"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6" borderId="6" xfId="0" applyFont="1" applyFill="1" applyBorder="1" applyAlignment="1">
      <alignment vertical="center" wrapText="1"/>
    </xf>
    <xf numFmtId="0" fontId="0" fillId="6" borderId="1" xfId="0" applyFill="1" applyBorder="1" applyAlignment="1">
      <alignment vertical="center"/>
    </xf>
    <xf numFmtId="0" fontId="0" fillId="6" borderId="1" xfId="0" applyFill="1" applyBorder="1" applyAlignment="1">
      <alignment vertical="center" wrapText="1"/>
    </xf>
    <xf numFmtId="0" fontId="2" fillId="6" borderId="1" xfId="0" applyFont="1" applyFill="1" applyBorder="1" applyAlignment="1">
      <alignment horizontal="center" vertical="center" wrapText="1"/>
    </xf>
    <xf numFmtId="166" fontId="2" fillId="6" borderId="1" xfId="0" applyNumberFormat="1" applyFont="1" applyFill="1" applyBorder="1" applyAlignment="1">
      <alignment vertical="center" wrapText="1"/>
    </xf>
    <xf numFmtId="0" fontId="13" fillId="5" borderId="1" xfId="2" applyFill="1" applyBorder="1" applyAlignment="1">
      <alignment vertical="center"/>
    </xf>
    <xf numFmtId="0" fontId="2" fillId="5" borderId="0" xfId="0" applyFont="1" applyFill="1" applyAlignment="1">
      <alignment vertical="center" wrapText="1"/>
    </xf>
    <xf numFmtId="0" fontId="8" fillId="5" borderId="6" xfId="0" applyFont="1" applyFill="1" applyBorder="1" applyAlignment="1">
      <alignment vertical="center" wrapText="1"/>
    </xf>
    <xf numFmtId="0" fontId="2" fillId="5" borderId="1" xfId="0" applyFont="1" applyFill="1" applyBorder="1" applyAlignment="1">
      <alignment vertical="center" wrapText="1"/>
    </xf>
    <xf numFmtId="0" fontId="2" fillId="5" borderId="4" xfId="0" applyFont="1" applyFill="1" applyBorder="1" applyAlignment="1">
      <alignment vertical="center" wrapText="1"/>
    </xf>
    <xf numFmtId="0" fontId="2" fillId="5" borderId="4" xfId="0" applyFont="1" applyFill="1" applyBorder="1" applyAlignment="1">
      <alignment horizontal="center" vertical="center" wrapText="1"/>
    </xf>
    <xf numFmtId="166" fontId="2" fillId="5" borderId="0" xfId="0" applyNumberFormat="1" applyFont="1" applyFill="1" applyAlignment="1">
      <alignment vertical="center" wrapText="1"/>
    </xf>
    <xf numFmtId="14" fontId="8" fillId="5" borderId="4" xfId="0" applyNumberFormat="1" applyFont="1" applyFill="1" applyBorder="1" applyAlignment="1">
      <alignment horizontal="center" vertical="center"/>
    </xf>
    <xf numFmtId="0" fontId="8" fillId="5" borderId="4" xfId="0" applyFont="1" applyFill="1" applyBorder="1" applyAlignment="1">
      <alignment vertical="center" wrapText="1"/>
    </xf>
    <xf numFmtId="168" fontId="8" fillId="5" borderId="4" xfId="0" applyNumberFormat="1" applyFont="1" applyFill="1" applyBorder="1" applyAlignment="1">
      <alignment vertical="center" wrapText="1"/>
    </xf>
    <xf numFmtId="0" fontId="13" fillId="5" borderId="4" xfId="2" applyFill="1" applyBorder="1" applyAlignment="1">
      <alignment vertical="center"/>
    </xf>
    <xf numFmtId="0" fontId="13" fillId="6" borderId="1" xfId="2" applyFill="1" applyBorder="1" applyAlignment="1">
      <alignment vertical="center"/>
    </xf>
    <xf numFmtId="0" fontId="2" fillId="5" borderId="1" xfId="0" applyFont="1" applyFill="1" applyBorder="1" applyAlignment="1">
      <alignment horizontal="center" vertical="center" wrapText="1"/>
    </xf>
    <xf numFmtId="0" fontId="0" fillId="5" borderId="1" xfId="0" applyFill="1" applyBorder="1" applyAlignment="1">
      <alignment vertical="center" wrapText="1"/>
    </xf>
    <xf numFmtId="166" fontId="2" fillId="5" borderId="1" xfId="0" applyNumberFormat="1" applyFont="1" applyFill="1" applyBorder="1" applyAlignment="1">
      <alignment vertical="center" wrapText="1"/>
    </xf>
    <xf numFmtId="0" fontId="2" fillId="6" borderId="1" xfId="0" applyFont="1" applyFill="1" applyBorder="1" applyAlignment="1">
      <alignment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166" fontId="8" fillId="5" borderId="4" xfId="0" applyNumberFormat="1" applyFont="1" applyFill="1" applyBorder="1" applyAlignment="1">
      <alignment horizontal="center" vertical="center"/>
    </xf>
    <xf numFmtId="166" fontId="8" fillId="5" borderId="5" xfId="0" applyNumberFormat="1" applyFont="1" applyFill="1" applyBorder="1" applyAlignment="1">
      <alignment horizontal="center"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xf>
    <xf numFmtId="166" fontId="8" fillId="5" borderId="1" xfId="0" applyNumberFormat="1" applyFont="1" applyFill="1" applyBorder="1" applyAlignment="1">
      <alignment horizontal="left" vertical="center" wrapText="1"/>
    </xf>
    <xf numFmtId="14" fontId="8" fillId="6" borderId="4" xfId="0" applyNumberFormat="1" applyFont="1" applyFill="1" applyBorder="1" applyAlignment="1">
      <alignment horizontal="center" vertical="center" wrapText="1"/>
    </xf>
    <xf numFmtId="14" fontId="8" fillId="6" borderId="5" xfId="0" applyNumberFormat="1" applyFont="1" applyFill="1" applyBorder="1" applyAlignment="1">
      <alignment horizontal="center" vertical="center" wrapText="1"/>
    </xf>
    <xf numFmtId="9" fontId="8" fillId="6" borderId="4" xfId="0" applyNumberFormat="1" applyFont="1" applyFill="1" applyBorder="1" applyAlignment="1">
      <alignment horizontal="center" vertical="center" wrapText="1"/>
    </xf>
    <xf numFmtId="9" fontId="8" fillId="6" borderId="5"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170" fontId="8" fillId="6" borderId="4" xfId="1" applyNumberFormat="1" applyFont="1" applyFill="1" applyBorder="1" applyAlignment="1">
      <alignment horizontal="center" vertical="center" wrapText="1"/>
    </xf>
    <xf numFmtId="170" fontId="8" fillId="6" borderId="5" xfId="1" applyNumberFormat="1" applyFont="1" applyFill="1" applyBorder="1" applyAlignment="1">
      <alignment horizontal="center" vertical="center" wrapText="1"/>
    </xf>
    <xf numFmtId="166" fontId="8" fillId="6" borderId="4" xfId="0" applyNumberFormat="1" applyFont="1" applyFill="1" applyBorder="1" applyAlignment="1">
      <alignment horizontal="right" vertical="center" wrapText="1"/>
    </xf>
    <xf numFmtId="166" fontId="8" fillId="6" borderId="5" xfId="0" applyNumberFormat="1" applyFont="1" applyFill="1" applyBorder="1" applyAlignment="1">
      <alignment horizontal="right"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6" borderId="4" xfId="0" applyFont="1" applyFill="1" applyBorder="1" applyAlignment="1">
      <alignment horizontal="justify" vertical="center" wrapText="1"/>
    </xf>
    <xf numFmtId="0" fontId="8" fillId="6" borderId="5" xfId="0" applyFont="1" applyFill="1" applyBorder="1" applyAlignment="1">
      <alignment horizontal="justify" vertical="center" wrapText="1"/>
    </xf>
    <xf numFmtId="0" fontId="13" fillId="6" borderId="4" xfId="2" applyFill="1" applyBorder="1" applyAlignment="1">
      <alignment horizontal="left" vertical="center" wrapText="1"/>
    </xf>
    <xf numFmtId="0" fontId="8" fillId="6" borderId="1" xfId="0" applyFont="1" applyFill="1" applyBorder="1" applyAlignment="1">
      <alignment vertical="center" wrapText="1"/>
    </xf>
    <xf numFmtId="14" fontId="8" fillId="6"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6" fontId="8" fillId="6" borderId="1" xfId="0" applyNumberFormat="1" applyFont="1" applyFill="1" applyBorder="1" applyAlignment="1">
      <alignmen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166" fontId="8" fillId="6" borderId="1" xfId="0" applyNumberFormat="1" applyFont="1" applyFill="1" applyBorder="1" applyAlignment="1">
      <alignment horizontal="left" vertical="center" wrapText="1"/>
    </xf>
    <xf numFmtId="166" fontId="8" fillId="5" borderId="1" xfId="0" applyNumberFormat="1" applyFont="1" applyFill="1" applyBorder="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8" fillId="7" borderId="1" xfId="0" applyFont="1" applyFill="1" applyBorder="1" applyAlignment="1">
      <alignment horizontal="left" vertical="center" wrapText="1"/>
    </xf>
    <xf numFmtId="0" fontId="8" fillId="7" borderId="1" xfId="0" applyFont="1" applyFill="1" applyBorder="1" applyAlignment="1">
      <alignment vertical="center" wrapText="1"/>
    </xf>
    <xf numFmtId="0" fontId="15" fillId="5" borderId="1" xfId="0" applyFont="1" applyFill="1" applyBorder="1" applyAlignment="1">
      <alignment vertical="center" wrapText="1"/>
    </xf>
    <xf numFmtId="0" fontId="0" fillId="5" borderId="1" xfId="0" applyFill="1" applyBorder="1" applyAlignment="1">
      <alignment horizontal="center" vertical="center" wrapText="1"/>
    </xf>
    <xf numFmtId="0" fontId="8" fillId="5" borderId="6" xfId="0" applyFont="1" applyFill="1" applyBorder="1" applyAlignment="1">
      <alignment horizontal="center" vertical="center" wrapText="1"/>
    </xf>
    <xf numFmtId="0" fontId="8" fillId="7" borderId="7" xfId="0" applyFont="1" applyFill="1" applyBorder="1" applyAlignment="1">
      <alignment vertical="center" wrapText="1"/>
    </xf>
    <xf numFmtId="172" fontId="8" fillId="5" borderId="1" xfId="3" applyNumberFormat="1" applyFont="1" applyFill="1" applyBorder="1" applyAlignment="1">
      <alignment vertical="center" wrapText="1"/>
    </xf>
    <xf numFmtId="167" fontId="8" fillId="7" borderId="1" xfId="1" applyNumberFormat="1" applyFont="1" applyFill="1" applyBorder="1" applyAlignment="1">
      <alignment horizontal="left" vertical="center" wrapText="1"/>
    </xf>
    <xf numFmtId="0" fontId="13" fillId="5" borderId="1" xfId="2" applyFill="1" applyBorder="1" applyAlignment="1">
      <alignment vertical="center" wrapText="1"/>
    </xf>
    <xf numFmtId="0" fontId="8" fillId="5" borderId="1" xfId="0" applyFont="1" applyFill="1" applyBorder="1" applyAlignment="1">
      <alignment horizontal="left" vertical="center" wrapText="1"/>
    </xf>
    <xf numFmtId="0" fontId="0" fillId="5" borderId="1" xfId="0" applyFill="1" applyBorder="1" applyAlignment="1">
      <alignment vertical="center"/>
    </xf>
    <xf numFmtId="0" fontId="8" fillId="5" borderId="7" xfId="0" applyFont="1" applyFill="1" applyBorder="1" applyAlignment="1">
      <alignment vertical="center" wrapText="1"/>
    </xf>
    <xf numFmtId="172" fontId="8" fillId="5" borderId="1" xfId="3" applyNumberFormat="1" applyFont="1" applyFill="1" applyBorder="1" applyAlignment="1">
      <alignment horizontal="right" vertical="center" wrapText="1"/>
    </xf>
    <xf numFmtId="167" fontId="8" fillId="5" borderId="1" xfId="1" applyNumberFormat="1" applyFont="1" applyFill="1" applyBorder="1" applyAlignment="1">
      <alignment horizontal="left" vertical="center" wrapText="1"/>
    </xf>
    <xf numFmtId="10" fontId="8" fillId="5" borderId="6" xfId="0" applyNumberFormat="1" applyFont="1" applyFill="1" applyBorder="1" applyAlignment="1">
      <alignment horizontal="center" vertical="center" wrapText="1"/>
    </xf>
    <xf numFmtId="10" fontId="16" fillId="5" borderId="1" xfId="4" applyNumberFormat="1" applyFont="1" applyFill="1" applyBorder="1" applyAlignment="1">
      <alignment vertical="center"/>
    </xf>
    <xf numFmtId="0" fontId="16" fillId="5" borderId="8" xfId="0" applyFont="1" applyFill="1" applyBorder="1" applyAlignment="1">
      <alignment vertical="center" wrapText="1"/>
    </xf>
    <xf numFmtId="0" fontId="8" fillId="5" borderId="6" xfId="0" applyFont="1" applyFill="1" applyBorder="1" applyAlignment="1">
      <alignment horizontal="left" vertical="center" wrapText="1"/>
    </xf>
    <xf numFmtId="173" fontId="8" fillId="5" borderId="6" xfId="0" applyNumberFormat="1" applyFont="1" applyFill="1" applyBorder="1" applyAlignment="1">
      <alignment horizontal="center" vertical="center" wrapText="1"/>
    </xf>
    <xf numFmtId="174" fontId="8" fillId="5" borderId="1" xfId="0" applyNumberFormat="1" applyFont="1" applyFill="1" applyBorder="1" applyAlignment="1">
      <alignment vertical="center" wrapText="1"/>
    </xf>
    <xf numFmtId="175" fontId="8" fillId="5" borderId="6" xfId="0" applyNumberFormat="1" applyFont="1" applyFill="1" applyBorder="1" applyAlignment="1">
      <alignment horizontal="center" vertical="center" wrapText="1"/>
    </xf>
    <xf numFmtId="10" fontId="8" fillId="5" borderId="1" xfId="0" applyNumberFormat="1"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vertical="center" wrapText="1"/>
    </xf>
    <xf numFmtId="0" fontId="0" fillId="6" borderId="1" xfId="0" applyFill="1" applyBorder="1" applyAlignment="1">
      <alignment horizontal="center" vertical="center" wrapText="1"/>
    </xf>
    <xf numFmtId="0" fontId="8" fillId="6" borderId="6" xfId="0" applyFont="1" applyFill="1" applyBorder="1" applyAlignment="1">
      <alignment horizontal="center" vertical="center" wrapText="1"/>
    </xf>
    <xf numFmtId="0" fontId="8" fillId="8" borderId="7" xfId="0" applyFont="1" applyFill="1" applyBorder="1" applyAlignment="1">
      <alignment vertical="center" wrapText="1"/>
    </xf>
    <xf numFmtId="172" fontId="8" fillId="6" borderId="1" xfId="3" applyNumberFormat="1" applyFont="1" applyFill="1" applyBorder="1" applyAlignment="1">
      <alignment vertical="center" wrapText="1"/>
    </xf>
    <xf numFmtId="167" fontId="8" fillId="8" borderId="1" xfId="1" applyNumberFormat="1" applyFont="1" applyFill="1" applyBorder="1" applyAlignment="1">
      <alignment horizontal="left" vertical="center" wrapText="1"/>
    </xf>
    <xf numFmtId="0" fontId="13" fillId="6" borderId="1" xfId="2" applyFill="1" applyBorder="1" applyAlignment="1">
      <alignment vertical="center" wrapText="1"/>
    </xf>
    <xf numFmtId="0" fontId="8" fillId="6" borderId="1" xfId="0" applyFont="1" applyFill="1" applyBorder="1" applyAlignment="1">
      <alignment horizontal="left" vertical="center" wrapText="1"/>
    </xf>
    <xf numFmtId="0" fontId="8" fillId="6" borderId="7" xfId="0" applyFont="1" applyFill="1" applyBorder="1" applyAlignment="1">
      <alignment vertical="center" wrapText="1"/>
    </xf>
    <xf numFmtId="172" fontId="8" fillId="6" borderId="1" xfId="3" applyNumberFormat="1" applyFont="1" applyFill="1" applyBorder="1" applyAlignment="1">
      <alignment horizontal="right" vertical="center" wrapText="1"/>
    </xf>
    <xf numFmtId="167" fontId="8" fillId="6" borderId="1" xfId="1" applyNumberFormat="1" applyFont="1" applyFill="1" applyBorder="1" applyAlignment="1">
      <alignment horizontal="left" vertical="center" wrapText="1"/>
    </xf>
    <xf numFmtId="172" fontId="4" fillId="6" borderId="1" xfId="3" applyNumberFormat="1" applyFont="1" applyFill="1" applyBorder="1" applyAlignment="1">
      <alignment vertical="center"/>
    </xf>
    <xf numFmtId="0" fontId="8" fillId="6" borderId="6" xfId="0" applyFont="1" applyFill="1" applyBorder="1" applyAlignment="1">
      <alignment horizontal="left" vertical="center" wrapText="1"/>
    </xf>
    <xf numFmtId="173" fontId="8" fillId="6" borderId="6" xfId="0" applyNumberFormat="1" applyFont="1" applyFill="1" applyBorder="1" applyAlignment="1">
      <alignment horizontal="center" vertical="center" wrapText="1"/>
    </xf>
    <xf numFmtId="174" fontId="16" fillId="6" borderId="1" xfId="0" applyNumberFormat="1" applyFont="1" applyFill="1" applyBorder="1" applyAlignment="1">
      <alignment vertical="center"/>
    </xf>
    <xf numFmtId="0" fontId="16" fillId="6" borderId="8" xfId="0" applyFont="1" applyFill="1" applyBorder="1" applyAlignment="1">
      <alignment vertical="center" wrapText="1"/>
    </xf>
    <xf numFmtId="174" fontId="8" fillId="6" borderId="1" xfId="0" applyNumberFormat="1" applyFont="1" applyFill="1" applyBorder="1" applyAlignment="1">
      <alignment vertical="center" wrapText="1"/>
    </xf>
    <xf numFmtId="0" fontId="15" fillId="6" borderId="1" xfId="0" applyFont="1" applyFill="1" applyBorder="1" applyAlignment="1">
      <alignment vertical="center" wrapText="1"/>
    </xf>
    <xf numFmtId="175" fontId="8" fillId="6" borderId="1" xfId="0" applyNumberFormat="1" applyFont="1" applyFill="1" applyBorder="1" applyAlignment="1">
      <alignment horizontal="center" vertical="center" wrapText="1"/>
    </xf>
    <xf numFmtId="10" fontId="8" fillId="6" borderId="7" xfId="4" applyNumberFormat="1" applyFont="1" applyFill="1" applyBorder="1" applyAlignment="1">
      <alignment vertical="center" wrapText="1"/>
    </xf>
    <xf numFmtId="0" fontId="8" fillId="6" borderId="9" xfId="0" applyFont="1" applyFill="1" applyBorder="1" applyAlignment="1">
      <alignment vertical="center" wrapText="1"/>
    </xf>
    <xf numFmtId="166" fontId="8" fillId="7" borderId="1" xfId="0" applyNumberFormat="1" applyFont="1" applyFill="1" applyBorder="1" applyAlignment="1">
      <alignment horizontal="right" vertical="center" wrapText="1"/>
    </xf>
    <xf numFmtId="166" fontId="8" fillId="8" borderId="1" xfId="0" applyNumberFormat="1" applyFont="1" applyFill="1" applyBorder="1" applyAlignment="1">
      <alignment horizontal="right" vertical="center" wrapText="1"/>
    </xf>
    <xf numFmtId="166" fontId="8" fillId="5" borderId="1" xfId="0" applyNumberFormat="1" applyFont="1" applyFill="1" applyBorder="1" applyAlignment="1">
      <alignment horizontal="right" vertical="center" wrapText="1"/>
    </xf>
    <xf numFmtId="166" fontId="8" fillId="6" borderId="1" xfId="0" applyNumberFormat="1" applyFont="1" applyFill="1" applyBorder="1" applyAlignment="1">
      <alignment horizontal="right" vertical="center" wrapText="1"/>
    </xf>
    <xf numFmtId="14" fontId="8"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6" borderId="1" xfId="0" applyFill="1" applyBorder="1" applyAlignment="1">
      <alignment horizontal="justify" vertical="center" wrapText="1"/>
    </xf>
  </cellXfs>
  <cellStyles count="5">
    <cellStyle name="Hipervínculo" xfId="2" builtinId="8"/>
    <cellStyle name="Millares" xfId="3" builtinId="3"/>
    <cellStyle name="Moneda" xfId="1" builtinId="4"/>
    <cellStyle name="Normal" xfId="0" builtinId="0"/>
    <cellStyle name="Porcentaje" xfId="4" builtinId="5"/>
  </cellStyles>
  <dxfs count="88">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FFFF"/>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anhcol-my.sharepoint.com/:x:/g/personal/gestion_vorp_anh_gov_co/EcnrK8MRMKxCmScYBZr8kfABYs-1GG-f2Mh1f1c-gPP3uw?e=93sr99"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82</xdr:row>
      <xdr:rowOff>0</xdr:rowOff>
    </xdr:from>
    <xdr:to>
      <xdr:col>27</xdr:col>
      <xdr:colOff>152400</xdr:colOff>
      <xdr:row>82</xdr:row>
      <xdr:rowOff>152400</xdr:rowOff>
    </xdr:to>
    <xdr:sp macro="" textlink="">
      <xdr:nvSpPr>
        <xdr:cNvPr id="2" name="x_Imagen 1" descr="​icono de xlsx">
          <a:hlinkClick xmlns:r="http://schemas.openxmlformats.org/officeDocument/2006/relationships" r:id="rId1" tgtFrame="_blank"/>
          <a:extLst>
            <a:ext uri="{FF2B5EF4-FFF2-40B4-BE49-F238E27FC236}">
              <a16:creationId xmlns:a16="http://schemas.microsoft.com/office/drawing/2014/main" id="{4BB8424C-545C-4C10-9640-724EF8EFE2BC}"/>
            </a:ext>
          </a:extLst>
        </xdr:cNvPr>
        <xdr:cNvSpPr>
          <a:spLocks noChangeAspect="1" noChangeArrowheads="1"/>
        </xdr:cNvSpPr>
      </xdr:nvSpPr>
      <xdr:spPr bwMode="auto">
        <a:xfrm>
          <a:off x="53940075" y="164211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82</xdr:row>
      <xdr:rowOff>0</xdr:rowOff>
    </xdr:from>
    <xdr:to>
      <xdr:col>27</xdr:col>
      <xdr:colOff>152400</xdr:colOff>
      <xdr:row>82</xdr:row>
      <xdr:rowOff>152400</xdr:rowOff>
    </xdr:to>
    <xdr:sp macro="" textlink="">
      <xdr:nvSpPr>
        <xdr:cNvPr id="3" name="x_Imagen 1" descr="​icono de xlsx">
          <a:hlinkClick xmlns:r="http://schemas.openxmlformats.org/officeDocument/2006/relationships" r:id="rId1" tgtFrame="_blank"/>
          <a:extLst>
            <a:ext uri="{FF2B5EF4-FFF2-40B4-BE49-F238E27FC236}">
              <a16:creationId xmlns:a16="http://schemas.microsoft.com/office/drawing/2014/main" id="{6370CC0A-ECCB-4B45-82DB-3250B39D75C1}"/>
            </a:ext>
          </a:extLst>
        </xdr:cNvPr>
        <xdr:cNvSpPr>
          <a:spLocks noChangeAspect="1" noChangeArrowheads="1"/>
        </xdr:cNvSpPr>
      </xdr:nvSpPr>
      <xdr:spPr bwMode="auto">
        <a:xfrm>
          <a:off x="55330725" y="117595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82</xdr:row>
      <xdr:rowOff>0</xdr:rowOff>
    </xdr:from>
    <xdr:to>
      <xdr:col>27</xdr:col>
      <xdr:colOff>152400</xdr:colOff>
      <xdr:row>82</xdr:row>
      <xdr:rowOff>152400</xdr:rowOff>
    </xdr:to>
    <xdr:sp macro="" textlink="">
      <xdr:nvSpPr>
        <xdr:cNvPr id="4" name="x_Imagen 1" descr="​icono de xlsx">
          <a:hlinkClick xmlns:r="http://schemas.openxmlformats.org/officeDocument/2006/relationships" r:id="rId1" tgtFrame="_blank"/>
          <a:extLst>
            <a:ext uri="{FF2B5EF4-FFF2-40B4-BE49-F238E27FC236}">
              <a16:creationId xmlns:a16="http://schemas.microsoft.com/office/drawing/2014/main" id="{C2FFD8B5-FC39-43D9-810C-D0B4C6957ECA}"/>
            </a:ext>
          </a:extLst>
        </xdr:cNvPr>
        <xdr:cNvSpPr>
          <a:spLocks noChangeAspect="1" noChangeArrowheads="1"/>
        </xdr:cNvSpPr>
      </xdr:nvSpPr>
      <xdr:spPr bwMode="auto">
        <a:xfrm>
          <a:off x="55330725" y="129406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27</xdr:col>
      <xdr:colOff>0</xdr:colOff>
      <xdr:row>82</xdr:row>
      <xdr:rowOff>0</xdr:rowOff>
    </xdr:from>
    <xdr:ext cx="152400" cy="152400"/>
    <xdr:sp macro="" textlink="">
      <xdr:nvSpPr>
        <xdr:cNvPr id="5" name="x_Imagen 1" descr="​icono de xlsx">
          <a:hlinkClick xmlns:r="http://schemas.openxmlformats.org/officeDocument/2006/relationships" r:id="rId1" tgtFrame="_blank"/>
          <a:extLst>
            <a:ext uri="{FF2B5EF4-FFF2-40B4-BE49-F238E27FC236}">
              <a16:creationId xmlns:a16="http://schemas.microsoft.com/office/drawing/2014/main" id="{285F8060-DF03-4D8A-B894-B8287C519FEE}"/>
            </a:ext>
          </a:extLst>
        </xdr:cNvPr>
        <xdr:cNvSpPr>
          <a:spLocks noChangeAspect="1" noChangeArrowheads="1"/>
        </xdr:cNvSpPr>
      </xdr:nvSpPr>
      <xdr:spPr bwMode="auto">
        <a:xfrm>
          <a:off x="55330725" y="130549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27</xdr:col>
      <xdr:colOff>0</xdr:colOff>
      <xdr:row>82</xdr:row>
      <xdr:rowOff>0</xdr:rowOff>
    </xdr:from>
    <xdr:to>
      <xdr:col>27</xdr:col>
      <xdr:colOff>152400</xdr:colOff>
      <xdr:row>82</xdr:row>
      <xdr:rowOff>152400</xdr:rowOff>
    </xdr:to>
    <xdr:sp macro="" textlink="">
      <xdr:nvSpPr>
        <xdr:cNvPr id="6" name="x_Imagen 1" descr="​icono de xlsx">
          <a:hlinkClick xmlns:r="http://schemas.openxmlformats.org/officeDocument/2006/relationships" r:id="rId1" tgtFrame="_blank"/>
          <a:extLst>
            <a:ext uri="{FF2B5EF4-FFF2-40B4-BE49-F238E27FC236}">
              <a16:creationId xmlns:a16="http://schemas.microsoft.com/office/drawing/2014/main" id="{2C744766-C664-4DC7-90EC-A0355442F5D0}"/>
            </a:ext>
          </a:extLst>
        </xdr:cNvPr>
        <xdr:cNvSpPr>
          <a:spLocks noChangeAspect="1" noChangeArrowheads="1"/>
        </xdr:cNvSpPr>
      </xdr:nvSpPr>
      <xdr:spPr bwMode="auto">
        <a:xfrm>
          <a:off x="55492650" y="7620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82</xdr:row>
      <xdr:rowOff>0</xdr:rowOff>
    </xdr:from>
    <xdr:to>
      <xdr:col>27</xdr:col>
      <xdr:colOff>152400</xdr:colOff>
      <xdr:row>82</xdr:row>
      <xdr:rowOff>152400</xdr:rowOff>
    </xdr:to>
    <xdr:sp macro="" textlink="">
      <xdr:nvSpPr>
        <xdr:cNvPr id="7" name="x_Imagen 1" descr="​icono de xlsx">
          <a:hlinkClick xmlns:r="http://schemas.openxmlformats.org/officeDocument/2006/relationships" r:id="rId1" tgtFrame="_blank"/>
          <a:extLst>
            <a:ext uri="{FF2B5EF4-FFF2-40B4-BE49-F238E27FC236}">
              <a16:creationId xmlns:a16="http://schemas.microsoft.com/office/drawing/2014/main" id="{4939D4BE-0614-40B9-84E9-62B422C93FAE}"/>
            </a:ext>
          </a:extLst>
        </xdr:cNvPr>
        <xdr:cNvSpPr>
          <a:spLocks noChangeAspect="1" noChangeArrowheads="1"/>
        </xdr:cNvSpPr>
      </xdr:nvSpPr>
      <xdr:spPr bwMode="auto">
        <a:xfrm>
          <a:off x="55492650" y="7620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0</xdr:colOff>
      <xdr:row>82</xdr:row>
      <xdr:rowOff>0</xdr:rowOff>
    </xdr:from>
    <xdr:to>
      <xdr:col>27</xdr:col>
      <xdr:colOff>152400</xdr:colOff>
      <xdr:row>82</xdr:row>
      <xdr:rowOff>152400</xdr:rowOff>
    </xdr:to>
    <xdr:sp macro="" textlink="">
      <xdr:nvSpPr>
        <xdr:cNvPr id="8" name="x_Imagen 1" descr="​icono de xlsx">
          <a:hlinkClick xmlns:r="http://schemas.openxmlformats.org/officeDocument/2006/relationships" r:id="rId1" tgtFrame="_blank"/>
          <a:extLst>
            <a:ext uri="{FF2B5EF4-FFF2-40B4-BE49-F238E27FC236}">
              <a16:creationId xmlns:a16="http://schemas.microsoft.com/office/drawing/2014/main" id="{CE6F4D64-922C-4ECD-982B-F7728393574E}"/>
            </a:ext>
          </a:extLst>
        </xdr:cNvPr>
        <xdr:cNvSpPr>
          <a:spLocks noChangeAspect="1" noChangeArrowheads="1"/>
        </xdr:cNvSpPr>
      </xdr:nvSpPr>
      <xdr:spPr bwMode="auto">
        <a:xfrm>
          <a:off x="55492650" y="7620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27</xdr:col>
      <xdr:colOff>0</xdr:colOff>
      <xdr:row>82</xdr:row>
      <xdr:rowOff>0</xdr:rowOff>
    </xdr:from>
    <xdr:ext cx="152400" cy="152400"/>
    <xdr:sp macro="" textlink="">
      <xdr:nvSpPr>
        <xdr:cNvPr id="9" name="x_Imagen 1" descr="​icono de xlsx">
          <a:hlinkClick xmlns:r="http://schemas.openxmlformats.org/officeDocument/2006/relationships" r:id="rId1" tgtFrame="_blank"/>
          <a:extLst>
            <a:ext uri="{FF2B5EF4-FFF2-40B4-BE49-F238E27FC236}">
              <a16:creationId xmlns:a16="http://schemas.microsoft.com/office/drawing/2014/main" id="{FEE49054-E918-4D68-9C21-60ECFF4028A3}"/>
            </a:ext>
          </a:extLst>
        </xdr:cNvPr>
        <xdr:cNvSpPr>
          <a:spLocks noChangeAspect="1" noChangeArrowheads="1"/>
        </xdr:cNvSpPr>
      </xdr:nvSpPr>
      <xdr:spPr bwMode="auto">
        <a:xfrm>
          <a:off x="55492650" y="7620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84</xdr:row>
      <xdr:rowOff>0</xdr:rowOff>
    </xdr:from>
    <xdr:ext cx="152400" cy="152400"/>
    <xdr:sp macro="" textlink="">
      <xdr:nvSpPr>
        <xdr:cNvPr id="10" name="x_Imagen 1" descr="​icono de xlsx">
          <a:hlinkClick xmlns:r="http://schemas.openxmlformats.org/officeDocument/2006/relationships" r:id="rId1" tgtFrame="_blank"/>
          <a:extLst>
            <a:ext uri="{FF2B5EF4-FFF2-40B4-BE49-F238E27FC236}">
              <a16:creationId xmlns:a16="http://schemas.microsoft.com/office/drawing/2014/main" id="{41063676-49C3-4618-B0F5-941F34690481}"/>
            </a:ext>
          </a:extLst>
        </xdr:cNvPr>
        <xdr:cNvSpPr>
          <a:spLocks noChangeAspect="1" noChangeArrowheads="1"/>
        </xdr:cNvSpPr>
      </xdr:nvSpPr>
      <xdr:spPr bwMode="auto">
        <a:xfrm>
          <a:off x="55492650" y="3381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84</xdr:row>
      <xdr:rowOff>0</xdr:rowOff>
    </xdr:from>
    <xdr:ext cx="152400" cy="152400"/>
    <xdr:sp macro="" textlink="">
      <xdr:nvSpPr>
        <xdr:cNvPr id="11" name="x_Imagen 1" descr="​icono de xlsx">
          <a:hlinkClick xmlns:r="http://schemas.openxmlformats.org/officeDocument/2006/relationships" r:id="rId1" tgtFrame="_blank"/>
          <a:extLst>
            <a:ext uri="{FF2B5EF4-FFF2-40B4-BE49-F238E27FC236}">
              <a16:creationId xmlns:a16="http://schemas.microsoft.com/office/drawing/2014/main" id="{FD2DEDB5-90E6-496B-8F8B-FBE04AA13391}"/>
            </a:ext>
          </a:extLst>
        </xdr:cNvPr>
        <xdr:cNvSpPr>
          <a:spLocks noChangeAspect="1" noChangeArrowheads="1"/>
        </xdr:cNvSpPr>
      </xdr:nvSpPr>
      <xdr:spPr bwMode="auto">
        <a:xfrm>
          <a:off x="55492650" y="3381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84</xdr:row>
      <xdr:rowOff>0</xdr:rowOff>
    </xdr:from>
    <xdr:ext cx="152400" cy="152400"/>
    <xdr:sp macro="" textlink="">
      <xdr:nvSpPr>
        <xdr:cNvPr id="12" name="x_Imagen 1" descr="​icono de xlsx">
          <a:hlinkClick xmlns:r="http://schemas.openxmlformats.org/officeDocument/2006/relationships" r:id="rId1" tgtFrame="_blank"/>
          <a:extLst>
            <a:ext uri="{FF2B5EF4-FFF2-40B4-BE49-F238E27FC236}">
              <a16:creationId xmlns:a16="http://schemas.microsoft.com/office/drawing/2014/main" id="{A71719B6-B5A2-4499-BE0D-0D0685EBE58A}"/>
            </a:ext>
          </a:extLst>
        </xdr:cNvPr>
        <xdr:cNvSpPr>
          <a:spLocks noChangeAspect="1" noChangeArrowheads="1"/>
        </xdr:cNvSpPr>
      </xdr:nvSpPr>
      <xdr:spPr bwMode="auto">
        <a:xfrm>
          <a:off x="55492650" y="3381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84</xdr:row>
      <xdr:rowOff>0</xdr:rowOff>
    </xdr:from>
    <xdr:ext cx="152400" cy="152400"/>
    <xdr:sp macro="" textlink="">
      <xdr:nvSpPr>
        <xdr:cNvPr id="13" name="x_Imagen 1" descr="​icono de xlsx">
          <a:hlinkClick xmlns:r="http://schemas.openxmlformats.org/officeDocument/2006/relationships" r:id="rId1" tgtFrame="_blank"/>
          <a:extLst>
            <a:ext uri="{FF2B5EF4-FFF2-40B4-BE49-F238E27FC236}">
              <a16:creationId xmlns:a16="http://schemas.microsoft.com/office/drawing/2014/main" id="{C407C5CE-D0F9-4B02-91EB-4B76BA44F7FF}"/>
            </a:ext>
          </a:extLst>
        </xdr:cNvPr>
        <xdr:cNvSpPr>
          <a:spLocks noChangeAspect="1" noChangeArrowheads="1"/>
        </xdr:cNvSpPr>
      </xdr:nvSpPr>
      <xdr:spPr bwMode="auto">
        <a:xfrm>
          <a:off x="55492650" y="3381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86</xdr:row>
      <xdr:rowOff>0</xdr:rowOff>
    </xdr:from>
    <xdr:ext cx="152400" cy="152400"/>
    <xdr:sp macro="" textlink="">
      <xdr:nvSpPr>
        <xdr:cNvPr id="14" name="x_Imagen 1" descr="​icono de xlsx">
          <a:hlinkClick xmlns:r="http://schemas.openxmlformats.org/officeDocument/2006/relationships" r:id="rId1" tgtFrame="_blank"/>
          <a:extLst>
            <a:ext uri="{FF2B5EF4-FFF2-40B4-BE49-F238E27FC236}">
              <a16:creationId xmlns:a16="http://schemas.microsoft.com/office/drawing/2014/main" id="{E95AE897-E7C7-4AF1-BDC8-6437DD624F61}"/>
            </a:ext>
          </a:extLst>
        </xdr:cNvPr>
        <xdr:cNvSpPr>
          <a:spLocks noChangeAspect="1" noChangeArrowheads="1"/>
        </xdr:cNvSpPr>
      </xdr:nvSpPr>
      <xdr:spPr bwMode="auto">
        <a:xfrm>
          <a:off x="55492650" y="4905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86</xdr:row>
      <xdr:rowOff>0</xdr:rowOff>
    </xdr:from>
    <xdr:ext cx="152400" cy="152400"/>
    <xdr:sp macro="" textlink="">
      <xdr:nvSpPr>
        <xdr:cNvPr id="15" name="x_Imagen 1" descr="​icono de xlsx">
          <a:hlinkClick xmlns:r="http://schemas.openxmlformats.org/officeDocument/2006/relationships" r:id="rId1" tgtFrame="_blank"/>
          <a:extLst>
            <a:ext uri="{FF2B5EF4-FFF2-40B4-BE49-F238E27FC236}">
              <a16:creationId xmlns:a16="http://schemas.microsoft.com/office/drawing/2014/main" id="{F9C0B88B-4B29-471D-8860-79014848030E}"/>
            </a:ext>
          </a:extLst>
        </xdr:cNvPr>
        <xdr:cNvSpPr>
          <a:spLocks noChangeAspect="1" noChangeArrowheads="1"/>
        </xdr:cNvSpPr>
      </xdr:nvSpPr>
      <xdr:spPr bwMode="auto">
        <a:xfrm>
          <a:off x="55492650" y="4905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86</xdr:row>
      <xdr:rowOff>0</xdr:rowOff>
    </xdr:from>
    <xdr:ext cx="152400" cy="152400"/>
    <xdr:sp macro="" textlink="">
      <xdr:nvSpPr>
        <xdr:cNvPr id="16" name="x_Imagen 1" descr="​icono de xlsx">
          <a:hlinkClick xmlns:r="http://schemas.openxmlformats.org/officeDocument/2006/relationships" r:id="rId1" tgtFrame="_blank"/>
          <a:extLst>
            <a:ext uri="{FF2B5EF4-FFF2-40B4-BE49-F238E27FC236}">
              <a16:creationId xmlns:a16="http://schemas.microsoft.com/office/drawing/2014/main" id="{6A251C77-4C07-41CB-B87B-40A273F77B1D}"/>
            </a:ext>
          </a:extLst>
        </xdr:cNvPr>
        <xdr:cNvSpPr>
          <a:spLocks noChangeAspect="1" noChangeArrowheads="1"/>
        </xdr:cNvSpPr>
      </xdr:nvSpPr>
      <xdr:spPr bwMode="auto">
        <a:xfrm>
          <a:off x="55492650" y="4905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27</xdr:col>
      <xdr:colOff>0</xdr:colOff>
      <xdr:row>86</xdr:row>
      <xdr:rowOff>0</xdr:rowOff>
    </xdr:from>
    <xdr:ext cx="152400" cy="152400"/>
    <xdr:sp macro="" textlink="">
      <xdr:nvSpPr>
        <xdr:cNvPr id="17" name="x_Imagen 1" descr="​icono de xlsx">
          <a:hlinkClick xmlns:r="http://schemas.openxmlformats.org/officeDocument/2006/relationships" r:id="rId1" tgtFrame="_blank"/>
          <a:extLst>
            <a:ext uri="{FF2B5EF4-FFF2-40B4-BE49-F238E27FC236}">
              <a16:creationId xmlns:a16="http://schemas.microsoft.com/office/drawing/2014/main" id="{43F420B3-8246-40B5-A5CD-C13CC7BB4631}"/>
            </a:ext>
          </a:extLst>
        </xdr:cNvPr>
        <xdr:cNvSpPr>
          <a:spLocks noChangeAspect="1" noChangeArrowheads="1"/>
        </xdr:cNvSpPr>
      </xdr:nvSpPr>
      <xdr:spPr bwMode="auto">
        <a:xfrm>
          <a:off x="55492650" y="49053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27</xdr:col>
      <xdr:colOff>0</xdr:colOff>
      <xdr:row>99</xdr:row>
      <xdr:rowOff>0</xdr:rowOff>
    </xdr:from>
    <xdr:to>
      <xdr:col>27</xdr:col>
      <xdr:colOff>152400</xdr:colOff>
      <xdr:row>99</xdr:row>
      <xdr:rowOff>152400</xdr:rowOff>
    </xdr:to>
    <xdr:sp macro="" textlink="">
      <xdr:nvSpPr>
        <xdr:cNvPr id="18" name="x_Imagen 1" descr="​icono de xlsx">
          <a:hlinkClick xmlns:r="http://schemas.openxmlformats.org/officeDocument/2006/relationships" r:id="rId1" tgtFrame="_blank"/>
          <a:extLst>
            <a:ext uri="{FF2B5EF4-FFF2-40B4-BE49-F238E27FC236}">
              <a16:creationId xmlns:a16="http://schemas.microsoft.com/office/drawing/2014/main" id="{2D1E4AC8-694D-4AE7-9B54-070E32E6725C}"/>
            </a:ext>
          </a:extLst>
        </xdr:cNvPr>
        <xdr:cNvSpPr>
          <a:spLocks noChangeAspect="1" noChangeArrowheads="1"/>
        </xdr:cNvSpPr>
      </xdr:nvSpPr>
      <xdr:spPr bwMode="auto">
        <a:xfrm>
          <a:off x="60140850" y="116300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27</xdr:col>
      <xdr:colOff>0</xdr:colOff>
      <xdr:row>100</xdr:row>
      <xdr:rowOff>0</xdr:rowOff>
    </xdr:from>
    <xdr:ext cx="152400" cy="152400"/>
    <xdr:sp macro="" textlink="">
      <xdr:nvSpPr>
        <xdr:cNvPr id="19" name="x_Imagen 1" descr="​icono de xlsx">
          <a:hlinkClick xmlns:r="http://schemas.openxmlformats.org/officeDocument/2006/relationships" r:id="rId1" tgtFrame="_blank"/>
          <a:extLst>
            <a:ext uri="{FF2B5EF4-FFF2-40B4-BE49-F238E27FC236}">
              <a16:creationId xmlns:a16="http://schemas.microsoft.com/office/drawing/2014/main" id="{A82F9B24-C966-4728-80D6-3C115D43C271}"/>
            </a:ext>
          </a:extLst>
        </xdr:cNvPr>
        <xdr:cNvSpPr>
          <a:spLocks noChangeAspect="1" noChangeArrowheads="1"/>
        </xdr:cNvSpPr>
      </xdr:nvSpPr>
      <xdr:spPr bwMode="auto">
        <a:xfrm>
          <a:off x="60140850" y="12439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Seguimiento%20Plan%20de%20Acci&#243;n%20Institucional%20ANH%202023%20-%20Agosto%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B1:D96" sheet="PA 2023" r:id="rId2"/>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6">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231.439527893519" createdVersion="8" refreshedVersion="8" minRefreshableVersion="3" recordCount="95" xr:uid="{79A73C4A-0FC6-4C26-83B6-3A2413D5DD69}">
  <cacheSource type="worksheet">
    <worksheetSource ref="A1:AG74" sheet="PA 2025"/>
  </cacheSource>
  <cacheFields count="33">
    <cacheField name="ID" numFmtId="0">
      <sharedItems containsSemiMixedTypes="0" containsString="0" containsNumber="1" containsInteger="1" minValue="1" maxValue="93"/>
    </cacheField>
    <cacheField name="Proceso Sistema Integral de Gestión y Control - SGIC" numFmtId="0">
      <sharedItems/>
    </cacheField>
    <cacheField name="Dimensión MIPG" numFmtId="0">
      <sharedItems/>
    </cacheField>
    <cacheField name="Vicepresidencia/ Oficina Asesora " numFmtId="0">
      <sharedItems count="8">
        <s v="VICEPRESIDENCIA ADMINISTRATIVA Y FINANCIERA"/>
        <s v="OFICINA DE CONTROL INTERNO "/>
        <s v="VICEPRESIDENCIA DE CONTRATOS DE HIDROCARBUROS"/>
        <s v="VICEPRESIDENCIA TÉCNICA"/>
        <s v="VICEPRESIDENCIA DE OPERACIONES, REGALÍAS Y PARTICIPACIONES"/>
        <s v="OFICINA DE TECNOLOGÍAS DE LA INFORMACIÓN"/>
        <s v="VICEPRESIDENCIA DE PROMOCIÓN Y ASIGNACIÓN  DE ÁREAS"/>
        <s v="OFICINA ASESORA JURIDICA "/>
      </sharedItems>
    </cacheField>
    <cacheField name="Gerencia / Grupo" numFmtId="0">
      <sharedItems count="16">
        <s v="PLANEACIÓN"/>
        <s v="ADMINISTRATIVO"/>
        <s v="FINANCIERO"/>
        <s v="TALENTO HUMANO"/>
        <s v="No Aplica"/>
        <s v="OFICINA DE CONTROL INTERNO "/>
        <s v="GERENCIA SEGURIDAD, COMUNIDADES Y MEDIO AMBIENTE"/>
        <s v="GERENCIA SEGUIMIENTO A CONTRATOS EN EXPLORACIÓN"/>
        <s v="GERENCIA SEGUIMIENTO A CONTRATOS EN PRODUCCIÓN"/>
        <s v="GERENCIA GESTIÓN DE LA INFORMACIÓN TÉCNICA"/>
        <s v="GERENCIA DE GESTION DEL CONOCIMIENTO "/>
        <s v="GERENCIA DE REGALIAS Y DERECHOS ECONOMICOS "/>
        <s v="GERENCIA DE RESERVAS Y OPERACIONES "/>
        <s v="GERENCIA DE RESERVAS Y OPERACIONES (FISCALIZACIÓN)"/>
        <s v="GERENCIA DE PROMOCIÓN Y ASIGNACIÓN DE ÁREAS"/>
        <s v="OFICINA ASESORA JURIDICA "/>
      </sharedItems>
    </cacheField>
    <cacheField name="Objetivo Estratégico" numFmtId="0">
      <sharedItems/>
    </cacheField>
    <cacheField name="Temática" numFmtId="0">
      <sharedItems/>
    </cacheField>
    <cacheField name="Indicador Estratégico" numFmtId="0">
      <sharedItems/>
    </cacheField>
    <cacheField name="Plan o Programa" numFmtId="0">
      <sharedItems/>
    </cacheField>
    <cacheField name="Fuente Presupuestal" numFmtId="0">
      <sharedItems/>
    </cacheField>
    <cacheField name="Proyecto de Inversión DNP" numFmtId="0">
      <sharedItems/>
    </cacheField>
    <cacheField name="Producto Cadena de Valor DNP" numFmtId="0">
      <sharedItems/>
    </cacheField>
    <cacheField name="Actividad del proyecto inversión asociada" numFmtId="0">
      <sharedItems/>
    </cacheField>
    <cacheField name="Número de línea en Plan Anual de Adquisiciones" numFmtId="0">
      <sharedItems containsMixedTypes="1" containsNumber="1" containsInteger="1" minValue="8" maxValue="489"/>
    </cacheField>
    <cacheField name="Indicador del proyecto de inversión o de la actividad de gestión" numFmtId="0">
      <sharedItems containsBlank="1"/>
    </cacheField>
    <cacheField name="Meta" numFmtId="0">
      <sharedItems containsString="0" containsBlank="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longText="1"/>
    </cacheField>
    <cacheField name="Ppto $ (coincidir con programación pptal dependencia)" numFmtId="0">
      <sharedItems containsMixedTypes="1" containsNumber="1" minValue="0" maxValue="164609237915"/>
    </cacheField>
    <cacheField name="Fecha Inicio" numFmtId="0">
      <sharedItems containsDate="1" containsBlank="1" containsMixedTypes="1" minDate="2023-01-01T00:00:00" maxDate="2023-09-02T00:00:00"/>
    </cacheField>
    <cacheField name="Fecha Fin" numFmtId="0">
      <sharedItems containsDate="1" containsBlank="1" containsMixedTypes="1" minDate="2023-04-30T00:00:00" maxDate="2024-01-16T00:00:00"/>
    </cacheField>
    <cacheField name="Tendencia" numFmtId="0">
      <sharedItems containsBlank="1"/>
    </cacheField>
    <cacheField name="Periodicidad de Seguimiento" numFmtId="0">
      <sharedItems containsBlank="1"/>
    </cacheField>
    <cacheField name="Avance Cuantitativo Meta" numFmtId="0">
      <sharedItems containsBlank="1" containsMixedTypes="1" containsNumber="1" minValue="0" maxValue="1270301.1712869999"/>
    </cacheField>
    <cacheField name="Descripción del Avance o Justificación del Incumplimiento." numFmtId="0">
      <sharedItems containsBlank="1" longText="1"/>
    </cacheField>
    <cacheField name="Evidencia" numFmtId="0">
      <sharedItems containsBlank="1" longText="1"/>
    </cacheField>
    <cacheField name="Ejecución Presupuestal (Compromisos - cifras en pesos )" numFmtId="0">
      <sharedItems containsBlank="1" containsMixedTypes="1" containsNumber="1" minValue="0" maxValue="65606853134.480003"/>
    </cacheField>
    <cacheField name="Ejecución Presupuestal (Obligaciones - cifras en pesos)" numFmtId="0">
      <sharedItems containsBlank="1" containsMixedTypes="1" containsNumber="1" minValue="0" maxValue="51838726675.349998"/>
    </cacheField>
    <cacheField name="Observaciones estructura Plan de Acción" numFmtId="0">
      <sharedItems containsBlank="1"/>
    </cacheField>
    <cacheField name="Clasificación General Indicador" numFmtId="0">
      <sharedItems containsBlank="1"/>
    </cacheField>
    <cacheField name="Enlace" numFmtId="0">
      <sharedItems containsBlank="1"/>
    </cacheField>
    <cacheField name="Corre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n v="1"/>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auditorias internas generados"/>
    <n v="1"/>
    <s v="Número"/>
    <s v="Se refiere a la realización de los informes de las auditorías internas al SIGC."/>
    <s v="Sumatoria de informes de auditoría generados "/>
    <n v="0"/>
    <s v="Sin Información"/>
    <s v="Sin Información"/>
    <s v="Creciente"/>
    <s v="Anual"/>
    <s v="No Aplica"/>
    <s v="No Aplica"/>
    <s v="No Aplica"/>
    <s v="No Aplica"/>
    <s v="No Aplica"/>
    <m/>
    <s v="Indicador Plan de Acción Institucional"/>
    <s v="Laura Caterin Sierra Guerrero"/>
    <s v="laura.sierra@anh.gov.co"/>
  </r>
  <r>
    <n v="2"/>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s v="Sin Información"/>
    <s v="Sin Información"/>
    <s v="Constante"/>
    <s v="Anual"/>
    <s v="No Aplica"/>
    <s v="No Aplica"/>
    <s v="No Aplica"/>
    <s v="No Aplica"/>
    <s v="No Aplica"/>
    <m/>
    <s v="Indicador Plan de Acción Institucional"/>
    <s v="Laura Caterin Sierra Guerrero"/>
    <s v="laura.sierra@anh.gov.co"/>
  </r>
  <r>
    <n v="3"/>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s v="Sin Información"/>
    <s v="Sin Información"/>
    <s v="Constante"/>
    <s v="Anual"/>
    <s v="No Aplica"/>
    <s v="No Aplica"/>
    <s v="No Aplica"/>
    <s v="No Aplica"/>
    <s v="No Aplica"/>
    <m/>
    <s v="Indicador Plan de Acción Institucional"/>
    <s v="Laura Caterin Sierra Guerrero"/>
    <s v="laura.sierra@anh.gov.co"/>
  </r>
  <r>
    <n v="4"/>
    <s v="Gestión Integral"/>
    <s v="Gestión con Valores para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Gasto de funcionamiento - comercialización"/>
    <s v="No Aplica"/>
    <s v="No Aplica"/>
    <s v="No Aplica"/>
    <s v="Sin Información"/>
    <s v="Informe de revisión por la Presidencia de la ANH al SGIC realizado "/>
    <n v="1"/>
    <s v="Número"/>
    <s v="Corresponde  a las revisiones por la Presidencia al Sistema de Gestión Integral y de control."/>
    <s v="Informe de revisión por la Presidencia de la ANH al SGIC realizado "/>
    <n v="0"/>
    <s v="Sin Información"/>
    <s v="Sin Información"/>
    <s v="Constante"/>
    <s v="Anual"/>
    <s v="No Aplica"/>
    <s v="No Aplica"/>
    <s v="No Aplica"/>
    <s v="No Aplica"/>
    <s v="No Aplica"/>
    <m/>
    <s v="Indicador Plan de Acción Institucional"/>
    <s v="Laura Caterin Sierra Guerrero"/>
    <s v="laura.sierra@anh.gov.co"/>
  </r>
  <r>
    <n v="5"/>
    <s v="Gestión Integral"/>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No Aplica"/>
    <s v="Sin Información"/>
    <s v="Evaluación de la gestión institucional FURAG II (MIPG-ANH)"/>
    <n v="83"/>
    <s v="Porcentaje"/>
    <s v="Se  evalúa el modelo a través de la herramienta FRURAG II, que arroja el resultado según la variables evaluadas."/>
    <s v="Resultado de la Evaluación"/>
    <n v="24000000"/>
    <s v="Sin Información"/>
    <s v="Sin Información"/>
    <s v="Creciente"/>
    <s v="Anual"/>
    <s v="No Aplica"/>
    <s v="No Aplica"/>
    <s v="No Aplica"/>
    <s v="No Aplica"/>
    <s v="No Aplica"/>
    <m/>
    <s v="Indicador Estratégico"/>
    <s v="Laura Caterin Sierra Guerrero"/>
    <s v="laura.sierra@anh.gov.co"/>
  </r>
  <r>
    <n v="6"/>
    <s v="Gestión Estratégica "/>
    <s v="Direccionamiento Estratégico y Planeación"/>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11803758"/>
    <s v="01/31/2023"/>
    <d v="2023-12-31T00:00:00"/>
    <s v="Creciente"/>
    <s v="Cuatrimestral"/>
    <n v="2"/>
    <s v="Se realiza monitoreo al Componente Gestión del Riesgo de Corrupción,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7"/>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11803758"/>
    <s v="01/31/2023"/>
    <d v="2023-12-31T00:00:00"/>
    <s v="Creciente"/>
    <s v="Cuatrimestral"/>
    <n v="2"/>
    <s v="Se realiza monitoreo al Componente Planeación de la Estrategia de Racionalización, del Plan Anticorrupción y de Atención al Ciudadano con corte a 30 de Abril de 2023 y a 31 de Agosto de 2023"/>
    <s v="Z:\PLAN ANTICORRUPCIÓN\PLAN ANTICORRUPCIÓN 2023\2. Monitoreos cuatrimestrales\1. Abril 30"/>
    <n v="11803758"/>
    <n v="4000163"/>
    <m/>
    <s v="Indicador Plan de Acción Institucional"/>
    <s v="Laura Caterin Sierra Guerrero"/>
    <s v="laura.sierra@anh.gov.co"/>
  </r>
  <r>
    <n v="8"/>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11803758"/>
    <s v="01/31/2023"/>
    <d v="2023-12-31T00:00:00"/>
    <s v="Creciente"/>
    <s v="Cuatrimestral"/>
    <n v="2"/>
    <s v="Se realiza monitoreo al Componente Rendición de Cuenta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9"/>
    <s v="Gestión Estratégica "/>
    <s v="Gestión con Valores para Resultados"/>
    <x v="0"/>
    <x v="0"/>
    <s v="Articular los actores del sector energético para la adecuada ejecución de los contratos misionales en armonía con una sociedad resiliente al clima"/>
    <s v="Modernización y ampliación de instrumentos de evaluación seguimiento y control del sector minero energético"/>
    <s v="Evaluación de Gestión Institucional FURAG - MIPG"/>
    <s v="Plan Anticorrupción y de Atención al Ciudadano"/>
    <s v="Gasto de funcionamiento - comercialización"/>
    <s v="No Aplica"/>
    <s v="No Aplica"/>
    <s v="No Aplica"/>
    <n v="8"/>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11803758"/>
    <s v="01/31/2023"/>
    <d v="2023-12-31T00:00:00"/>
    <s v="Creciente"/>
    <s v="Cuatrimestral"/>
    <n v="2"/>
    <s v="Se realiza monitoreo al omponente Iniciativas Adicionales, del Plan Anticorrupción y de Atención al Ciudadano  con corte a 30 de Abril de 2023 y al 31 de Agosto de 2023"/>
    <s v="Z:\PLAN ANTICORRUPCIÓN\PLAN ANTICORRUPCIÓN 2023\2. Monitoreos cuatrimestrales\1. Abril 30"/>
    <n v="11803758"/>
    <n v="4000163"/>
    <m/>
    <s v="Indicador Plan de Acción Institucional"/>
    <s v="Laura Caterin Sierra Guerrero"/>
    <s v="laura.sierra@anh.gov.co"/>
  </r>
  <r>
    <n v="10"/>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d v="2023-01-01T00:00:00"/>
    <d v="2023-12-31T00:00:00"/>
    <s v="Constante"/>
    <s v="Trimestral"/>
    <n v="100"/>
    <s v="Al mes de septiembre se asesoró la respuesta a solicitudes de información del DNP sobre inversión realizada en diferentes departamentos, el registro de seguimiento mensual en la plataforma PIIP, y el ajuste de información sobre el trámite de la solicitud de vigencia futura de la VT para remisión al DNP y  Ministerio de Hacienda y Crédito Público._x000a_En el mes de junio de 2023 se realizó asesoría en la justificación y en el cargue de información para el traslado presupuestal entre proyectos de inversión de la Vipresidencia Técnica - VT,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_x000a_"/>
    <s v="Reuniones convocadas a través de la plataforma Teams, y correos electrónicos insitucionales._x000a_Plataformas:_x000a_https://mgaweb.dnp.gov.co/_x000a_https://piip.dnp.gov.co/_x000a_"/>
    <s v="No Aplica"/>
    <s v="No Aplica"/>
    <m/>
    <s v="Indicador Plan de Acción Institucional"/>
    <s v="Patricia Marín Ruiz"/>
    <s v="patricia.marin@anh.gov.co"/>
  </r>
  <r>
    <n v="11"/>
    <s v="Gestión de Proyectos"/>
    <s v="Evaluación de Resultados"/>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Informe sobre la ejecución de proyectos elaborado"/>
    <n v="4"/>
    <s v="Número"/>
    <s v="Corresponde al informe consolidado sobre el seguimiento a la ejecución de proyectos "/>
    <s v="Informe consolidado sobre el seguimiento a la ejecución de proyectos"/>
    <n v="0"/>
    <d v="2023-01-01T00:00:00"/>
    <d v="2023-12-31T00:00:00"/>
    <s v="Creciente"/>
    <s v="Trimestral"/>
    <n v="3"/>
    <s v="Se elaboró informe de ejecución presupuestal al cierre del III TRIMESTRE de 2023, con el fin de responder a la necesidad de atender lo establecido en el Artículo 77 del Estatuto Anticorrupción sobre los proyectos de inversión como mecanismo de transparencia."/>
    <s v="Correo electrónico con asunto INFORME EJECUCION PRESUPUESTO INVERSIÓN ANH III TRIMESTRE DE 2023, De: Hernan Arnulfo Mendez Triana &lt;hernan.mendez@anh.gov.co&gt; _x000a_Enviado el: miércoles, 18 de octubre de 2023."/>
    <s v="No Aplica"/>
    <s v="No Aplica"/>
    <m/>
    <s v="Indicador Plan de Acción Institucional"/>
    <s v="Patricia Marín Ruiz"/>
    <s v="patricia.marin@anh.gov.co"/>
  </r>
  <r>
    <n v="12"/>
    <s v="Gestión de Proyectos"/>
    <s v="Direccionamiento Estratégico y Planeación"/>
    <x v="0"/>
    <x v="0"/>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Estratégico Institucional"/>
    <s v="Otros gastos de funcionamiento"/>
    <s v="No Aplica"/>
    <s v="No Aplica"/>
    <s v="Fortalecer la gestión por proyectos en la ANH"/>
    <s v="Sin Información"/>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d v="2023-01-01T00:00:00"/>
    <d v="2023-06-30T00:00:00"/>
    <s v="Constante"/>
    <s v="Anual"/>
    <n v="1"/>
    <s v="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
    <s v="Correo electrónico con asunto AJUSTE - Anteproyecto de presupuesto ANH 2024, De: Cristian Javier Vargas del Campo &lt;cristian.vargas@anh.gov.co&gt;, _x000a_Enviado el: viernes, 12 de mayo de 2023 3:54 p. m._x000a_coreo electrónico con asunto Asunto: RE:  Comités de Apoyo Técnico de MGMP 2024 - 2027, De: Cristian Javier Vargas del Campo, _x000a_Enviado el: viernes, 5 de mayo de 2023 5:22 p. m."/>
    <s v="No Aplica"/>
    <s v="No Aplica"/>
    <m/>
    <s v="Indicador Plan de Acción Institucional"/>
    <s v="Patricia Marín Ruiz"/>
    <s v="patricia.marin@anh.gov.co"/>
  </r>
  <r>
    <n v="13"/>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n v="489"/>
    <s v="Diagnóstico Integral de Archivo ANH"/>
    <n v="1"/>
    <s v="Unidad"/>
    <s v="Contar el diagnóstico integral de archivo de la ANH y lo inherente a este"/>
    <s v="V1= Diagnóstico construido"/>
    <n v="280000000"/>
    <d v="2023-05-01T00:00:00"/>
    <d v="2023-12-01T00:00:00"/>
    <s v="Creciente"/>
    <s v="Semestral"/>
    <n v="0"/>
    <s v="Se radica ESET el día 19/09/2023 radicado 20236220750483 e ID1516012; para inicio del diagnóstico general de la nación "/>
    <s v="Secop:  https://community.secop.gov.co/Public/App/AnnualPurchasingPlanManagementPublic/Index?currentLanguage=en&amp;Page=login&amp;Country=CO&amp;SkinName=CCE y Pagina Web ANH: https://www.anh.gov.co/es/la-anh/planeaci%C3%B3n/"/>
    <n v="0"/>
    <n v="0"/>
    <m/>
    <s v="Indicador Plan de Acción Institucional"/>
    <s v="Janier Cuervo Ordóñez"/>
    <s v="janier.cuervo@anh.gov.co"/>
  </r>
  <r>
    <n v="14"/>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Otros gastos de funcionamiento"/>
    <s v="No Aplica"/>
    <s v="No Aplica"/>
    <s v="No Aplica"/>
    <n v="287"/>
    <s v="Actualización instrumentos Archivísticos de la ANH (TRD, CCD, FUID, PGD, entre otros)"/>
    <n v="80"/>
    <s v="Porcentaje"/>
    <s v="Elaboración, seguimiento y actualización de los instrumentos archivísticos de la Entidad conforme con la normativa archivística vigente y aplicable"/>
    <s v="Numero acumulado de instrumentos archivísticos aprobados en Comité de Evaluación de Desempeño / Total de Instrumentos archivísticos (en total son 8)"/>
    <n v="790000000"/>
    <d v="2023-02-01T00:00:00"/>
    <d v="2023-12-01T00:00:00"/>
    <s v="Creciente"/>
    <s v="Mensual"/>
    <n v="0"/>
    <s v="El día 22 septiembre del 2023 se firmó el contrato interadministrativo 650 con el Archivo General de la Nación, para realizar el Diganóstico Integral de Archivo y lo inherente a este."/>
    <s v="Los documentos por verificación se encuentran en carpeta RED; se inicia consolidado para  el REGISTRO ACTIVOS DE INFORMACIÓN de la ANH. ID expediente 64378 del contrato 650 de 2023."/>
    <n v="57820000"/>
    <n v="0"/>
    <m/>
    <s v="Indicador Plan de Acción Institucional"/>
    <s v="Janier Cuervo Ordóñez"/>
    <s v="janier.cuervo@anh.gov.co"/>
  </r>
  <r>
    <n v="15"/>
    <s v="Gestión Documental"/>
    <s v="Información y comunicación"/>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Institucional de Archivos de la Entidad ­PINAR"/>
    <s v="Gasto de funcionamiento - comercialización"/>
    <s v="No Aplica"/>
    <s v="No Aplica"/>
    <s v="No Aplica"/>
    <s v="No Aplica"/>
    <s v="Organización documental del archivo de gestión y central de la ANH"/>
    <n v="20"/>
    <s v="Porcentaje"/>
    <s v="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
    <s v="V1= Contrato suscrito"/>
    <n v="980000000"/>
    <d v="2023-07-01T00:00:00"/>
    <d v="2023-12-01T00:00:00"/>
    <s v="Creciente"/>
    <s v="Semestral"/>
    <n v="0"/>
    <s v="El insumo para iniciar con la organización documental del archivo de gestión y central de la ANH (aprox 5.000 cajas de archivo) que incluye las actividades de: levantamiento de inventario, clasificación, ordenación, depuración, foliación y descripción documental; será a partir del resultado del diagnóstico integral de archivo suscrito con el AGN. "/>
    <s v="No Aplica"/>
    <n v="0"/>
    <n v="0"/>
    <m/>
    <s v="Indicador Plan de Acción Institucional"/>
    <s v="Janier Cuervo Ordóñez"/>
    <s v="janier.cuervo@anh.gov.co"/>
  </r>
  <r>
    <n v="16"/>
    <s v="Gestión Administrativ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No Aplica"/>
    <s v="3 34 36 154 287 288 298"/>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d v="2023-01-01T00:00:00"/>
    <d v="2023-12-01T00:00:00"/>
    <s v="Creciente"/>
    <s v="Semestral"/>
    <n v="50"/>
    <s v="Otrosí 1 Cto 124/22, Otrosí OC 42956/2019, OC 10288/22, Otrosí 1 Cto 297/2022, Otrosí, Otrosí 1 y 2  Cto 291/2022, Cto 476/2022, Cto 11/2023, Cto 78/2023, Cto 100/2023, OC 104575/2023, Cto 210/2023, Cto 196/2023, Cto 238/2023. Se estima que se requieren 16 contratos para atender"/>
    <s v="Secop:  https://community.secop.gov.co/Public/App/AnnualPurchasingPlanManagementPublic/Index?currentLanguage=en&amp;Page=login&amp;Country=CO&amp;SkinName=CCE"/>
    <n v="2906703653"/>
    <n v="469453672"/>
    <m/>
    <s v="Indicador Plan de Acción Institucional"/>
    <s v="Janier Cuervo Ordóñez"/>
    <s v="janier.cuervo@anh.gov.co"/>
  </r>
  <r>
    <n v="17"/>
    <s v="Gestión TICs"/>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Otros gastos de funcionamiento"/>
    <s v="No Aplica"/>
    <s v="No Aplica"/>
    <s v="No Aplica"/>
    <n v="375"/>
    <s v="Soporte del Sistema de Gestión de Documentos Electrónicos de Archivo - SGDEA ControlDoc"/>
    <n v="150"/>
    <s v="Horas"/>
    <s v="Soporte SGDEA que emplea la entidad por horas."/>
    <s v="V1= Horas de soporte del SGDEA Mensual "/>
    <n v="56423850"/>
    <n v="44986"/>
    <n v="45261"/>
    <s v="Creciente"/>
    <s v="Bimensual"/>
    <n v="59"/>
    <s v="Datos adquiridos en función del nuevo indicador; recordando que se está manejando de manera bimensual ya que esta frecuencia es con la cual el tercero genera los informes de ejecución de actividades."/>
    <s v="Secop II - Contrato 238 de 2023 suscrito con Control Online SAS"/>
    <n v="56423850"/>
    <n v="3197352"/>
    <m/>
    <s v="Indicador Plan de Acción Institucional"/>
    <s v="Cinddy Lorena Bastidas Robayo"/>
    <s v="cinddy.bastidas@anh.gov.co"/>
  </r>
  <r>
    <n v="18"/>
    <s v="Gestión financiera"/>
    <s v="Gestión con Valores para Resultados"/>
    <x v="0"/>
    <x v="2"/>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Identificar el total de declaraciones presentadas a las oficinas de impuestos de forma oportuna, de acuerdo a los establecido en la normatividad vigente"/>
    <s v="Sin Información"/>
    <s v="Declaraciones presentadas oportunamente"/>
    <n v="100"/>
    <s v="Porcentaje"/>
    <s v="Se presenta las Declaraciones DIAN, ICA, Retención ICA, Declaración Ministerio de Educación y Declaración de Ministerio del Interior. Se debe tener en cuenta que V1 y V5 incluye ReteICA e ICA; V2 y V6 incluye Retefuente, IVA e Ingresos y Patrimonio e Información Éxogena DIAN."/>
    <s v="V1: Declaraciones ICA presentadas_x000a_V2: Declaraciones DIAN presentadas_x000a_V3: Declaraciones MinEducación presentadas_x000a_V4: Declaraciones MinInterior presentadas_x000a_V5: Declaraciones Información exógena DIAN_x000a_V6: Declaraciones ICA del año_x000a_V7: Declaraciones DIAN del año_x000a_V8: Declaraciones MinEducación del año_x000a_V9: Declaraciones MinInterior del año_x000a_V10: Declaraciones Información exógena DIAN del año_x000a_(V1+V2+V3+V4+V5)/(V6+V7+V8+V9+V10)*100"/>
    <n v="1070000000"/>
    <d v="2023-01-11T00:00:00"/>
    <d v="2023-12-31T00:00:00"/>
    <s v="Creciente"/>
    <s v="Mensual"/>
    <n v="96.08"/>
    <s v="Se presenta la declaración de: (i) Rete-ICA Bogotá de los meses diciembre 2022, febrero, abril y junio 2023 (5 ICA), (ii) ICA Bogotá vigencia 2022 (1 ICA), (iii) Rete-fuente DIAN de los meses diciembre 2022, enero, febrero, marzo, abril, mayo, junio, julio, agosto y septiembre 2023 (10 DIAN), (iv) Declaración IVA diciembre 2022, febrero, abril, junio y agosto 2023 (5 DIAN), (v) Ingresos patrimonio DIAN diciembre 2022 (1 DIAN), (vi) Min-Educación segundo semestre 2022 y primer semestre 2023 (2 MIN-EDUC), (vii) Min-Interior diciembre 2022, enero, abril, mayo, junio y julio 2023 (6 MIN-INTER) y (viii) Rete-ICA (otras ciudades) diciembre 2022 (1 ICA) y 67 ciudades en agosto."/>
    <s v="Portal DIAN y carpeta compartida Gestion Contable impuestos Septiembre 2023."/>
    <n v="267500000"/>
    <n v="1070000000"/>
    <s v="Se contruye y realizan ajusten en reuniones con profesional encargado de la consolidación del Plan de Acción Institucional."/>
    <s v="Indicador Plan de Acción Institucional"/>
    <s v="Jarvin Antonio López Rodríguez"/>
    <s v="jarvin.lopez@anh.gov.co"/>
  </r>
  <r>
    <n v="19"/>
    <s v="Gestión financiera"/>
    <s v="Gestión con Valores para Resultados"/>
    <x v="0"/>
    <x v="1"/>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jercer el control y seguimiento a la ejecución de los gastos de funcionamiento en el período fiscal correspondiente tomando el comportamiento semestral, con el ánimo de garantizar la austeridad en el gasto conforme a las directrices del gobierno nacional"/>
    <s v="No Aplica"/>
    <s v="Ejecución de los gastos de funcionamiento para la Agencia"/>
    <n v="50"/>
    <s v="Porcentaje"/>
    <s v="Mide el nivel de ejecución de los gastos de funcionamiento para la Agencia a partir del Total Presupuesto de Gastos de Funcionamiento Ejecutado / Total Apropiación de Gasto de Funcionamiento. % de ejecución equivalente &lt;= el 50% de apropiación anual"/>
    <s v="(Valor Obligado Acumulado Gastos de Funcionamiento - Valor Obligado Excedentes Financieros)/ (Apropiación vigentes Gastos de Funcionamiento - Valor Apropiado Excedentes Financieros)"/>
    <n v="103584660000"/>
    <d v="2023-01-01T00:00:00"/>
    <d v="2023-12-01T00:00:00"/>
    <s v="Creciente"/>
    <s v="Mensual"/>
    <n v="49"/>
    <s v="Se viene ejecutando la contratación de acuerdo con lo planeado en el plan anual de adquisiciones. Se relacionan los valores excluyendo el giro de los excedentes financieros. Para julio adicionan el presupuesto de funcioanamiento en $2.184 millones"/>
    <s v="Informe de Ejecución Presupuestal de gastos agregado de SIIF al cierre de SEPTIEMBRE de 2023"/>
    <n v="65606853134.480003"/>
    <n v="51838726675.349998"/>
    <m/>
    <s v="Indicador Plan de Acción Institucional"/>
    <s v="Janier Cuervo Ordóñez"/>
    <s v="janier.cuervo@anh.gov.co"/>
  </r>
  <r>
    <n v="20"/>
    <s v="Gestión financiera"/>
    <s v="Gestión con Valores para Resultados"/>
    <x v="0"/>
    <x v="1"/>
    <s v="Articular los actores del sector energético para la adecuada ejecución de los contratos misionales en armonía con una sociedad resiliente al clima"/>
    <s v="Fortalecimiento y articulación institucional del sector minero energético"/>
    <s v="Nivel de satisfacción del Talento Humano"/>
    <s v="Plan de Acción Institucional"/>
    <s v="Otros gastos de funcionamiento"/>
    <s v="No Aplica"/>
    <s v="No Aplica"/>
    <s v="No Aplica"/>
    <s v="No Aplica"/>
    <s v="Solicitudes atendidas (cliente interno)"/>
    <n v="100"/>
    <s v="Porcentaje"/>
    <s v="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
    <s v="(No. Solicitudes atendidas / No. de solicitudes recibidas por el Grupo Financiero)* 100"/>
    <s v="No Aplica"/>
    <d v="2023-01-01T00:00:00"/>
    <d v="2023-12-31T00:00:00"/>
    <s v="Constante"/>
    <s v="Mensual"/>
    <n v="100"/>
    <s v="De 83 Solicitudes recibidas se atienden 83 solicitudes, correspondientes a: (15) Informes de estado presupuestal y financiero, (13) Certificados de ingresos y retenciones, (52) Comprobantes de ordenes de pago y (3) Devoluciones de saldos a favor. Se utiliza el archivo SOLICITUDES ATENDIDAS 2023 compartido por Kelly Tatiana Silva Palma"/>
    <s v="Archivo SOLICITUDES ATENDIDAS 2023 en correo de Kelly Tatiana Silva Palma"/>
    <s v="No Aplica"/>
    <s v="No Aplica"/>
    <m/>
    <s v="Indicador Plan de Acción Institucional"/>
    <s v="Juan Carlos Pote Cifuentes"/>
    <s v="juan.pote@anh.gov.co"/>
  </r>
  <r>
    <n v="21"/>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Nivel de satisfacción del Talento Humano"/>
    <s v="Plan Estratégico de Talento Humano"/>
    <s v="Otros gastos de funcionamiento"/>
    <s v="No Aplica"/>
    <s v="No Aplica"/>
    <s v="No Aplica"/>
    <s v="No Aplica"/>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d v="2023-07-30T00:00:00"/>
    <d v="2024-01-15T00:00:00"/>
    <s v="Creciente"/>
    <s v="Semestral"/>
    <n v="0"/>
    <s v="Dada la periodicidad de medición, la primera medición del indicador de percepción  se realizara en mes de noviembre de 2023, para e periodo no aplica el reporte de medición."/>
    <s v="Cuadro de mando BCS - TALENTO HUMANO en la Dirección: Este equipo/PST_javier.morales(\\data.anh.gov.co\SVDATA-FILES)(V:)/JAVIER MORALES-ANH/13.DOCUMENTOS JAVIER 2023/11.Planeacion TH_x000a_"/>
    <n v="0"/>
    <n v="0"/>
    <m/>
    <s v="Indicador Estratégico"/>
    <s v="Javier Rene Morales Sierra"/>
    <s v="javier.morales@anh.gov.co"/>
  </r>
  <r>
    <n v="22"/>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Otros gastos de funcionamiento"/>
    <s v="No Aplica"/>
    <s v="No Aplica"/>
    <s v="No Aplica"/>
    <s v="No Aplica"/>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0"/>
    <d v="2023-01-01T00:00:00"/>
    <d v="2023-12-31T00:00:00"/>
    <s v="Creciente"/>
    <s v="Trimestral"/>
    <n v="0.78750000000000009"/>
    <s v="El avance presentado hace referencia al promedio de jecución de los Planes 2023, que fueron programados por el grupo de Talento Humano."/>
    <s v="Cuadro de mando BCS - TALENTO HUMANO en la Dirección: Este equipo/PST_javier.morales(\\data.anh.gov.co\SVDATA-FILES)(V:)/JAVIER MORALES-ANH/13.DOCUMENTOS JAVIER 2023/11.Planeacion TH_x000a_"/>
    <n v="0"/>
    <n v="0"/>
    <m/>
    <s v="Indicador Plan de Acción Institucional"/>
    <s v="Javier Rene Morales Sierra"/>
    <s v="javier.morales@anh.gov.co"/>
  </r>
  <r>
    <n v="23"/>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Seguridad y Salud en el Trabajo"/>
    <s v="Otros gastos de funcionamiento"/>
    <s v="No Aplica"/>
    <s v="No Aplica"/>
    <s v="No Aplica"/>
    <s v="No Aplica"/>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79556270"/>
    <d v="2023-01-01T00:00:00"/>
    <d v="2023-12-31T00:00:00"/>
    <s v="Creciente"/>
    <s v="Trimestral"/>
    <n v="0.9"/>
    <s v="El Plan Estratégico de SST se encuentra con una ejecución del 88% con corte a agosto de 2023, se han encontrado demoras en el plan de capacitación de la brigada de emergencia._x000a__x000a_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
    <s v="Cuadro de mando BCS - TALENTO HUMANO en la Dirección: Este equipo/PST_javier.morales(\\data.anh.gov.co\SVDATA-FILES)(V:)/JAVIER MORALES-ANH/13.DOCUMENTOS JAVIER 2023/11.Planeacion TH_x000a_"/>
    <n v="38420744"/>
    <n v="0"/>
    <m/>
    <s v="Indicador Plan de Acción Institucional"/>
    <s v="Javier Rene Morales Sierra"/>
    <s v="javier.morales@anh.gov.co"/>
  </r>
  <r>
    <n v="24"/>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Institucional de Capacitación "/>
    <s v="Otros gastos de funcionamiento"/>
    <s v="No Aplica"/>
    <s v="No Aplica"/>
    <s v="No Aplica"/>
    <s v="No Aplica"/>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d v="2023-01-01T00:00:00"/>
    <d v="2023-12-31T00:00:00"/>
    <s v="Creciente"/>
    <s v="Trimestral"/>
    <n v="0.65"/>
    <s v="Actividades de capacitación en ejecución"/>
    <s v="Cuadro de mando BCS - TALENTO HUMANO en la Dirección: Este equipo/PST_javier.morales(\\data.anh.gov.co\SVDATA-FILES)(V:)/JAVIER MORALES-ANH/13.DOCUMENTOS JAVIER 2023/11.Planeacion TH_x000a_"/>
    <n v="549342316"/>
    <n v="0"/>
    <m/>
    <s v="Indicador Plan de Acción Institucional"/>
    <s v="Javier Rene Morales Sierra"/>
    <s v="javier.morales@anh.gov.co"/>
  </r>
  <r>
    <n v="25"/>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Bienestar e Incentivos"/>
    <s v="Otros gastos de funcionamiento"/>
    <s v="No Aplica"/>
    <s v="No Aplica"/>
    <s v="No Aplica"/>
    <s v="No Aplica"/>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d v="2023-01-01T00:00:00"/>
    <d v="2023-12-31T00:00:00"/>
    <s v="Creciente"/>
    <s v="Trimestral"/>
    <n v="0.8"/>
    <s v="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
    <s v="Cuadro de mando BCS - TALENTO HUMANO en la Dirección: Este equipo/PST_javier.morales(\\data.anh.gov.co\SVDATA-FILES)(V:)/JAVIER MORALES-ANH/13.DOCUMENTOS JAVIER 2023/11.Planeacion TH_x000a_"/>
    <n v="487605455"/>
    <n v="19860581"/>
    <m/>
    <s v="Indicador Plan de Acción Institucional"/>
    <s v="Javier Rene Morales Sierra"/>
    <s v="javier.morales@anh.gov.co"/>
  </r>
  <r>
    <n v="26"/>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de Previsión de Recursos Humanos "/>
    <s v="Otros gastos de funcionamiento"/>
    <s v="No Aplica"/>
    <s v="No Aplica"/>
    <s v="No Aplica"/>
    <s v="No Aplica"/>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7621589668"/>
    <d v="2023-01-01T00:00:00"/>
    <d v="2023-12-31T00:00:00"/>
    <s v="Creciente"/>
    <s v="Trimestral"/>
    <n v="0.8"/>
    <s v="Se ha venido cumpliendo con el plan de provisión de vacantes"/>
    <s v="Cuadro de mando BCS - TALENTO HUMANO en la Dirección: Este equipo/PST_javier.morales(\\data.anh.gov.co\SVDATA-FILES)(V:)/JAVIER MORALES-ANH/13.DOCUMENTOS JAVIER 2023/11.Planeacion TH_x000a_"/>
    <n v="27212437580"/>
    <n v="22602297298"/>
    <m/>
    <s v="Indicador Plan de Acción Institucional"/>
    <s v="Javier Rene Morales Sierra"/>
    <s v="javier.morales@anh.gov.co"/>
  </r>
  <r>
    <n v="27"/>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jecución de Actividad enfocada a el ciclo de vida organizacional del servidor público  en su etapa de Retiro "/>
    <n v="1"/>
    <s v="Unidad"/>
    <s v="Actividad enfocada a el ciclo de vida organizacional del servidor público  en su etapa de Retiro ejecutada"/>
    <s v="V1= Actividad enfocada a el ciclo de vida organizacional del servidor público  en su etapa de Retiro ejecutada"/>
    <n v="0"/>
    <s v="No Reportado"/>
    <s v="No Reportado"/>
    <s v="Creciente"/>
    <s v="Anual"/>
    <s v="No Reportado"/>
    <s v="El reporte se realizará después del mes de octubre, actividad que en este momento se esta llevando a cabo con los Pre-Pensionados de la ANH."/>
    <s v="No Reportado"/>
    <s v="No Reportado"/>
    <s v="No Reportado"/>
    <m/>
    <s v="Indicador Plan de Acción Institucional"/>
    <s v="Javier Rene Morales Sierra"/>
    <s v="javier.morales@anh.gov.co"/>
  </r>
  <r>
    <n v="28"/>
    <s v="Gestión del Talento Humano"/>
    <s v="Talento Humano"/>
    <x v="0"/>
    <x v="3"/>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Estratégico de Talento Humano"/>
    <s v="No Reportado"/>
    <s v="No Reportado"/>
    <s v="No Reportado"/>
    <s v="No Aplica"/>
    <s v="No Aplica"/>
    <s v="Evaluación Dimensión de Talento Humano FURAG - MIPG"/>
    <n v="3.6"/>
    <s v="Puntos"/>
    <s v="Puntaje obtenido en la Evaluación Dimensión de Talento Humano FURAG - MIPG"/>
    <s v="V1= Puntaje obtenido en la Evaluación Dimensión de Talento Humano FURAG - MIPG"/>
    <s v="No Reportado"/>
    <s v="No Reportado"/>
    <s v="No Reportado"/>
    <s v="Creciente"/>
    <s v="Anual"/>
    <s v="No Reportado"/>
    <s v="Estamos a la espera de la Evaluación FURAG 2022, emitida por el DAFP. Na vez se realice la evaluación se realizará el reporte."/>
    <s v="No Reportado"/>
    <s v="No Reportado"/>
    <s v="No Reportado"/>
    <m/>
    <s v="Indicador Estratégico"/>
    <s v="Javier Rene Morales Sierra"/>
    <s v="javier.morales@anh.gov.co"/>
  </r>
  <r>
    <n v="29"/>
    <s v="Participación Ciudadana y Comunicaciones"/>
    <s v="Información y comunicación"/>
    <x v="0"/>
    <x v="4"/>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Anticorrupción y de Atención al Ciudadano"/>
    <s v="Gasto de funcionamiento - comercialización"/>
    <s v="No Aplica"/>
    <s v="No Aplica"/>
    <s v="No Aplica"/>
    <s v="Sin Información"/>
    <s v="Documentos publicados para el análisis de la satisfacción de usuarios ANH"/>
    <n v="2"/>
    <s v="Unidad"/>
    <s v="​El indicador mide la información consolidada de las encuestas aplicadas a los usuarios y la evaluación de la atención prestada por la ANH a sus usuarios en el Informe Encuesta de Satisfacción al Usuario ANH y publicación de Informes de atención PQRSD"/>
    <s v="V1 = Informe de encuesta de satisfacción de usuarios ANH + V2 = Informes de atención PQRSD publicados con la peridicidad definida"/>
    <n v="0"/>
    <d v="2023-01-01T00:00:00"/>
    <d v="2023-12-31T00:00:00"/>
    <s v="Constante"/>
    <s v="Anual"/>
    <n v="1"/>
    <s v="Se aplicó la encuesta de satisfacción de usuarios ANH 2023-1. Formulario de encuesta disponible en el siguiente enlace: https://www.anh.gov.co/es/atenci%C3%B3n-y-servicios-a-la-ciudadan%C3%ADa/pqrsd/_x000a__x000a_Encuesta de Satisfacción al Usuario ANH 2023-I disponible en el siguiente enlace:  https://www.anh.gov.co/es/atenci%C3%B3n-y-servicios-a-la-ciudadan%C3%ADa/canales-de-atenci%C3%B3n/encuestas-anh/_x000a__x000a_Publicado informe de seguimiento de PQRSD del primer trimestre de 2023 en el siguiente enlace: https://www.anh.gov.co/es/atenci%C3%B3n-y-servicios-a-la-ciudadan%C3%ADa/pqrsd/  "/>
    <s v="https://www.anh.gov.co/es/atenci%C3%B3n-y-servicios-a-la-ciudadan%C3%ADa/pqrsd/    _x000a__x000a_https://www.anh.gov.co/es/atenci%C3%B3n-y-servicios-a-la-ciudadan%C3%ADa/canales-de-atenci%C3%B3n/encuestas-anh/"/>
    <n v="0"/>
    <n v="0"/>
    <m/>
    <s v="Indicador Plan de Acción Institucional"/>
    <s v="Diego Alejandro Sandoval Garrido"/>
    <s v="diego.sandoval@anh.gov.co"/>
  </r>
  <r>
    <n v="30"/>
    <s v="Auditoría interna"/>
    <s v="Control interno"/>
    <x v="1"/>
    <x v="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Otros gastos de funcionamiento"/>
    <s v="No Aplica"/>
    <s v="No Aplica"/>
    <s v="Establecer el grado de eficacia en que se ejecutan las actividades establecidas en el PAAI"/>
    <s v="213 214 215 216 217 218 219"/>
    <s v="Plan Anual de Auditoría Interna (PAAI) cumplido"/>
    <n v="100"/>
    <s v="Porcentaje"/>
    <s v="Establecer el grado de eficacia en que se ejecutan las actividades establecidas en el PAAI"/>
    <s v="(Actividades ejecutadas /_x000a_Actividades programadas)*100"/>
    <n v="523154631"/>
    <d v="2023-01-01T00:00:00"/>
    <d v="2023-12-31T00:00:00"/>
    <s v="Creciente"/>
    <s v="Trimestral"/>
    <n v="68.75"/>
    <s v="Documentos soportes de las actividades ejecutadas con base en el PAAI_x000a_25 actividades ejecutadas con base en lo planeado en el PAAI 2023"/>
    <s v="https://www.anh.gov.co/es/la-anh/control-y-rendici%C3%B3n/informes-de-control-interno/_x000a__x000a_Certificados emitidos por la Contraloría General de la Republica para los informes reportados en SIRECI."/>
    <n v="312221338"/>
    <n v="236867900.34"/>
    <m/>
    <s v="Indicador Plan de Acción Institucional"/>
    <s v="Miguel Ángel Espinosa Ruiz"/>
    <s v="miguel.espinosa@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Adelantar acciones a nivel nacional, regional y local que permitan viabilizar las actividades de exploración y producción de hidrocarburos _x000a_"/>
    <n v="320"/>
    <s v="Eventos de divulgación realizados"/>
    <n v="6"/>
    <s v="Número"/>
    <s v="Eventos de divulgación de las acciones a nivel nacional, regional y local para viabilizar las actividades de exploración y producción de hidrocarburos "/>
    <s v="V1= Número de eventos realizados "/>
    <n v="19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desarrollan los Planes de Trabajo para la gestión y atención de la conflictividad con Mintrabajo, DANCP, Mineneergia, Ministerio del Interior._x000a_Se dio tràmite al segundo desembolso del Convenio."/>
    <s v="X:\1 - Convenios\19- Convenios 2023\Convenio de Asociación No. 227 de 2023 FUPAD"/>
    <n v="15000000000"/>
    <n v="4500000000"/>
    <m/>
    <s v="Indicador Plan de Acción Institucional"/>
    <s v="Anny Lizette Castillo Cittelly"/>
    <s v="anny.castillo@anh.gov.co"/>
  </r>
  <r>
    <n v="31"/>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Apoyo para la viabilización de las actividades de exploración y producción de hidrocarburos a través de la articulación institucional de la gestión socio ambiental Nacional"/>
    <s v="Servicio de divulgación para la atención y disminución de la conflictividad del sector de hidrocarburos"/>
    <s v="Implementar acciones interinstitucionales que atiendan las situaciones de conflicto en las actividades de exploración y producción de hidrocarburos."/>
    <n v="320"/>
    <m/>
    <m/>
    <m/>
    <m/>
    <m/>
    <n v="13100000000"/>
    <m/>
    <m/>
    <m/>
    <m/>
    <m/>
    <m/>
    <m/>
    <m/>
    <m/>
    <m/>
    <m/>
    <m/>
    <m/>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Apoyar el levantamiento de información biótica, abiótica y de elementos socioeconómicos del componente ambiental de las áreas de interés priorizadas para las actividades de exploración y producción de hidrocarburos_x000a_"/>
    <n v="339"/>
    <s v="Documentos de investigación realizados "/>
    <n v="2"/>
    <s v="Número"/>
    <s v="Documentos de Investigación realizados de caracterización ambiental con el resultado del análisis de la información colectada, para la toma de decisiones en las actividades de exploración y producción de hidrocarburos  "/>
    <s v="V1= Número de documentos de investigación realizados"/>
    <n v="5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Se dio inicio al plan de trabajo con la Corporación Autónoma Regional de los Valles del Sinu y San Jorge._x000a__x000a_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 El poyecto tiene a la fecha un 79% de avance y se diò tràmite al segundo desembolso."/>
    <s v="X:\1 - Convenios\19- Convenios 2023\ Convenio Interadministrativo No. 300 de 2023 suscrito con el INVEMAR_x000a__x000a_X:\1 - Convenios\19- Convenios 2023\Convenio de Asociación No. 227 de 2023 FUPAD"/>
    <n v="2500000000"/>
    <n v="950000000"/>
    <m/>
    <s v="Indicador Plan de Acción Institucional"/>
    <s v="Anny Lizette Castillo Cittelly"/>
    <s v="anny.castillo@anh.gov.co"/>
  </r>
  <r>
    <n v="32"/>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investigación"/>
    <s v="Elaborar documentos técnicos de caracterización ambiental con el resultado del análisis de la información colectada para la toma de decisiones en las actividades de exploración y producción de hidrocarburos "/>
    <n v="320"/>
    <m/>
    <m/>
    <m/>
    <m/>
    <m/>
    <n v="2000000000"/>
    <m/>
    <m/>
    <m/>
    <m/>
    <m/>
    <m/>
    <m/>
    <m/>
    <m/>
    <m/>
    <m/>
    <m/>
    <m/>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Diseñar planes de trabajo conjunto para generar capacidad en materia de exploración y producción de hidrocarburos en las entidades de carácter ambiental "/>
    <n v="320"/>
    <s v="Documentos de lineamientos técnicos realizados"/>
    <n v="2"/>
    <s v="Número"/>
    <s v="Documentos de lineamientos técnicos realizados que den cuenta de la generación de capacidades en las entidades de carácter ambiental"/>
    <s v="V1= Número de documentos de lineamientos técnicos realizados"/>
    <n v="35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 _x000a_Se están definiendo planes de trabajo con algunas Corporacciones y con la ANLA."/>
    <s v="_x000a_X:\1 - Convenios\19- Convenios 2023\Convenio de Asociación No. 227 de 2023 FUPAD"/>
    <n v="2500000000"/>
    <n v="750000000"/>
    <m/>
    <s v="Indicador Plan de Acción Institucional"/>
    <s v="Anny Lizette Castillo Cittelly"/>
    <s v="anny.castillo@anh.gov.co"/>
  </r>
  <r>
    <n v="33"/>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lineamientos técnicos"/>
    <s v="Elaborar estudios de lineamientos técnicos que aporten a la generación de capacidad en materia de exploración y producción de hidrocarburos, en las entidades de carácter ambiental."/>
    <n v="320"/>
    <m/>
    <m/>
    <m/>
    <m/>
    <m/>
    <n v="2150000000"/>
    <m/>
    <m/>
    <m/>
    <m/>
    <m/>
    <m/>
    <m/>
    <m/>
    <m/>
    <m/>
    <m/>
    <m/>
    <m/>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Formular iniciativas de inversión social en los territorios priorizados y estratégicos para el desarrollo de las actividades de exploración y producción de hidrocarburos_x000a_"/>
    <s v="No Aplica"/>
    <s v="Documentos de Planeación realizados"/>
    <n v="20"/>
    <s v="Número"/>
    <s v="Documentos de planeación realizados que evidencien la formulación e implementación de  iniciativas de inversión social en los territorios priorizados y estratégicos para el desarrollo de las actividades de exploración y producción de hidrocarburos "/>
    <s v="V1= Número de documentos de planeación realizados"/>
    <n v="5200000000"/>
    <d v="2023-01-01T00:00:00"/>
    <d v="2023-12-31T00:00:00"/>
    <s v="Creciente"/>
    <s v="Trimestral"/>
    <n v="0"/>
    <s v="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quot;transición energética justa, segura, confiable y eficiente”._x000a_FUPAD avanza en el proceso de diagnóstico para identiicar las iniciativas de inversión socio ambiental y dar inicio en los territorios priorizados."/>
    <s v="_x000a_X:\1 - Convenios\19- Convenios 2023\Convenio de Asociación No. 227 de 2023 FUPAD"/>
    <n v="20000000000"/>
    <n v="6000000000"/>
    <m/>
    <s v="Indicador Plan de Acción Institucional"/>
    <s v="Anny Lizette Castillo Cittelly"/>
    <s v="anny.castillo@anh.gov.co"/>
  </r>
  <r>
    <n v="34"/>
    <s v="Gestión Social, HSE y de Seguridad de Contratos de Hidrocarburos"/>
    <s v="Gestión con Valores para Resultados"/>
    <x v="2"/>
    <x v="6"/>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inversión"/>
    <s v="Apoyo para la viabilización de las actividades de exploración y producción de hidrocarburos a través de la articulación institucional de la gestión socio ambiental Nacional"/>
    <s v="Documentos de Planeación"/>
    <s v="Implementar iniciativas de inversión social en los territorios priorizados, aportando al desarrollo de las regiones donde se adelantan actividades de exploración y producción de hidrocarburos"/>
    <s v="No Aplica"/>
    <m/>
    <m/>
    <m/>
    <m/>
    <m/>
    <n v="14800000000"/>
    <m/>
    <m/>
    <m/>
    <m/>
    <m/>
    <m/>
    <m/>
    <m/>
    <m/>
    <m/>
    <m/>
    <m/>
    <m/>
  </r>
  <r>
    <n v="35"/>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804030080.25"/>
    <d v="2023-01-01T00:00:00"/>
    <d v="2023-12-31T00:00:00"/>
    <s v="Creciente"/>
    <s v="Mensual"/>
    <n v="81.8"/>
    <s v="El indicador de trámites de la GSCYMA muestra un cumplimiento del 91%  respecto a la meta establecida para el mes de septiembre (se estableció una meta del 90% en la respuesta de los trámites). es importante resaltar que la GSCYMA, establecido una meta del 90% para el mes de septiembre.  Se respondieron un acumulado de 360 del total de los 440 trámites que se tenían acumulados al corte del 30 de septiembre de 2023. Para el mes de septiembre, la tendencia del indicador aument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_x000a__x000a_En lo referente a la trazabilidad de la cantidad de Trámites cerrados, se evidencia un crecimiento en la efectividad del cierre de trámites con respecto al mes anterior, esto con ocasión al seguimiento y control que realiza la GSCYMA a la línea de tiempo del Trámite, es decir, los profesionales deben realizar seguimiento al cierre del Trámite hasta que este se de por terminado en gestión documental, asimismo, la GSCYMA, periódicamente a través del tablero de control, elabora una presentación a la Vicepresidente, en la cual se indican los trámites que están pendientes por la VCH._x000a__x000a_Aunado a lo anterior, la GSCYMA, implemento un Dashboard ( Tablero de Control) que funciona como herramienta para realizar el seguimiento de los tramites de la GSCYMA. este tablero de control permite identificar la cantidad de tramites abiertos a corte de cada reunión de seguimiento, asimismo, permite identificar la fecha de recibido, el tipo de Trámite y el tiempo total de cada Tramite desde la fecha de recibido, a partir de estos datos, la GSCYMA, define las acciones y genera lineamientos para cada uno de los contratos en aras de generar una mejora en la gestión de los trámites. por ultimo, la GSCYMA, estructuro una presentación donde se indica el estado actual de cada uno de los trámites e identifica en que persona, cargo o dependencia se encuentra."/>
    <s v="Dashboard de Trámites GSCYMA"/>
    <n v="685672643.37"/>
    <n v="394889730.79199994"/>
    <m/>
    <s v="Indicador Plan de Acción Institucional"/>
    <s v="Libardo Andrés Huertas Cuevas"/>
    <s v="libardo.huertas@anh.gov.co"/>
  </r>
  <r>
    <n v="36"/>
    <s v="Gestión Social, HSE y de Seguridad de Contratos de Hidrocarburos"/>
    <s v="Gestión con Valores para Resultados"/>
    <x v="2"/>
    <x v="6"/>
    <s v="Articular los actores del sector energético para la adecuada ejecución de los contratos misionales en armonía con una sociedad resiliente al clima"/>
    <s v="Fortalecimiento y articulación institucional del sector minero energético"/>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Oportunidad en la entrega de los Programas en Beneficio de las comunidades"/>
    <n v="90"/>
    <s v="Porcentaje"/>
    <s v="Realizar la medición de los tiempos de entrega de los Programas en Beneficio de las Comunidades"/>
    <s v="(Número de solicitudes PBC del trimestre atendidas en 60 días  / Total de solicitudes recibidas en el trimestre )*100"/>
    <n v="1091211010.5"/>
    <d v="2023-01-01T00:00:00"/>
    <d v="2023-12-31T00:00:00"/>
    <s v="Constante"/>
    <s v="Trimestral"/>
    <n v="83.5"/>
    <s v="El indicador de tiempo de respuestas de las solicitudes de PBC pretende realizar la medición de los tiempos de entrega de la GSCYMA a las solicitudes de PBC, en ese sentido, para el tercer trimestre de 2023, se utilizo la herramienta del Dashboard de tramites para realizar seguimiento y control de los tramites asociados a PBC, en ese orden de ideas, la meta que se propuso la GSCYMA en el trimestre III fue del 90%, el resultado de la gestión de PBC con respecto a la meta planteada fue 93% en este periodo, este resultado se basa en los datos obtenidos de los tramites de PBC allegados en el tercer trimestre (Acumulado), de este total, se define cuales de estos tramites cumplieron con la meta de 6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_x000a_También es importante mencionar que con corte a aeptiembre de la vigencia 2023 se recibieron 137 tramites asociados a PBC, esto corresponde a un aumento del 35% con respecto a la vigencia de 2022 del mismo corte."/>
    <s v="Dashboard de Trámites GSCYMA"/>
    <n v="685672643.37"/>
    <n v="299825058.89099997"/>
    <m/>
    <s v="Indicador Plan de Acción Institucional"/>
    <s v="Libardo Andrés Huertas Cuevas"/>
    <s v="libardo.huertas@anh.gov.co"/>
  </r>
  <r>
    <n v="37"/>
    <s v="Gestión Social, HSE y de Seguridad de Contratos de Hidrocarburos"/>
    <s v="Evaluación de Resultados"/>
    <x v="2"/>
    <x v="6"/>
    <s v="Articular los actores del sector energético para la adecuada ejecución de los contratos misionales en armonía con una sociedad resiliente al clima"/>
    <s v="Fortalecimiento y articulación institucional del sector minero energético"/>
    <s v="Contratos de exploración y producción de hidrocarburos con problemáticas socioambientales, viabilizados"/>
    <s v="Plan de Acción Institucional"/>
    <s v="Gasto de funcionamiento - comercialización"/>
    <s v="No Aplica"/>
    <s v="No Aplica"/>
    <s v="No Aplica"/>
    <s v="Sin Información"/>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n v="804030080.25"/>
    <d v="2023-01-01T00:00:00"/>
    <d v="2023-12-31T00:00:00"/>
    <s v="Creciente"/>
    <s v="Bimestral"/>
    <n v="6"/>
    <s v="La Gerencia de Seguridad, Comunidades y Medio Ambiente - GSCYMA de la Agencia Nacional de Hidrocarburos - Mediante las actividades de seguimiento en el periodo Septiembre-Octubre 2023, se han viabilizado 1 contratos para un total de 6, los cuales en compromisos exploratorios han viabilizado una cifra superior a los USD $78 millones de dólares atendidos en diferentes regiones del país, principalmente en departamentos como Putumayo y Santander, En el año 2023 la GSCYMA realizó un diagnistico detallado del estado y  contexto actual de los contratos suspendidos, el resultado de este ejercicio se define de la siguiente Manera:_x000a__x000a_• Conflictividad Social: 11_x000a_• Consulta Previa: 3_x000a_• Orden Público: 9_x000a_• Tramite ambiental: 8_x000a_• Ordenamiento Territorial: 4_x000a_• Acuerdo Mutuo: 1_x000a__x000a_• Total: 36_x000a__x000a_Durante 2023 se han llevado a cabo reuniones periódicas entre el MME y la ANH para definir actividades que permitan fortalecer la gestión de los contratos suspendidos a través de mecanismos que contribuyan a viabilizar las actividades exploratorias y de producción de hidrocarburos. Adicionalmente, para llevar el control de los contratos suspendidos y poder realizar análisis territoriales por departamentos, operadoras, recursos exploratorios atrapados, causas de conflictividad, entre otras, y de esta forma tomar decisiones que favorezcan la movilización de compromisos y recursos exploratorios, se creó una herramienta para el control de estos contratos y la definición de planes de acción para cada caso. _x000a__x000a_A continuación, se presenta la herramienta antes mencionada._x000a__x000a_link:https://app.powerbi.com/groups/me/reports/483756ea-dd49-482d-a48c-f0bad281e547/ReportSectiond9b3a58f655db25eb2d0?experience=power-bi "/>
    <s v="Sin Información"/>
    <n v="685672643.37"/>
    <n v="394889730.79199994"/>
    <s v="Se actualizó la información de este indicador."/>
    <s v="Indicador Estratégico"/>
    <s v="Libardo Andrés Huertas Cuevas"/>
    <s v="libardo.huertas@anh.gov.co"/>
  </r>
  <r>
    <n v="38"/>
    <s v="Gestión Social, HSE y de Seguridad de Contratos de Hidrocarburos"/>
    <s v="Gestión con Valores para Resultados"/>
    <x v="2"/>
    <x v="6"/>
    <s v="Fortalecer la seguridad y soberanía energética en hidrocarburos, apoyando la transición energética y la economía verde"/>
    <s v="Fortalecimiento de las Fuentes No Convencionales de Energía - FNCE"/>
    <s v="Recursos destinados a iniciativas de inversión socio ambiental en territorio"/>
    <s v="Plan Estratégico Institucional"/>
    <s v="Gasto de funcionamiento - comercialización"/>
    <s v="No Aplica"/>
    <s v="No Aplica"/>
    <s v="No Aplica"/>
    <s v="No Reportado"/>
    <s v="Recursos destinados a iniciativas de inversión socio ambiental en territorio"/>
    <n v="40000"/>
    <s v="Millones de pesos"/>
    <s v="Realizar seguimiento y control a la ejecución presupuestal del proyecto de inversión."/>
    <s v="Recursos Obligados / Recursos Comprometidos"/>
    <n v="40000000000"/>
    <d v="2023-01-01T00:00:00"/>
    <d v="2023-12-31T00:00:00"/>
    <s v="Creciente"/>
    <s v="Cuatrimestral"/>
    <n v="12200"/>
    <s v="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
    <s v="No Reportado"/>
    <n v="228557547.79000002"/>
    <n v="131629910.264"/>
    <s v="Se ajusta la fuente de financiación, este indicador esta asociado agastos de comercialización"/>
    <s v="Indicador Estratégico"/>
    <s v="Libardo Andrés Huertas Cuevas"/>
    <s v="libardo.huertas@anh.gov.co"/>
  </r>
  <r>
    <n v="39"/>
    <s v="Gestión de Contratos en Exploración"/>
    <s v="Evaluación de Resultados"/>
    <x v="2"/>
    <x v="7"/>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d v="2023-01-01T00:00:00"/>
    <d v="2023-12-31T00:00:00"/>
    <s v="Creciente"/>
    <s v="Mensual"/>
    <n v="82"/>
    <s v="El indicador de trámites de la GSCE muestra un cumplimiento de 96% respecto a la meta establecida para el mes de septiembre (se estableció una meta del 85% en la respuesta de los trámites). Se respondieron 195 del total de los 239 trámites que se tenían como meta para el corte del 30 de septiembre de 2023. La gestión de tramites de la GSCE aumentó en 6% respecto al mes anterior._x000a_Para la medición del indicador no se tienen en cuenta los trámites asociados a Terminaciones, Liquidaciones y Devoluciones de áreas, debido a que requieren un período de tiempo amplio para su resolución."/>
    <s v="Base de datos de Trámites"/>
    <n v="955296809"/>
    <n v="367686957.68000001"/>
    <m/>
    <s v="Indicador Plan de Acción Institucional"/>
    <s v="Libardo Andrés Huertas Cuevas"/>
    <s v="libardo.huertas@anh.gov.co"/>
  </r>
  <r>
    <n v="40"/>
    <s v="Gestión de Contratos en Producción"/>
    <s v="Evaluación de Resultados"/>
    <x v="2"/>
    <x v="8"/>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Nivel de respuesta a las solicitudes de los operadores para la gestión de contratos de hidrocarburos"/>
    <n v="90"/>
    <s v="Porcentaje"/>
    <s v="El indicador muestra la eficacia en la respuesta a las solicitudes del Operador por parte de la gerencia de seguimiento a contratos en producción."/>
    <s v="(Acumulado del número de trámites atendidos al mes de corte/Acumulado del número de trámites recibidos al mes de corte) x 100"/>
    <n v="1073206119"/>
    <d v="2023-01-01T00:00:00"/>
    <d v="2023-12-31T00:00:00"/>
    <s v="Creciente"/>
    <s v="Mensual"/>
    <n v="80.400000000000006"/>
    <s v="Se cerraron 14 trámites (1 Ajuste PTE, 8 Solicitud de Plazo, 2 Otros, 1 Modificación PEV, 1 Liberación recursos F.A. y 1 Disposición de activos). Se recibieron durante agosto 35 trámites para un total acumulado de 214. A 31-ago-23 se encuentran 42 trámites abiertos. Si bien el cumplimiento del indicador refleja una gestión exitosa, a la fecha de corte se encontraban abiertos 42 trámites, siendo esta una cifra muy superior al promedio del año por lo que se requiere implementar una estrategia de choque a fin de superar esta coyuntura. "/>
    <s v="Seguimiento a la Producción\ESTADISTICAS\INDICADORES\INDICADORES 2023\9. Septiembre_2023\Soporte\BD_Control de Tiempos Trámites_30-sep-23"/>
    <n v="766050615.60000002"/>
    <n v="418247026.07999998"/>
    <m/>
    <s v="Indicador Plan de Acción Institucional"/>
    <s v="Libardo Andrés Huertas Cuevas"/>
    <s v="libardo.huertas@anh.gov.co"/>
  </r>
  <r>
    <n v="41"/>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Pozos exploratorios perforados de contratos vigentes"/>
    <s v="Plan Estratégico Institucional"/>
    <s v="Gasto de funcionamiento - comercialización"/>
    <s v="No Aplica"/>
    <s v="No Aplica"/>
    <s v="No Aplica"/>
    <s v="Sin Información"/>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s v="Sin Información"/>
    <d v="2023-01-01T00:00:00"/>
    <d v="2023-12-31T00:00:00"/>
    <s v="Creciente"/>
    <s v="Mensual"/>
    <n v="36"/>
    <s v="El acumulado hasta el mes de septiembre de 2023 es el siguiente:_x000a_ENERO 6 POZOS PERFORADOS_x000a_1. Contrato E&amp;P VIM 33; Pozo Dividivi-1, Inició perforación 20-dic-22; T.D: 2-ene-23, A-3._x000a_2. Contrato E&amp;P VIM-5; Pozo Saxofón-1, Inició perforación 2-dic-22; T.D: 7-ene-23, A-3._x000a_3. Convenio E&amp;P Área Santiago de las Atalayas, Pozo Cupiagua XD45Y, Inició perforación 29-sep-22; T.D: 18-ene-23, A-2c._x000a_4. Contrato E&amp;P LLA-87; Pozo Picabuey-1, Inició perforación 18-dic-22; T.D: 18-ene-23, A-3._x000a_5. Contrato E&amp;E La Creciente; Pozo Magari-1D, Inició perforación 12-nov-22; T.D: 18-ene-23, A-3._x000a_6. Contrato E&amp;P CPO-9; Pozo Magnus-1, Inició perforación 8-ene-23; T.D: 22-ene-23, A-3._x000a_FEBRERO 4 POZOS PERFORADOS_x000a_7. Contrato E&amp;P COR-15; Pozo Oveja-1, Inició perforación 23-ene-23; T.D: 1-feb-23, A-3._x000a_8. Contrato E&amp;P LLA-9; Pozo Turupe-1 ST1, Inició perforación 17-ene-23; T.D: 04-feb-23, A-3._x000a_9. Contrao E&amp;P LLA-87; Pozo Zorzal-1, Inició perforación 12-ene-23; T.D: 11-feb-23, A-3._x000a_10. Contrato E&amp;P LLA-78; Pozo Espiguero-1, Inició perforación 4-feb-23; T.D: 18-feb-23, A-3._x000a_MARZO 8 POZOS PERFORADOS_x000a_11. Contrato E&amp;E CUBIRO; Pozo Cubiro KN-1, Inició perforación 27-feb-23; T.D: 6-mar-23, A-2b._x000a_12. Contrato E&amp;P VIM-22; Pozo Chimi-1, Inicio perforación 16-feb-23; T.D: 11-mar-23, A-3._x000a_13. Contrato de Asociación COROCORA; Pozo Iza-1, Inicio perforación 4-mar-23; T.D. 12-mar-23, A-3._x000a_14. Contrato E&amp;P LLA-87; Pozo Koala-1, Inició perforación 16-feb-23; T.D: 13-mar-23, A-3._x000a_15. Contrato E&amp;P CPO-9; Pozo Leyenda-1, Inicio perforación 16-feb-23; T.D. 14-mar-23, A-3._x000a_16. Contrato E&amp;P CPO-5; Pozo Yarico-1X, Inicio perforación 20-ene-23; T.D. 19-mar-23, A-2a._x000a_17. Contrato E&amp;P LLA-78; Pozo Tinamú Llanos-1, Inicio perforación 18-mar-23; T.D. 26-mar-23, A-3._x000a_18. Convenio E&amp;P SANTIAGO DE LAS ATALAYAS; Pozo Cusiana V-31, Inicio perforación 9-jul-22; T.D: 28-mar-23, A-3._x000a_ABRIL 6 POZOS PERFORADOS_x000a_19. Contrato E&amp;P LLA-61; Pozo Omi-4, Inicio perforación 23-mar-23; T.D: 8-abr-23, A-3._x000a_20. Contrato E&amp;P CPO-9; Pozo Kimera-1, Inicio perforación 25-mar-23; T.D: 11-abr-23, Exploratorio._x000a_21. Contrato E&amp;P VIM-22; Pozo Winner-1, Inicio perforación 30-mar-23; T.D: 13-abr-23, A-3._x000a_22. Contrato E&amp;P VIM-43; Pozo Chirimoya-1-ST1, Inicio perforación 7-abr-23; T.D: 25-abr-23, A-3._x000a_23. Contrato E&amp;P VIM-21; Pozo Lulo-1, Inicio perforación 17-abr-23; T.D: 26-abr-23, A-3._x000a_24. Contrato E&amp;P LLA-34; Pozo Ninfálido-1, Inicio perforación 19-abr-23; T.D: 30-abr-23, A-2b._x000a_MAYO 4 POZOS PERFORADOS_x000a_25. Contrato E&amp;P SSJN-1; Pozo Pollera Norte-1, Inicio perforación 13-abr-23; T.D: 1-may-23, A-3._x000a_26. Contrato E&amp;P VIM-22; Pozo Tubará Sur-1, Inicio perforación 29-abr-23; T.D: 6-may-23, A-3._x000a_27. Contrato de Asociación TAPIR; Pozo Carrizales Norte-1, Inicio perforación 1-may-23; T.D: 11-may-23, A-3._x000a_28. Contrato de Asociación CARARE LAS MONAS; Pozo San Benedicto-1A-ST1, Inicio perforación 26-abr-23; T.D: 18-may-23, A-3._x000a_29. Contrato E&amp;P LLA-81; Pozo Lucero-1, Inicio perforación 14-jun-23; T.D: 27-jun-23, A-2b._x000a_30. Contrato E&amp;P LLA-123; Pozo Saltador-1, Inicio perforación 31-may-23; T.D: 01-jul-23, A-3._x000a_31. Contrato E&amp;P ESPERANZA; Pozo Piña Norte-2, Inicio perforación 19-jul-23; T.D: 02-ago-23, A-2c._x000a_32. Contrato E&amp;P COL-5; Pozo Glaucus-1, Inicio perforación 16-jul-23; T.D: 10-ago-23. A-3._x000a_33. Contrato E&amp;E ESPERANZA; Pozo Cereza-1, Inicio perforación 9-ago-23; T.D: 19-ago-23, A-2c_x000a_34. Contrato E&amp;P LLA-124; Pozo Cucarachero-1, Inicio perforación 8-jul-23; T.D: 19-ago-23, A-3._x000a_35. Contrato E&amp;P LLA-123; Pozo Toritos-1, Inicio perforación 14-ago-23; T.D: 12-sep-23, A3._x000a_36. Contrato E&amp;P SN-18; Pozo Sabanales-1, Inicio perforación 7-jul-23; T.D: 16-sep-23, A3."/>
    <s v="Archivo de Perforación de Pozos elaborado para SINERGIA"/>
    <s v="Sin Información"/>
    <s v="Sin Información"/>
    <m/>
    <s v="Indicador Estratégico"/>
    <s v="Libardo Andrés Huertas Cuevas"/>
    <s v="libardo.huertas@anh.gov.co"/>
  </r>
  <r>
    <n v="4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Sísmica 2D Equivalente"/>
    <s v="Plan Estratégico Institucional"/>
    <s v="Gasto de funcionamiento - comercialización"/>
    <s v="No Aplica"/>
    <s v="No Aplica"/>
    <s v="No Aplica"/>
    <s v="Sin Información"/>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s v="Sin Información"/>
    <s v="Sin Información"/>
    <s v="Sin Información"/>
    <s v="Creciente"/>
    <s v="Mensual"/>
    <n v="973.2"/>
    <s v="La adquisición de sísmica para acumulada hasta el mes de septiembre 2023 es la siguiente: _x000a_Convenio de Explotación CE MAGDALENA MEDIO_x000a_Programa: FLAMENCOS 3D_x000a_Total sísmica 3D: 312 Km²_x000a_Total Km Programa Sísmico:  499,2 Km 2D Equivalente_x000a_Fecha de Inicio Topografía: 3-nov-22_x000a_Fecha de Inicio Perforación:  17-nov-22_x000a_Fecha de Inicio Registro: 21-ene-23_x000a_Fecha Fin Registro: 14-abr-23_x000a_Avance Sísmica: 100%_x000a_Contratos: E&amp;P SSJN-1 - RC-7 - PERDICES_x000a_Programa: SSJN-1-2D-2021_x000a_Total sísmica 2D: 210,002 Km_x000a_Fecha de Inicio Topografía: 21-ene-23_x000a_Fecha de Inicio Perforación:  4-feb-23_x000a_Fecha de Inicio Registro: 30-mar-23_x000a_Fecha Fin Registro: 8-may-23_x000a_Avance Sísmica: 100%_x000a_Contratos: E&amp;P LLA-99_x000a_Programa: LLA-99 3D_x000a_Total sísmica 3D: 165 Km²_x000a_Total Km Programa Sísmico: 264,0 Km 2D Equivalente_x000a_Fecha de Inicio Topografía: 18-feb-23_x000a_Fecha de Inicio Perforación:  16-mar-23_x000a_Fecha de Inicio Registro: 8-abr-23_x000a_Fecha Fin Registro: 20-abr-23_x000a_Avance Sísmica: 100%"/>
    <s v="Archivo de sísmica elaborado para SINERGIA"/>
    <s v="Sin Información"/>
    <s v="Sin Información"/>
    <m/>
    <s v="Indicador Estratégico"/>
    <s v="Libardo Andrés Huertas Cuevas"/>
    <s v="libardo.huertas@anh.gov.co"/>
  </r>
  <r>
    <n v="43"/>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715470746"/>
    <d v="2023-01-01T00:00:00"/>
    <d v="2023-12-31T00:00:00"/>
    <s v="Creciente"/>
    <s v="Trimestral"/>
    <n v="12.8"/>
    <s v="Durante el tercer trimestre de la vigencia se gestionaron 7 PLEX (6 cumplen Y 1 en complementar) para un acumulado de  169 PLEX (167 cumplen y 2 se encuentran en complementar); se resalta que de los seis informes en complementar a la fecha de cierre de este periódo, cinco pertenecen todos a un mismo operador, quien manifestó situaciones especiales en el desarrollo de sus contratos. Pese a lo anterior el resultado del indicador refleja que se mantienen los estandares de cumplimiento."/>
    <s v="Seguimiento a la Producción\ESTADISTICAS\INDICADORES\INDICADORES 2023\9. Septiembre_2023\Soporte\BD_Seguimiento Informes_Consolidado-30-sep-23"/>
    <n v="510700410.40000004"/>
    <n v="278831350.71999997"/>
    <m/>
    <s v="Indicador Plan de Acción Institucional"/>
    <s v="Libardo Andrés Huertas Cuevas"/>
    <s v="libardo.huertas@anh.gov.co"/>
  </r>
  <r>
    <n v="44"/>
    <s v="Gestión de Contratos en Producción"/>
    <s v="Evaluación de Resultados"/>
    <x v="2"/>
    <x v="8"/>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de Acción Institucional"/>
    <s v="Gasto de funcionamiento - comercialización"/>
    <s v="No Aplica"/>
    <s v="No Aplica"/>
    <s v="No Aplica"/>
    <s v="Sin Información"/>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430118348"/>
    <d v="2023-01-01T00:00:00"/>
    <d v="2023-12-31T00:00:00"/>
    <s v="Creciente"/>
    <s v="Trimestral"/>
    <n v="47.83"/>
    <s v="Al corte 30 de septiembre del 2023 se tienen estimados y establecidos los Fondos de Abandono de 39 áreas devueltas y 60 Áreas en Periodo de Explotación/Producción. A este corte se encuentran 76 Áreas en proceso de revisión para su estimación, 41 de las cuales están pendientes de complementar por parte del Operador  ya que fueron objeto de requerimientos a fin de proceder con su correcto establecimiento y 35 Conceptos de Verificación se encuentran en proceso de revisión por la Gerencia y Garantías. Este indicador refleja la necesidad de revisar y/o implementar cambios en el procedimiento para la estimación de Fondos de Abandono, con objeto de lograr una mayor eficiencia en la gestión."/>
    <s v="Seguimiento a la Producción\ESTADISTICAS\INDICADORES\INDICADORES 2023\9. Septiembre_2023\Soporte\BD_Estimacion_Fondos Abandono_Inventarios_30-sep-2023"/>
    <n v="245622460"/>
    <n v="160027423"/>
    <m/>
    <s v="Indicador Plan de Acción Institucional"/>
    <s v="Libardo Andrés Huertas Cuevas"/>
    <s v="libardo.huertas@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Levantar y procesar información técnica para valorar los recursos de las cuencas de interes (Información nueva)"/>
    <s v="247 248 249 250 251 252 253 254 255 256 257 258 260 261"/>
    <s v="Informes técnicos de evaluación entregados "/>
    <n v="5"/>
    <s v="Número"/>
    <s v="Sumatoria de los informes técnicos de evaluación entregados"/>
    <s v="Vi= informes técnicos de evaluación entregados_x000a_ΣVi"/>
    <n v="164609237915"/>
    <d v="2023-01-01T00:00:00"/>
    <d v="2023-12-31T00:00:00"/>
    <s v="Creciente"/>
    <s v="Semestral"/>
    <n v="0"/>
    <s v="Prestación servicios profesionales especializados: 160; 186; 188; 203; 204; 230; 231; 241; 243; 244; 248; 304; 307; 308; 312; 334; 359; 362; 440; 441; 474; 477; 493; 510; 514; 515; 545 y 575 de 2023 (Estructuración y seguimiento convenios y proyectos especiales). Contratos terminados: 160; 186; 188 y 204._x000a_Se abrieron procesos contractuales ANH-02-LP-2023 sismica 2D VIM por $47.446.609.895, ANH-01-CM-2023 interventoría de la sísmica por $2.125.000.000 y el ANH-06-LP-2023 componente hídrico subterraneo por $13.705.518.792."/>
    <s v="SERVIDOR: GestiondeConocimiento-Publica (\\servicios.anh.gov.co\sservicios) / CONTRATOS 2023_x000a_SECOP II"/>
    <n v="1692040301"/>
    <n v="533908734.55000001"/>
    <m/>
    <s v="Indicador Plan de Acción Institucional"/>
    <s v="Juan Eugenio Acosta Mejia"/>
    <s v="juan.acosta@anh.gov.co"/>
  </r>
  <r>
    <n v="45"/>
    <s v="Identificación de Oportunidades Exploratorias"/>
    <s v="No Aplica"/>
    <x v="3"/>
    <x v="9"/>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Informes técnicos de evaluación entregados "/>
    <s v="Analizar información técnica adquirida para la evaluación de las cuencas interes (Información nueva)"/>
    <s v="Sin Información"/>
    <m/>
    <m/>
    <m/>
    <m/>
    <m/>
    <n v="1695292821"/>
    <m/>
    <m/>
    <m/>
    <m/>
    <m/>
    <m/>
    <m/>
    <m/>
    <m/>
    <m/>
    <m/>
    <m/>
    <m/>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Robustecer la información geológica y geofísica según el potencial prospectivo de las cuencas de interés - (Información secundaria)"/>
    <s v="332 233 234 235 336"/>
    <s v="Documentos de investigación realizados "/>
    <n v="3"/>
    <s v="Número"/>
    <s v="Sumatoria de documentos de investigación realizados"/>
    <s v="Vi= documentos de investigación realizados_x000a_ΣVi"/>
    <n v="8915332958"/>
    <d v="2023-01-01T00:00:00"/>
    <d v="2023-12-31T00:00:00"/>
    <s v="Creciente"/>
    <s v="Semestral"/>
    <n v="0"/>
    <s v="Prestación servicios: 252, 255, 268, 269 y 277 de 2023 (Información geográfica y mapa de tierras). Todos contratos terminados._x000a_Se abrió proceso contractual ANH-03-LP-2023 tomografía por $15.989.742.000 "/>
    <s v="SERVIDOR: GestiondeConocimiento-Publica (\\servicios.anh.gov.co\sservicios) / CONTRATOS 2023_x000a_SECOP II"/>
    <n v="168600000"/>
    <n v="138346666.67000002"/>
    <m/>
    <s v="Indicador Plan de Acción Institucional"/>
    <s v="Juan Eugenio Acosta Mejia"/>
    <s v="juan.acosta@anh.gov.co"/>
  </r>
  <r>
    <n v="46"/>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de investigación realizados "/>
    <s v="Caracterizar e integrar la información de geología y geofísica según su potencial prospectivo  (Información secundaria)"/>
    <s v="Sin Información"/>
    <m/>
    <m/>
    <m/>
    <m/>
    <m/>
    <n v="15989742000"/>
    <m/>
    <m/>
    <m/>
    <m/>
    <m/>
    <m/>
    <m/>
    <m/>
    <m/>
    <m/>
    <m/>
    <m/>
    <m/>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Buscar y determinar oportunidades prospectivas en áreas con posible éxito exploratorio"/>
    <s v="Sin Información"/>
    <s v="Documentos metodológicos realizados"/>
    <n v="2"/>
    <s v="Número"/>
    <s v="Sumatoria de documentos metodológicos realizados"/>
    <s v="Vi= documentos de investigación realizados_x000a_ΣVi"/>
    <n v="9478188369"/>
    <d v="2023-01-01T00:00:00"/>
    <d v="2023-12-31T00:00:00"/>
    <s v="Creciente"/>
    <s v="Semestral"/>
    <n v="0"/>
    <s v="Prestación servicios profesionales especializados: 155 y 158 de 2023 (Estructuración y seguimiento proyectos especiales y conceptos geológicos). Los dos contratos terminados._x000a_Se abrió proceso contractual ANH-05-LP-2023 areas con potencial gasifero en sismica 3D por $9.478.188.369."/>
    <s v="SERVIDOR: GestiondeConocimiento-Publica (\\servicios.anh.gov.co\sservicios) / CONTRATOS 2023_x000a_SECOP II"/>
    <n v="87456500"/>
    <n v="76653000"/>
    <m/>
    <s v="Indicador Plan de Acción Institucional"/>
    <s v="Juan Eugenio Acosta Mejia"/>
    <s v="juan.acosta@anh.gov.co"/>
  </r>
  <r>
    <n v="47"/>
    <s v="Identificación de Oportunidades Exploratorias"/>
    <s v="No Aplica"/>
    <x v="3"/>
    <x v="10"/>
    <s v="Fortalecer la seguridad y soberanía energética en hidrocarburos, apoyando la transición energética y la economía verde"/>
    <s v="Fortalecimiento de hidrocarburos (gas, petróleo aumentando factor recobro mejorado) para la financiación de la transición energética"/>
    <s v="Nuevas áreas prospectivas orientadas en Fuentes No Convencionales de Energía Renovable (FNCER) provenientes del subsuelo, evaluadas"/>
    <s v="Plan de Acción Institucional"/>
    <s v="Gasto de inversión"/>
    <s v=" Identificación de oportunidades exploratorias de hidrocarburos nacional"/>
    <s v="Documentos metodológicos realizados"/>
    <s v="Fomentar técnicamente la nominación y definición de áreas"/>
    <s v="245 246"/>
    <m/>
    <m/>
    <m/>
    <m/>
    <m/>
    <n v="350000000"/>
    <m/>
    <m/>
    <m/>
    <m/>
    <m/>
    <m/>
    <m/>
    <m/>
    <m/>
    <m/>
    <m/>
    <m/>
    <m/>
  </r>
  <r>
    <n v="49"/>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292"/>
    <s v="Software misional en operación (1)"/>
    <n v="100"/>
    <s v="Porcentaje"/>
    <s v="Porcentaje de recursos comprometidos respecto al monto presupuestal"/>
    <s v="Monto comprometido / Recursos presupuesto"/>
    <n v="1598478917"/>
    <d v="2023-01-01T00:00:00"/>
    <d v="2023-12-31T00:00:00"/>
    <s v="Creciente"/>
    <s v="Semestral"/>
    <n v="62"/>
    <s v="Contratar el mantenimiento, actualización y soporte en sitio de ARCGIS"/>
    <s v="SERVIDOR: GestiondeConocimiento-Publica (\\servicios.anh.gov.co\sservicios) / CONTRATOS 2023_x000a_SECOP II"/>
    <n v="996702438"/>
    <n v="996702438"/>
    <m/>
    <s v="Indicador Plan de Acción Institucional"/>
    <s v="Juan Eugenio Acosta Mejia"/>
    <s v="juan.acosta@anh.gov.co"/>
  </r>
  <r>
    <n v="50"/>
    <s v="Identificación de Oportunidades Exploratorias"/>
    <s v="No Aplica"/>
    <x v="3"/>
    <x v="9"/>
    <s v="Afianzar la gestión y desempeño organizacional eficiente y equitativo, generando mayor confianza ciudadana, transformación e innovación institucional"/>
    <s v="Promoción de la eficiencia y simplificación de procesos institucionales"/>
    <s v="Publicación del Balance de reservas de hidrocarburos de la Nación"/>
    <s v="Plan de Acción Institucional"/>
    <s v="Gasto de funcionamiento - comercialización"/>
    <s v="No Aplica"/>
    <s v="No Aplica"/>
    <s v="No Aplica"/>
    <s v="38 39 40 41 42 43 44 45 46 47 433"/>
    <s v="Informes técnicos y relacionados con la gestión de la Vicepresidencia Técnica (2)"/>
    <n v="100"/>
    <s v="Porcentaje"/>
    <s v="Porcentaje de recursos comprometidos respecto al monto presupuestal"/>
    <s v="Monto comprometido / Recursos presupuesto"/>
    <n v="1950000000"/>
    <d v="2023-01-01T00:00:00"/>
    <d v="2023-12-31T00:00:00"/>
    <s v="Creciente"/>
    <s v="Semestral"/>
    <n v="77.3"/>
    <s v="Prestación servicios apoyo VT: 12, 14, 45, 64, 69, 80, 81, 95, 111, 115, 299, 347, 469, 472, 479, 489, 498, 501, 502, 508, 564 de 2023. Contratos terminados: 12, 14, 45, 64, 69, 80, 81, 95, 111 y 115 de 2023"/>
    <s v="SERVIDOR: GestiondeConocimiento-Publica (\\servicios.anh.gov.co\sservicios) / CONTRATOS 2023_x000a_SECOP II"/>
    <n v="1507284394.5"/>
    <n v="567324401.54999995"/>
    <m/>
    <s v="Indicador Plan de Acción Institucional"/>
    <s v="Juan Eugenio Acosta Mejia"/>
    <s v="juan.acosta@anh.gov.co"/>
  </r>
  <r>
    <n v="51"/>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Estratégico Institucional"/>
    <s v="Gasto de funcionamiento - comercialización"/>
    <s v="No Aplica"/>
    <s v="No Aplica"/>
    <s v="No Aplica"/>
    <s v="No Aplica"/>
    <s v="Regalías recaudadas"/>
    <n v="11.42"/>
    <s v="Billones de pesos"/>
    <s v="Refiere el avance en el valor total de las regalías recaudadas en la vigencia, el monto acumulado de recursos que por concepto de regalías por la explotación de hidrocarburos serán transferidos al SGR en la vigencia 2023."/>
    <s v="Sumatoria de regalías recaudadas en el año"/>
    <n v="632113620"/>
    <d v="2023-01-01T00:00:00"/>
    <d v="2023-12-31T00:00:00"/>
    <s v="Creciente"/>
    <s v="Mensual"/>
    <n v="6.96"/>
    <s v="Al cierre de septiembre se ha recaudado y transferido al SGR $6.963.733.319.794 que representan el 60,96% del presupuesto de la vigencia, con un desface de 1,6 billones al corte del mes de septiembre de 2023. "/>
    <s v="Rad. Id. 1391089; 1409046; 1418601; 1437199; 1464205; 1483994; 1492310; 1512107 y 1520762"/>
    <n v="567661059"/>
    <n v="348156301.63"/>
    <m/>
    <s v="Indicador Estratégico"/>
    <s v="Consuelo Bejarano Almonacid"/>
    <s v="consuelo.bejarano@anh.gov.co"/>
  </r>
  <r>
    <n v="52"/>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Estratégico Institucional"/>
    <s v="Gasto de funcionamiento - comercialización"/>
    <s v="No Aplica"/>
    <s v="No Aplica"/>
    <s v="No Aplica"/>
    <s v="No Aplica"/>
    <s v="Gestión recaudo de Ingresos por Derechos Económicos"/>
    <n v="100"/>
    <s v="Porcentaje"/>
    <s v="Corresponde al porcentaje de recaudado por Ingresos por Derechos Económicos respecto de la liquidación de Derechos Económicos, con una periodicidad trimestral"/>
    <s v="(Recaudo Ingresos por Derechos Económicos / Liquidación del recaudo por Ingresos por Derechos Económicos) *100"/>
    <n v="546927603"/>
    <d v="2023-01-01T00:00:00"/>
    <d v="2023-12-31T00:00:00"/>
    <s v="Constante"/>
    <s v="Trimestral"/>
    <n v="103.17942685357646"/>
    <s v="El recaudo de Ingresos por Derechos Económicos durante el II trimestre de 2023 corresponde a $631.522.425.327,77 y el valor liquidado de Ingresos por Derechos Económicos para ese trimestre corresponde a $612.067.954.930,21"/>
    <s v="Correo electrónico VAF Ejecución Presupuestal Ingresos junio 2023 "/>
    <n v="525819451.32999998"/>
    <n v="329502377.44"/>
    <m/>
    <s v="Indicador Estratégico"/>
    <s v="Consuelo Bejarano Almonacid"/>
    <s v="consuelo.bejarano@anh.gov.co"/>
  </r>
  <r>
    <n v="53"/>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Ingresos por Derechos Económicos"/>
    <s v="Plan de Acción Institucional"/>
    <s v="Gasto de funcionamiento - comercialización"/>
    <s v="No Aplica"/>
    <s v="No Aplica"/>
    <s v="No Aplica"/>
    <s v="No Aplica"/>
    <s v="Gestión aplicaciones derechos económicos"/>
    <n v="90"/>
    <s v="Porcentaje"/>
    <s v="Indica el avance en la gestión de aplicaciones de los pagos efectuados por derechos económicos"/>
    <s v="V1= No. de partidas del mes (n) con aplicaciones radicadas/No. de partidas pendientes de aplicación del mes (n)"/>
    <n v="546927603"/>
    <d v="2023-01-01T00:00:00"/>
    <d v="2023-12-31T00:00:00"/>
    <s v="Constante"/>
    <s v="Mensual"/>
    <n v="34.5794392523364"/>
    <s v="Al cierre del mes de septiembre de 2023 se recibieron 214 partidas y se gestionaron 74 aplicaciones de derechos económicos y contractuales en el mes, por un monto total de $178 mil millones de pesos aproximadamente."/>
    <s v="Control.doc y cuadro control aplicaciones corte septiembre de 2023"/>
    <n v="525819451.32999998"/>
    <n v="329502377.44"/>
    <m/>
    <s v="Indicador Plan de Acción Institucional"/>
    <s v="Consuelo Bejarano Almonacid"/>
    <s v="consuelo.bejarano@anh.gov.co"/>
  </r>
  <r>
    <n v="54"/>
    <s v="Gestión de Regalías y Derechos Económicos"/>
    <s v="Gestión con Valores para Resultados"/>
    <x v="4"/>
    <x v="11"/>
    <s v="Fortalecer la seguridad y soberanía energética en hidrocarburos, apoyando la transición energética y la economía verde"/>
    <s v="Fortalecimiento de hidrocarburos (gas, petróleo aumentando factor recobro mejorado) para la financiación de la transición energética"/>
    <s v="Regalías recaudadas"/>
    <s v="Plan de Acción Institucional"/>
    <s v="Gasto de funcionamiento - comercialización"/>
    <s v="No Aplica"/>
    <s v="No Aplica"/>
    <s v="No Aplica"/>
    <s v="No Aplica"/>
    <s v="Trámite recursos de reposición gestionados"/>
    <n v="69"/>
    <s v="Porcentaje"/>
    <s v="Refiere al porcentaje acumulado de recursos de reposición gestionados en el periodo, respecto del total de recursos presentados."/>
    <s v="(Trámite recursos de reposición gestionados / Trámite recursos de reposición presentados) *100"/>
    <n v="632113620"/>
    <d v="2023-01-01T00:00:00"/>
    <d v="2023-12-31T00:00:00"/>
    <s v="Creciente"/>
    <s v="Trimestral"/>
    <n v="55.319148936170215"/>
    <s v="El 55,32 % de los recursos de reposición interpuestos fueron gestionados al cierre de septiembre. 47 recursos de reposición acumulados y 26 recursos de reposición acumulados gestionados."/>
    <s v="Resoluciones que resuelven recursos de reposición de la vigencia 2023"/>
    <n v="567661059"/>
    <n v="348156301.63"/>
    <m/>
    <s v="Indicador Plan de Acción Institucional"/>
    <s v="Consuelo Bejarano Almonacid"/>
    <s v="consuelo.bejarano@anh.gov.co"/>
  </r>
  <r>
    <n v="55"/>
    <s v="Gestión de Regalías y Derechos Económicos"/>
    <s v="Gestión con Valores para Resultados"/>
    <x v="0"/>
    <x v="2"/>
    <s v="Fortalecer la seguridad y soberanía energética en hidrocarburos, apoyando la transición energética y la economía verde"/>
    <s v="Fortalecimiento de hidrocarburos (gas, petróleo aumentando factor recobro mejorado) para la financiación de la transición energética"/>
    <s v="Excedentes financieros girados a la nación"/>
    <s v="Plan Estratégico Institucional"/>
    <s v="Sistema General de Regalías"/>
    <s v="No Aplica"/>
    <s v="No Aplica"/>
    <s v="No Aplica"/>
    <s v="Sin Información"/>
    <s v="Excedentes financieros girados a la nación"/>
    <n v="1270301.1712869999"/>
    <s v="Millones de pesos"/>
    <s v="Excedentes financieros transferidos a la nación"/>
    <s v="Sumatoria de los saldos trasladados correspondientes a excedentes financieros durante el año."/>
    <n v="40385816.474376999"/>
    <d v="2023-01-01T00:00:00"/>
    <d v="2023-12-31T00:00:00"/>
    <s v="Constante"/>
    <s v="Anual"/>
    <n v="1270301.1712869999"/>
    <s v="El giro se realizó en el mes de febrero de 2023 (se encuentra expresado en millones)"/>
    <s v="Relacion pagos SIIF"/>
    <s v="Sin Información"/>
    <s v="Sin Información"/>
    <m/>
    <s v="Indicador Estratégico"/>
    <s v="Rodrigo Alzate Bedoya"/>
    <s v="rodrigo.alzate@anh.gov.co"/>
  </r>
  <r>
    <n v="56"/>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Nivel de ejecución del plan de seguimiento a las actividades de incremento de reservas y proyectos de Ciencia y Tecnología"/>
    <n v="100"/>
    <s v="Porcentaje"/>
    <s v="Mide la gestión y el avance en el seguimiento a los convenios vigentes y proyectos de C&amp;T que se encuentran aún en desarrollo"/>
    <s v="V1= Avance del cronograma de los convenios vigentes y proyectos de C&amp;T / V2= Cronograma de los convenios vigentes y proyectos de C&amp;T"/>
    <n v="0"/>
    <d v="2023-01-01T00:00:00"/>
    <d v="2023-12-30T00:00:00"/>
    <s v="Creciente"/>
    <s v="Trimestral"/>
    <n v="58"/>
    <s v="Para este indicador, se obtiene un  avance trimestral del 32% sobre la meta del trimestre de 37%. Se tiene así un avance acumulado del 58%, sobre el proyectado total para el tercer trimestre del 75%._x000a__x000a_Actividad 3. (15%). Informes trimestrales de Supervision ANH_x000a__x000a_Actividad 4. (4%). Reuniones de seguimiento- comité coordinador y operativo a convenios C&amp;T_x000a_ (Para todos los convenios)_x000a__x000a_Actividad 5 (2%). Aprobación  Lineas Temáticas que serán objeto de financiación con recursos  del  Convenio 735/556 de 2018_x000a__x000a_Actividad 6. (8%). Visitas técnicas , administrativas y financieras a contratos derivados de los convenios de C&amp;T(4% C-735/556 de 2018) y  (4% C-743/884 de 2019)_x000a__x000a_Actividad 7. ( 3% ). Informes trimestrales proyectos de EOR al Ministerio de Minas y energía _x000a__x000a_Nota: se espera aprobación de las líneas temáticas por parte de la Vicepresidencia de la VORP, así como del evento de divulgación._x000a_Para el mes de octubre se proyecta realizar las sesiones de comité de los contratos._x000a__x000a__x000a__x000a_"/>
    <s v="Actividad 3. (15%). Informes trimestrales de Supervision ANH_x000a__x000a_Informes trimestrales corte junio 2023_x000a__x000a_Convenio 696/321 de 2016_x000a__x000a_-_x0009_INFORME DE SUPERVISIÓN_x000a_\\servicios.anh.gov.co\sservicios\Grupo Reservas Y Operaciones\2023\CIENCIA Y TECNOLOGÍA\1. CONVENIOS MINCIENCIAS\1. CONVENIO 696-321 DE 2016\4. INFORMES DE SUPERVISIÓN TRIMESTRAL\2. CORTE JUNIO\id 1485273 11-07-2023_ Inf. Sup Trimestral 696-321_ corte junio 2023.pdf_x000a_-_x0009_FORMATO PRODUCTOS _x000a_\\servicios.anh.gov.co\sservicios\Grupo Reservas Y Operaciones \2023\CIENCIA Y TECNOLOGÍA\1. CONVENIOS MINCIENCIAS\1. CONVENIO 696-321 DE 2016\4. INFORMES DE SUPERVISIÓN TRIMESTRAL\2. CORTE JUNIO\PRODUCTOS CONVENIO 321-696 DE 2019 CORTE JUNIO (1).xlsx_x000a_-_x0009_FORMATO FINANCIERO_x000a_\\servicios.anh.gov.co\sservicios\Grupo Reservas Y Operaciones \2023\CIENCIA Y TECNOLOGÍA\1. CONVENIOS MINCIENCIAS\1. CONVENIO 696-321 DE 2016\4. INFORMES DE SUPERVISIÓN TRIMESTRAL\2. CORTE JUNIO\V2 Anexo 1. Convenio 696  Reporte Financiero - Corte JUNIO  2023.xlsx_x000a__x000a_Convenio 735/556 de 2018_x000a__x000a_-_x0009_INFORME DE SUPERVISIÓN_x000a_\\servicios.anh.gov.co\sservicios\Grupo Reservas Y Operaciones \2023\CIENCIA Y TECNOLOGÍA\1. CONVENIOS MINCIENCIAS\2. CONVENIO 735-556 DE 2018\4. INFORME DE SUPERVISIÓN TRIMESTRAL-ANH\2. CORTE JUNIO 2023\id 1485275 11-07-2023_ Inf. supervisión trimestral corte junio 2023 735-556.pdf_x000a_-_x0009_FORMATO PRODUCTOS _x000a_\\servicios.anh.gov.co\sservicios\Grupo Reservas Y Operaciones \2023\CIENCIA Y TECNOLOGÍA\1. CONVENIOS MINCIENCIAS\2. CONVENIO 735-556 DE 2018\4. INFORME DE SUPERVISIÓN TRIMESTRAL-ANH\2. CORTE JUNIO 2023\PRODUCTOS CONVENIO 735-556 DE 2018 JUNIO 2023.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Convenio 743/884 de 2019_x000a__x000a_-_x0009_INFORME DE SUPERVISIÓN_x000a_\\servicios.anh.gov.co\sservicios\Grupo Reservas Y Operaciones \2023\CIENCIA Y TECNOLOGÍA\1. CONVENIOS MINCIENCIAS\3. CONVENIO 743-884 DE 2019\3. INFORME DE SUPERVISIÓN TRIMESTRAL\2. CORTE JUNIO 2023\id 1485276 11-07-2023_ informe de supervisión trimestrla corte junio 2023.pdf_x000a_-_x0009_FORMATO PRODUCTOS_x000a_ \\servicios.anh.gov.co\sservicios\Grupo Reservas Y Operaciones \2023\CIENCIA Y TECNOLOGÍA\1. CONVENIOS MINCIENCIAS\3. CONVENIO 743-884 DE 2019\3. INFORME DE SUPERVISIÓN TRIMESTRAL\2. CORTE JUNIO 2023\PRODUCTOS CONVENIO 743-884 DE 2019 CORTE JUNIO (1).xlsx_x000a_-_x0009_FORMATO FINANCIERO_x000a_\\servicios.anh.gov.co\sservicios\Grupo Reservas Y Operaciones \2023\CIENCIA Y TECNOLOGÍA\1. CONVENIOS MINCIENCIAS\3. CONVENIO 743-884 DE 2019\3. INFORME DE SUPERVISIÓN TRIMESTRAL\2. CORTE JUNIO 2023\ANEXO 1 - Convenio 743-884 - Reporte Financiero - Corte JUNIO  2023.xlsx_x000a__x000a_Actividad 4. (4%) Reuniones de seguimiento- comité coordinador y operativo a convenios C&amp;T_x000a_ (Para todos los convenios)_x000a__x000a_Actas de comité coordinador y operativo con el fin de dar cumplimiento a las actividades de seguimiento y ejecución del convenio._x000a__x000a_CONVENIO 735/556 2018_x000a__x000a_-_x0009_Acta de comité_x000a_\\servicios.anh.gov.co\sservicios\Grupo Reservas Y Operaciones \2023\CIENCIA Y TECNOLOGÍA\1. CONVENIOS MINCIENCIAS\2. CONVENIO 735-556 DE 2018\2. ACTAS DE COMITÉ COORDINADOR Y OPERATIVO\3. JULIO 2023\Acta No. 23 - Julio 2023_CV735 VF.pdf_x000a_-_x0009_Presentación de comité_x000a_\\servicios.anh.gov.co\sservicios\Grupo Reservas Y Operaciones \2023\CIENCIA Y TECNOLOGÍA\1. CONVENIOS MINCIENCIAS\2. CONVENIO 735-556 DE 2018\2. ACTAS DE COMITÉ COORDINADOR Y OPERATIVO\3. JULIO 2023\Convenios Recobro 7352019-884 (Comité Jul 2023).pptx_x000a__x000a_CONVENIO 743/884 DE 2019_x000a__x000a_-_x0009_Acta de comité_x000a_\\servicios.anh.gov.co\sservicios\Grupo Reservas Y Operaciones \2023\CIENCIA Y TECNOLOGÍA\1. CONVENIOS MINCIENCIAS\3. CONVENIO 743-884 DE 2019\4. ACTAS COMITÉ COORDINADOR Y OPERATIVO\3. JULIO 2023\Acta No. 13 - Julio 2023_CV884 VF.pdf_x000a_-_x0009_Presentación de comité_x000a_\\servicios.anh.gov.co\sservicios\Grupo Reservas Y Operaciones \2023\CIENCIA Y TECNOLOGÍA\1. CONVENIOS MINCIENCIAS\3. CONVENIO 743-884 DE 2019\4. ACTAS COMITÉ COORDINADOR Y OPERATIVO\3. JULIO 2023\Convenios Recobro 7352019-884 (Comité Jul 2023).pptx_x000a__x000a_Actividad 5 (2%)Aprobació  Lineas Tematicas que serán objeto de financiación con recursos  del  Convenio 735/556 de 2018_x000a__x000a_Se realiza la proyección de los terminos de referencia para un nuevo instrumento de invitación 2023._x000a_ _x000a_Ruta:_x000a_\\servicios.anh.gov.co\sservicios\Grupo Reservas Y Operaciones\2023\CIENCIA Y TECNOLOGÍA\1. CONVENIOS MINCIENCIAS\2. CONVENIO 735-556 DE 2018\5. NUEVA INVITACIÓN DIRECTA-2023\M801PR05MO1 Modelo de Invitacion a Presentar Propuesta de CTeI V2.docx_x000a__x000a_Actividad 6: Visitas tecnicas , administrativas y financieeras contratos derivados de los convenios de C&amp;T(4% convenio 735/556 2018) (4% convenio 743/884 de 2019)_x000a__x000a_*VISITAS CONVENIO 735/556 DE 2018_x000a__x000a_SOPORTE VISITAS POR CTOS:_x000a_\\servicios.anh.gov.co\sservicios\Grupo Reservas Y Operaciones\2023\CIENCIA Y TECNOLOGÍA\1. CONVENIOS MINCIENCIAS\2. CONVENIO 735-556 DE 2018\4. INFORME DE SUPERVISIÓN TRIMESTRAL-ANH\3. CORTE SEPTIEMBRE 2023\SOPORTES CONVENIO 735-556 2018.zip_x000a__x000a_*VISITAS CONVENIO 743/884 DE 2019_x000a__x000a_SOPORTES VISITAS POR CONTRATO _x000a_\\servicios.anh.gov.co\sservicios\Grupo Reservas Y Operaciones\2023\CIENCIA Y TECNOLOGÍA\1. CONVENIOS MINCIENCIAS\3. CONVENIO 743-884 DE 2019\3. INFORME DE SUPERVISIÓN TRIMESTRAL\3. CORTE SEPTIEMBRE 2023\ANEXOS CONVENIO 743-884 2019\ANEXO 5. SOPORTES VISITAS.zip_x000a__x000a_Actividad 7 ( 3% )Informes trimestrales proyectos de EOR al Ministerio de Minas y energía _x000a__x000a_INFORME TRIMESTRAL MME CORTE JUNIO 2023_x000a__x000a_INFORME:_x000a_W:\2023\CIENCIA Y TECNOLOGÍA\1. CONVENIOS MINCIENCIAS\5. INFORMES TRIMESTRALES MME\2. CORTE JUNIO 2023\v2 INFORME TRIMESTRAL A JUNIO 2023 C&amp;T.docx_x000a__x000a_PRESENTACIÓN:_x000a_W:\2023\CIENCIA Y TECNOLOGÍA\1. CONVENIOS MINCIENCIAS\5. INFORMES TRIMESTRALES MME\2. CORTE JUNIO 2023\v2 Nuevo FormatoPresentación MME_ Proyecto de CT TRIMESTRE 2 2023.pptx_x000a__x000a_"/>
    <s v="No Aplica"/>
    <s v="No Aplica"/>
    <s v="Se reporta trimestralmente / Próximo reporte: septiembre"/>
    <s v="Indicador Plan de Acción Institucional"/>
    <s v="María Eugenia Tovar Celis"/>
    <s v="maria.tovar@anh.gov.co"/>
  </r>
  <r>
    <n v="57"/>
    <s v="Revisión y Consolidación de Reservas de Hidrocarburos"/>
    <s v="Gestión con Valores para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Informe final detallado de recursos y reservas de hidrocarburos del país"/>
    <s v="Plan de Acción Institucional"/>
    <s v="Gasto de funcionamiento - comercialización"/>
    <s v="No Aplica"/>
    <s v="No Aplica"/>
    <s v="No Aplica"/>
    <s v="No Aplica"/>
    <s v="Cumplimiento al cronograma de actividades del informe de recursos y reservas 2022"/>
    <n v="100"/>
    <s v="Porcentaje"/>
    <s v="Mide el nivel de ejecución del plan para la revisión y consolidación de reservas, la gestión y el avance de las revisiones de completitud y técnica de los informes de recursos y reservas presentados por las operadoras."/>
    <s v="V1= Informes de recursos y reservas de las operadoras revisados bajo criterios de completitud y técnica / V2= Informes de recursos y reservas presentados por las operadoras"/>
    <n v="0"/>
    <d v="2023-01-01T00:00:00"/>
    <d v="2023-12-30T00:00:00"/>
    <s v="Creciente"/>
    <s v="Trimestral"/>
    <n v="80"/>
    <s v="Se desarrollaron las actividades planeadas para el tercer trimestre, correspondiente al avance del 20% de acuerdo con el cronograma establecido. Para un porcentaje acumulado en el año del 80%_x000a__x000a_Actividad 6. (20%) Realizar la revisión de completitud y técnica a la muestra de contratos y campos seleccionados de los informes de recursos y reservas_x000a__x000a_Se realizaron las revisiones técnicas a los 55 campos y 21 prospectos seleccionados."/>
    <s v="Actividad 6. _x000a_* Soportes en servidor de reservas:_x000a_Grupo Reservas Y Operaciones (\\servicios.anh.gov.co\sservicios)\2023\IRR CORTE 31-DIC-2022\PLAN DE REVISIÓN\Revisiones Tecnicas y Completitud_x000a__x000a_Archivo de seguimiento: Matriz Revision IRR2022_V7"/>
    <s v="No Aplica"/>
    <s v="No Aplica"/>
    <s v="Se reporta trimestralmente / Próximo reporte: septiembre"/>
    <s v="Indicador Estratégico"/>
    <s v="María Eugenia Tovar Celis"/>
    <s v="maria.tovar@anh.gov.co"/>
  </r>
  <r>
    <n v="58"/>
    <s v="Revisión y Consolidación de Reservas de Hidrocarburos"/>
    <s v="Evaluación de Resultados"/>
    <x v="4"/>
    <x v="12"/>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No Aplica"/>
    <s v="No Aplica"/>
    <s v="No Aplica"/>
    <s v="No Aplica"/>
    <s v="No Aplica"/>
    <s v="Publicación del Balance de reservas de hidrocarburos de la Nación"/>
    <n v="1"/>
    <s v="Número"/>
    <s v="Presenta el balance de reservas del país, consolidado por la ANH con corte a 31 de diciembre de año inmediatamente anterior"/>
    <s v="V1= Balance de reservas de hidrocarburos de la Nación publicado"/>
    <n v="0"/>
    <d v="2023-01-01T00:00:00"/>
    <d v="2023-06-30T00:00:00"/>
    <s v="Constante"/>
    <s v="Anual"/>
    <n v="1"/>
    <s v="Se publicó el Balance de Reservas el 24 de mayo de 2023, en la página web de la ANH"/>
    <s v="Enlace principal web ANH: _x000a_https://www.anh.gov.co/es/noticias/informe-de-recursos-y-reservas-con-corte-diciembre-de-2022-insumo-para-la-transici%C3%B3n-energ%C3%A9tica-justa-en-colombia/_x000a_anexo descargable: https://www.anh.gov.co/documents/21617/Informe_de_Reservas__y_Recursos_Contingentes_de_Hidrocarburos_2022_pfMyhzQ.pdf"/>
    <s v="No Aplica"/>
    <s v="No Aplica"/>
    <s v="Se reporta anualmente / Próximo reporte: mayo de 2024"/>
    <s v="Indicador Estratégico"/>
    <s v="María Eugenia Tovar Celis"/>
    <s v="maria.tovar@anh.gov.co"/>
  </r>
  <r>
    <n v="59"/>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gas publicado"/>
    <n v="10"/>
    <s v="Número"/>
    <s v="Mide los informes producción promedio diaria de gas publicados en la página web de la ANH"/>
    <s v="V1= informes producción promedio diaria de gas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0"/>
    <s v="Control de Operaciones y Gestión Volumétrica"/>
    <s v="Evaluación de Resultados"/>
    <x v="4"/>
    <x v="13"/>
    <s v="Fortalecer la seguridad y soberanía energética en hidrocarburos, apoyando la transición energética y la economía verde"/>
    <s v="Fortalecimiento de hidrocarburos (gas, petróleo aumentando factor recobro mejorado) para la financiación de la transición energética"/>
    <s v="Publicación del Balance de reservas de hidrocarburos de la Nación"/>
    <s v="Plan Estratégico Institucional"/>
    <s v="Gasto de funcionamiento - comercialización"/>
    <s v="No Aplica"/>
    <s v="No Aplica"/>
    <s v="No Aplica"/>
    <s v="No Aplica"/>
    <s v="Informe producción promedio diaria de crudo (petróleo) publicado"/>
    <n v="10"/>
    <s v="Número"/>
    <s v="Mide los informes producción promedio diaria de crudo (petróleo) publicados en la página web de la ANH"/>
    <s v="V1= informes producción promedio diaria de crudo (petróleo) publicados"/>
    <n v="0"/>
    <d v="2023-02-25T00:00:00"/>
    <d v="2023-12-25T00:00:00"/>
    <s v="Creciente"/>
    <s v="Mensual"/>
    <n v="8"/>
    <s v="Reporte de producción fiscalizada a Junio 2023, se debe tener en cuenta que la publicación en WEB de fiscalización se da con dos meses de retardo"/>
    <s v="https://www.anh.gov.co/es/operaciones-y-regal%C3%ADas/sistemas-integrados-operaciones/estad%C3%ADsticas-de-producci%C3%B3n/"/>
    <s v="No Aplica"/>
    <s v="No Aplica"/>
    <m/>
    <s v="Indicador Plan de Acción Institucional"/>
    <s v="Germán Zárate Zárate"/>
    <s v="german.zarate@anh.gov.co"/>
  </r>
  <r>
    <n v="64"/>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Desarrollar, implementar y ampliar los sistemas de información"/>
    <s v="137 134 154 136 135 156 145 140 142 146 147 150 144 299 155 158 152 151 162 159"/>
    <s v="Servicios de información implementados"/>
    <n v="2"/>
    <s v="Número"/>
    <s v="Servicios de información implementados obtenidos frente  a Servicios de información implementados proyectados"/>
    <s v="(productos obtenidos/ productos proyectados)"/>
    <n v="1995363300"/>
    <d v="2023-01-01T00:00:00"/>
    <d v="2023-12-31T00:00:00"/>
    <s v="Creciente"/>
    <s v="Mensual"/>
    <n v="0"/>
    <s v="Equipo de 31 personas naturales para desarrollos inhouse que construyen los productos de este indicador, en el mes de mayo se realizó la renovación de 10 contratos de personas natuales para dar continuidad a los proyectos hasta el 31 de diciembre 2023."/>
    <s v="Secop II , Recurso compartido: Contratación OTI - Dirección Sistemas"/>
    <n v="1678402664.3299999"/>
    <n v="1107485329.01"/>
    <m/>
    <s v="Indicador Plan de Acción Institucional"/>
    <s v="Jesús Salvador Ríos Rodríguez"/>
    <s v="jesus.rios@anh.gov.co"/>
  </r>
  <r>
    <n v="65"/>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implementados"/>
    <s v="Habilitar la arquitectura de integración de sistemas de información por microservicios"/>
    <s v="133 157 "/>
    <s v="Servicios de información implementados"/>
    <n v="1"/>
    <s v="Número"/>
    <s v="Servicios de información implementados obtenidos frente  a Servicios de información implementados proyectados"/>
    <s v="(productos obtenidos/ productos proyectados)"/>
    <n v="524636700"/>
    <d v="2023-01-01T00:00:00"/>
    <d v="2023-12-31T00:00:00"/>
    <s v="Creciente"/>
    <s v="Mensual"/>
    <n v="0"/>
    <s v="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
    <s v="Secop II , Recurso compartido: Contratación OTI - Dirección Sistemas"/>
    <n v="440825000"/>
    <n v="188798666"/>
    <m/>
    <s v="Indicador Plan de Acción Institucional"/>
    <s v="Jesús Salvador Ríos Rodríguez"/>
    <s v="jesus.rios@anh.gov.co"/>
  </r>
  <r>
    <n v="66"/>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s capacidades de la infraestructura tecnológica de los Centros de cómputo y sus facilidades"/>
    <s v="No Aplica"/>
    <s v="Servicios de información actualizados"/>
    <n v="2"/>
    <s v="Número"/>
    <s v="Servicios de información actualizados obtenidos frente a Servicios de información actualizados proyectados"/>
    <s v="(productos obtenidos/ productos proyectados)"/>
    <n v="7710000000"/>
    <d v="2023-03-01T00:00:00"/>
    <d v="2023-12-15T00:00:00"/>
    <s v="Creciente"/>
    <s v="Mensual"/>
    <n v="0"/>
    <s v="Proceso de subasta inversa en Secop II ANH-01-SI-2023, adjudicación proyectada para mediados de de octubre."/>
    <s v="Recurso compartido: Contratación OTI - Dirección Sistemas"/>
    <n v="0"/>
    <n v="0"/>
    <m/>
    <s v="Indicador Plan de Acción Institucional"/>
    <s v="Jesús Salvador Ríos Rodríguez"/>
    <s v="jesus.rios@anh.gov.co"/>
  </r>
  <r>
    <n v="67"/>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Tecnologías de la Información y las Comunicaciones - PETIC"/>
    <s v="Gasto de inversión"/>
    <s v="Fortalecimiento de sistemas, seguridad e infraestructura tecnológica"/>
    <s v="Servicios de información actualizados"/>
    <s v="Actualizar la infraestructura tecnológica de toma remota de información para soportar la función de fiscalización"/>
    <s v="No Aplica"/>
    <s v="Servicios de información actualizados"/>
    <n v="1"/>
    <s v="Número"/>
    <s v="Servicios de información actualizados obtenidos frente a Servicios de información actualizados proyectados"/>
    <s v="(productos obtenidos/ productos proyectados)"/>
    <n v="1500000000"/>
    <d v="2023-07-01T00:00:00"/>
    <d v="2023-12-15T00:00:00"/>
    <s v="Creciente"/>
    <s v="Mensual"/>
    <n v="0"/>
    <s v="Orden de Compra 115387 de 2023 Adquisición de los servicios de_x000a_suscripción por dos años a la plataforma de visualización, programación y descarga de imágenes satelitales de radar"/>
    <s v="Recurso compartido: Contratación OTI - Dirección Sistemas"/>
    <n v="999999999.59000003"/>
    <n v="0"/>
    <m/>
    <s v="Indicador Plan de Acción Institucional"/>
    <s v="Jesús Salvador Ríos Rodríguez"/>
    <s v="jesus.rios@anh.gov.co"/>
  </r>
  <r>
    <n v="6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de Seguridad y Privacidad de la Información"/>
    <s v="Gasto de inversión"/>
    <s v="Fortalecimiento de sistemas, seguridad e infraestructura tecnológica"/>
    <s v="Documentos de lineamientos técnicos"/>
    <s v="Formular el Plan Estratégico de seguridad de la Información"/>
    <s v="No Aplica"/>
    <s v="Documentos de lineamientos técnicos"/>
    <n v="1"/>
    <s v="Número"/>
    <s v="Documento de Líneamiento Técnico - Plan Estratégico de seguridad de la Información."/>
    <s v="(productos obtenidos/ productos proyectados)"/>
    <n v="370000000"/>
    <d v="2023-06-01T00:00:00"/>
    <d v="2023-12-31T00:00:00"/>
    <s v="Creciente"/>
    <s v="Mensual"/>
    <n v="0"/>
    <s v="Contrato 651 de 2023 Prestar servicios profesionales especializados realizando el análisis de la estrategia de seguridad de la información en la ANH"/>
    <s v="Recurso compartido: Contratación OTI - Dirección Sistemas"/>
    <n v="42000000"/>
    <n v="0"/>
    <m/>
    <s v="Indicador Plan de Acción Institucional"/>
    <s v="Jesús Salvador Ríos Rodríguez"/>
    <s v="jesus.rios@anh.gov.co"/>
  </r>
  <r>
    <n v="6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Formular la hoja de ruta para el aseguramiento de la calidad de los datos digitales de la ANH"/>
    <s v="No Aplica"/>
    <s v="Documentos de lineamientos técnicos"/>
    <n v="1"/>
    <s v="Número"/>
    <s v="Documento de Líneamiento Técnico - Hoja de ruta para el aseguramiento de la calidad de los datos digitales de la ANH"/>
    <s v="(productos obtenidos/ productos proyectados)"/>
    <n v="400000000"/>
    <d v="2023-06-01T00:00:00"/>
    <d v="2023-12-31T00:00:00"/>
    <s v="Creciente"/>
    <s v="Mensual"/>
    <n v="0"/>
    <s v="Proyecto para desarrollar inhouse en revisión de línea base y estructuración de perfiles requeridos para el desarrollo de componente y entregables del documento"/>
    <s v="Recurso compartido: Contratación OTI - Dirección Sistemas"/>
    <n v="0"/>
    <n v="0"/>
    <m/>
    <s v="Indicador Plan de Acción Institucional"/>
    <s v="Jesús Salvador Ríos Rodríguez"/>
    <s v="jesus.rios@anh.gov.co"/>
  </r>
  <r>
    <n v="7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Cumplimiento anual de ejecución de iniciativas del PETI "/>
    <s v="Plan Estratégico Tecnologías de la Información y las Comunicaciones - PETIC"/>
    <s v="Gasto de inversión"/>
    <s v="Fortalecimiento de sistemas, seguridad e infraestructura tecnológica"/>
    <s v="Documentos de lineamientos técnicos"/>
    <s v="Diseñar y formular los instrumentos Estratégicos involucrados con TI"/>
    <s v="No Aplica"/>
    <s v="Plan Estratégico de Tecnologías de la Información y Comunicaciones - (PETIC), horizonte 2023-2026. "/>
    <n v="80"/>
    <s v="Porcentaje"/>
    <s v="El Plan Estratégico de Tecnologías de la Información y Comunicaciones - (PETIC) , alineado con la estrategia de negocio de la ANH para el horizonte 2023-2026. Se espera que el avance sea superior la 80%"/>
    <s v="Plan formulado"/>
    <n v="0"/>
    <d v="2023-01-01T00:00:00"/>
    <d v="2023-04-30T00:00:00"/>
    <s v="Constante"/>
    <s v="Mensual"/>
    <n v="95"/>
    <s v="El Plan  Estratégico de Tecnologías de la Información se encuentra estructurado en su totalidad."/>
    <s v="https://www.anh.gov.co/documents/1288/Plan_Estrat%C3%A9gico_de_Tecnolog%C3%ADas_de_la_Informaci%C3%B3n_2022_ANH_28-12-2022.pdf"/>
    <n v="0"/>
    <n v="0"/>
    <m/>
    <s v="Indicador Estratégico"/>
    <s v="Jesús Salvador Ríos Rodríguez"/>
    <s v="jesus.rios@anh.gov.co"/>
  </r>
  <r>
    <n v="71"/>
    <s v="Gestión TICs"/>
    <s v="Evaluación de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Productos digitales de core de negocio implementados"/>
    <s v="Plan Estratégico Institucional"/>
    <s v="Gasto de inversión"/>
    <s v="Fortalecimiento de sistemas, seguridad e infraestructura tecnológica"/>
    <s v="No Aplica"/>
    <s v="No Aplica"/>
    <s v="No Aplica"/>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n v="0"/>
    <d v="2023-01-01T00:00:00"/>
    <d v="2023-12-31T00:00:00"/>
    <s v="Creciente"/>
    <s v="Trimestral"/>
    <n v="0"/>
    <s v="No se ha presentado recepción completa de productos con su respectiva obligación financiera razón por la cuál no se registran avances en la meta."/>
    <s v="Recurso compartido: Contratación OTI - Dirección Sistemas"/>
    <n v="0"/>
    <n v="0"/>
    <m/>
    <s v="Indicador Estratégico"/>
    <s v="Jesús Salvador Ríos Rodríguez"/>
    <s v="jesus.rios@anh.gov.co"/>
  </r>
  <r>
    <n v="72"/>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Institucional"/>
    <s v="Gasto de funcionamiento - comercialización"/>
    <s v="No Aplica"/>
    <s v="No Aplica"/>
    <s v="No Aplica"/>
    <s v="No Aplica"/>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n v="0"/>
    <d v="2023-01-01T00:00:00"/>
    <d v="2023-12-31T00:00:00"/>
    <s v="Creciente"/>
    <s v="Trimestral"/>
    <n v="30"/>
    <s v="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_x000a_*Se publicó el PETI en página web de la ANH."/>
    <s v="https://www.anh.gov.co/documents/21450/CRITERIO_DIFERENCIAL_DE_ACCESIBILIDAD_marzo_2023.pdf_x000a__x000a_https://www.anh.gov.co/documents/21258/Plan_Estrat%C3%A9gico_de_Tecnolog%C3%ADas_de_la_Informaci%C3%B3n_2023-2026.pdf"/>
    <n v="0"/>
    <n v="0"/>
    <m/>
    <s v="Indicador Estratégico"/>
    <s v="Jesús Salvador Ríos Rodríguez"/>
    <s v="jesus.rios@anh.gov.co"/>
  </r>
  <r>
    <n v="73"/>
    <s v="Gestión TICs"/>
    <s v="Gestión con Valores para Resultados"/>
    <x v="5"/>
    <x v="4"/>
    <s v="Articular los actores del sector energético para la adecuada ejecución de los contratos misionales en armonía con una sociedad resiliente al clima"/>
    <s v="Modernización y ampliación de instrumentos de evaluación seguimiento y control del sector minero energético"/>
    <s v="Nivel de implementación de modelo de Gobierno y Gestión de Datos"/>
    <s v="Plan Estratégico Tecnologías de la Información y las Comunicaciones - PETIC"/>
    <s v="Gasto de funcionamiento - comercialización"/>
    <s v="No Aplica"/>
    <s v="No Aplica"/>
    <s v="No Aplica"/>
    <s v="Viene del 2022"/>
    <s v="Servicios de infraestructura tecnológica especializada y de seguridad de la ANH contratada"/>
    <n v="1"/>
    <s v="Unidad"/>
    <s v="Garantizar la gestión, administración y monitoreo de la infraestructura tecnológica y de seguridad de la ANH y mantener el plan de recuperación ante desastres de la ANH. – (Vigencia Futura Tramitada en 2021)."/>
    <s v="(Servicios contratados / servicios proyectados)"/>
    <n v="3751695904"/>
    <d v="2023-01-31T00:00:00"/>
    <d v="2023-12-31T00:00:00"/>
    <s v="Constante"/>
    <s v="Mensual"/>
    <n v="1"/>
    <s v="Orden de Compra 102399 de 2022, se adicionó y amplió la prestación del servicio hasta el a través de la cuál se contrató el servicio hasta el 14 de septiembre de 2023 (Otrosí 1). En evento de cotización 158394b para la contratación del servicio de octubre a marzo de 2023 con vigencias futuras ya aprobadas por el Ministerio de Hacienda. "/>
    <s v="Orden de Compra 102399 - Recurso compartido: Contratación OTI - Dirección Sistemas"/>
    <n v="1197862908.8299999"/>
    <n v="1124401506.8300002"/>
    <m/>
    <s v="Indicador Plan de Acción Institucional"/>
    <s v="Jesús Salvador Ríos Rodríguez"/>
    <s v="jesus.rios@anh.gov.co"/>
  </r>
  <r>
    <n v="74"/>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Nivel de implementación de modelo de Gobierno y Gestión de Datos"/>
    <s v="Plan Estratégico Tecnologías de la Información y las Comunicaciones - PETIC"/>
    <s v="Gasto de funcionamiento - comercialización"/>
    <s v="No Aplica"/>
    <s v="No Aplica"/>
    <s v="No Aplica"/>
    <s v="No Aplica"/>
    <s v="Operación, mantenimiento y actualización de la infraestructura de virtualización y custodia de medios de la ANH garantizada"/>
    <n v="4"/>
    <s v="Unidad"/>
    <s v="Contratar los servicios para garantizar la operación, mantenimiento y actualización de la virtualización, escritorios virtuales, hiperconvergencia, almacenamiento, switches, respaldo y custodia de medios de la ANH"/>
    <s v="(Servicios contratados / servicios proyectados)"/>
    <n v="3629567017"/>
    <d v="2023-05-01T00:00:00"/>
    <d v="2023-12-31T00:00:00"/>
    <s v="Constante"/>
    <s v="Mensual"/>
    <n v="0"/>
    <s v="Proceso de subasta inversa en Secop II ANH-01-SI-2023, adjudicación proyectada para mediados de de octubre."/>
    <s v="https://www.anh.gov.co/es/la-anh/contrataci%C3%B3n/sondeo-de-mercado/"/>
    <n v="0"/>
    <n v="0"/>
    <m/>
    <s v="Indicador Plan de Acción Institucional"/>
    <s v="Jesús Salvador Ríos Rodríguez"/>
    <s v="jesus.rios@anh.gov.co"/>
  </r>
  <r>
    <n v="75"/>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27 128 129 130 131 132 138 143 148 153"/>
    <s v="Contratos para apoyo técnico, profesional y especializado realizados"/>
    <n v="15"/>
    <s v="Unidad"/>
    <s v="Contabilizar los contratos para contar con el apoyo técnico, profesional y especializado de soporte y desarrollo a servicios, infraestructura, aplicaciones y gestión administrativa."/>
    <s v="(Servicios contratados / servicios proyectados)"/>
    <n v="1995000000"/>
    <d v="2023-05-01T00:00:00"/>
    <d v="2023-12-31T00:00:00"/>
    <s v="Constante"/>
    <s v="Mensual"/>
    <n v="11"/>
    <s v="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 contratación en septiembre de una persona natural para reforzar el equipo de mesa de servicios."/>
    <s v="Recurso compartido: Contratación OTI - Dirección Sistemas"/>
    <n v="961837466.29999995"/>
    <n v="575870297.50999987"/>
    <m/>
    <s v="Indicador Plan de Acción Institucional"/>
    <s v="Jesús Salvador Ríos Rodríguez"/>
    <s v="jesus.rios@anh.gov.co"/>
  </r>
  <r>
    <n v="76"/>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75"/>
    <s v="Servicios de soporte, mantenimiento y actualizaciones del SGDEA contratados"/>
    <n v="1"/>
    <s v="Unidad"/>
    <s v="Soporte, mantenimiento y actualizaciones del SGDEA que emplea la entidad por horas"/>
    <s v="(Servicios contratados / servicios proyectados)"/>
    <n v="60000000"/>
    <d v="2023-01-01T00:00:00"/>
    <d v="2023-12-31T00:00:00"/>
    <s v="Constante"/>
    <s v="Mensual"/>
    <n v="1"/>
    <s v="La contratación se realizó con presupuesto de la vicepresidencia Administrativa y Financiera bajo el Contrato 238 de 2023. "/>
    <s v="Recurso compartido: Contratación OTI - Dirección Sistemas"/>
    <n v="0"/>
    <n v="0"/>
    <m/>
    <s v="Indicador Plan de Acción Institucional"/>
    <s v="Jesús Salvador Ríos Rodríguez"/>
    <s v="jesus.rios@anh.gov.co"/>
  </r>
  <r>
    <n v="77"/>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167 168 169 370"/>
    <s v="Actualizaciones y suscripciones de licencias de software y créditos en la nube adquiridos"/>
    <n v="3"/>
    <s v="Unidad"/>
    <s v="(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
    <s v="(Servicios contratados / servicios proyectados)"/>
    <n v="1978200000"/>
    <d v="2023-01-01T00:00:00"/>
    <d v="2023-12-31T00:00:00"/>
    <s v="Constante"/>
    <s v="Mensual"/>
    <n v="2"/>
    <s v="Orden de Compra 106649 de 2023; 169. Adquirir la renovación de la suscripción de la suite de office 365 (en el mes de julio se adicionó licenciamiento E3 Office 365 y RDS para ampliar la cobertura) para el manejo de correos y ofimática de la ANH._x000a_*Orden de Compra 104644 de 2023; 168. Adquirir los certificados SSL de los portales web *de la ANH para el acceso seguro a la información_x000a_Orden de Compra 103855 de 2023; 167. Contratar la suscripción de Adobe Acrobat Pro DC por un periodo de doce (12) meses para la generación y edición de documentos._x000a_*Orden de Compra 107178 adquisición  de créditos Azure - infraestructura en la nube_x000a_*Contrato 622 de 2023; 680. Renovación sobre el derecho de uso del direccionamiento de IPv6 de la ANH, por el término de un (1) año_x000a_"/>
    <s v="Recurso compartido: Contratación OTI - Dirección Sistemas"/>
    <n v="2408278696.7600002"/>
    <n v="2311052067.9200001"/>
    <m/>
    <s v="Indicador Plan de Acción Institucional"/>
    <s v="Jesús Salvador Ríos Rodríguez"/>
    <s v="jesus.rios@anh.gov.co"/>
  </r>
  <r>
    <n v="78"/>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s v="302 303 304"/>
    <s v="Soporte y mantenimiento de la infraestructura de apoyo contratada"/>
    <n v="5"/>
    <s v="Unidad"/>
    <s v="Contratar el soporte y mantenimiento de: (i) UPS, (ii) Sistema contra incendios, (iii) Aires acondicionados, (iv) Control de acceso y CCTV y (v) Equipos de Hardware de usuario final."/>
    <s v="(Servicios contratados / servicios proyectados)"/>
    <n v="490683757"/>
    <d v="2023-03-01T00:00:00"/>
    <d v="2023-12-31T00:00:00"/>
    <s v="Constante"/>
    <s v="Mensual"/>
    <n v="1"/>
    <s v="*Contrato 572 de 2023 Soporte y Mantenimiento Aires Acondicionados *Contrato 620 de 2023  En etapa de proceso en SECOP II  Sistema contra incendios, CCTV y Control de acceso_x000a_*Contrato 623 de 2023; 304. Contratar el soporte y mantenimiento del sistema de detección y extinción de incendios del datacenter principal de la ANH, con bolsa de repuestos"/>
    <s v="https://www.anh.gov.co/es/la-anh/contrataci%C3%B3n/sondeo-de-mercado/"/>
    <n v="80257736.579999998"/>
    <n v="0"/>
    <m/>
    <s v="Indicador Plan de Acción Institucional"/>
    <s v="Jesús Salvador Ríos Rodríguez"/>
    <s v="jesus.rios@anh.gov.co"/>
  </r>
  <r>
    <n v="79"/>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166"/>
    <s v="Servicio de internet dedicado para la oficina de la ANH contratado"/>
    <n v="1"/>
    <s v="Unidad"/>
    <s v="Contratar el servicio de internet dedicado para la oficina de la ANH, manteniendo la operatividad de los cinco enlaces de datos e internet con los que cuenta la entidad para la transferencia y respaldo de la información."/>
    <s v="(Servicios contratados / servicios proyectados)"/>
    <n v="383250000"/>
    <d v="2023-03-01T00:00:00"/>
    <d v="2023-12-31T00:00:00"/>
    <s v="Constante"/>
    <s v="Mensual"/>
    <n v="1"/>
    <s v="Otrosí 2 Orden de Compra 88021 - VF Prestación de servicio de canales hasta el 15 de marzo de 2023_x000a_*Orden de Compra Orden de Compra 104820 Contratar los canales de datos e internet de la ANH. (servicio hasta el 15 de diciembre de 2023) En trámite de VF para ampliar el servicio hasta la vigencia 2024"/>
    <s v="Recurso compartido: Contratación OTI - Dirección Sistemas"/>
    <n v="127524064"/>
    <n v="59637748"/>
    <m/>
    <s v="Indicador Plan de Acción Institucional"/>
    <s v="Jesús Salvador Ríos Rodríguez"/>
    <s v="jesus.rios@anh.gov.co"/>
  </r>
  <r>
    <n v="80"/>
    <s v="Gestión TICs"/>
    <s v="Gestión con Valores para Resultados"/>
    <x v="5"/>
    <x v="4"/>
    <s v="Afianzar la gestión y desempeño organizacional eficiente y equitativo, generando mayor confianza ciudadana, transformación e innovación institucional"/>
    <s v="Promoción de la eficiencia y simplificación de procesos institucionales"/>
    <s v="Productos digitales de core de negocio implementados"/>
    <s v="Plan Estratégico Tecnologías de la Información y las Comunicaciones - PETIC"/>
    <s v="Gasto de funcionamiento - comercialización"/>
    <s v="No Aplica"/>
    <s v="No Aplica"/>
    <s v="No Aplica"/>
    <n v="342"/>
    <s v="Uso de la capacidad física locativa disponible en el Data Center Alterno del IPSE"/>
    <n v="1"/>
    <s v="Unidad"/>
    <s v="Renovar el contrato para el uso locativo de las instalaciones del IPSE para el alojamiento de la infraestructura de respaldo onpremise de la ANH"/>
    <s v="(Servicios contratados / servicios proyectados)"/>
    <n v="211603322"/>
    <d v="2023-01-01T00:00:00"/>
    <d v="2023-12-31T00:00:00"/>
    <s v="Constante"/>
    <s v="Mensual"/>
    <n v="1"/>
    <s v="Otrosí 7 Convenio 670 de 2020"/>
    <s v="Recurso compartido: Contratación OTI - Dirección Sistemas"/>
    <n v="230156700"/>
    <n v="115078350"/>
    <m/>
    <s v="Indicador Plan de Acción Institucional"/>
    <s v="Jesús Salvador Ríos Rodríguez"/>
    <s v="jesus.rios@anh.gov.co"/>
  </r>
  <r>
    <n v="81"/>
    <s v="Promoción y Asignación de Áreas"/>
    <s v="Gestión con Valores para Resultados"/>
    <x v="6"/>
    <x v="14"/>
    <s v="Fortalecer la seguridad y soberanía energética en hidrocarburos, apoyando la transición energética y la economía verde"/>
    <s v="Fortalecimiento de hidrocarburos (gas, petróleo aumentando factor recobro mejorado) para la financiación de la transición energética"/>
    <s v="Participación en eventos estratégicos para la promoción de la entidad, del sector y del proceso de transición energética del país"/>
    <s v="Plan de Acción Institucional"/>
    <s v="Gasto de inversión"/>
    <s v="Modelo de promoción para incrementar la inversión"/>
    <s v="Servicio de divulgación para la promoción y posicionamiento de los recursos hidrocarburíferos"/>
    <s v="Diseñar  y  ejecutar Plan Estratégico de Comunicaciones."/>
    <s v="Sin Información"/>
    <s v="Servicio de divulgación para la promoción y posicionamiento de los recursos hidrocarburíferos"/>
    <n v="1"/>
    <s v="Número"/>
    <s v="Servicio de divulgación para la promoción y posicionamiento de los recursos hidrocarburíferos creado"/>
    <s v="V1= Servicio de divulgación para la promoción y posicionamiento de los recursos hidrocarburíferos creado"/>
    <n v="1783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2"/>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Realizar análisis o estudios de mercados e investigaciones del sector."/>
    <s v="Sin Información"/>
    <s v="Documentos de investigación"/>
    <n v="1"/>
    <s v="Número"/>
    <s v="Documentos de investigación construído"/>
    <s v="V1= Documentos de investigación construído"/>
    <n v="1250000000"/>
    <d v="2023-09-01T00:00:00"/>
    <d v="2023-12-31T00:00:00"/>
    <s v="Creciente"/>
    <s v="Cuatrimestr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Plan de Acción Institucional"/>
    <s v="Arbey Avendaño Castrillón"/>
    <s v="arbey.avendano@anh.gov.co"/>
  </r>
  <r>
    <n v="83"/>
    <s v="Promoción y Asignación de Áreas"/>
    <s v="Gestión con Valores para Resultados"/>
    <x v="6"/>
    <x v="14"/>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de Acción Institucional"/>
    <s v="Gasto de inversión"/>
    <s v="Modelo de promoción para incrementar la inversión"/>
    <s v="Documentos de investigación"/>
    <s v="Evaluar las capacidades de los proponentes, operadores o compañías inversionistas."/>
    <s v="Sin Información"/>
    <s v="Procesos de acompañamientos a entidades del orden nacional para la asignación de áreas de su competencia adelantados."/>
    <n v="1"/>
    <s v="Número"/>
    <s v="Corresponde al acompañamiento a la DIMAR y al MME en la construcción y desarrollo del proceso para la asignación de áreas costa afuera."/>
    <s v="V1= Proceso de acompañamiento adelantado"/>
    <n v="1508000000"/>
    <d v="2023-09-01T00:00:00"/>
    <d v="2023-12-31T00:00:00"/>
    <s v="Creciente"/>
    <s v="Mensual"/>
    <n v="0.3"/>
    <s v="Al mes de septiembre desde la ANH se apoyó en la construcción de los Pliegos del proceso de asignación, remitidos al MME y DIMAR para su aprobación."/>
    <s v="La evidencia se encuentra en disco compartido de la VPAA y en correo electrónico enviado por las funcionarias Dolly Fajardo y Margarita Nieves (09/10/2023)."/>
    <n v="526500000"/>
    <n v="296833333.38999999"/>
    <m/>
    <s v="Indicador Plan de Acción Institucional"/>
    <s v="Arbey Avendaño Castrillón"/>
    <s v="arbey.avendano@anh.gov.co"/>
  </r>
  <r>
    <n v="84"/>
    <s v="Gestión Social, HSE y de Seguridad de Contratos de Hidrocarburos"/>
    <s v="Gestión con Valores para Resultados"/>
    <x v="6"/>
    <x v="14"/>
    <s v="Articular los actores del sector energético para la adecuada ejecución de los contratos misionales en armonía con una sociedad resiliente al clima"/>
    <s v="Fortalecimiento y articulación institucional del sector minero energético"/>
    <s v="Participación en espacios de articulación de los actores del sector para la adecuada gestión de los contratos de hidrocarburos"/>
    <s v="Plan Estratégico Institucional"/>
    <s v="Sin Información"/>
    <s v="No Aplica"/>
    <s v="No Aplica"/>
    <s v="Priorizar, coordinar la participación por parte de la ANH en escenarios estratégicos."/>
    <s v="Sin Información"/>
    <s v="Número de espacios de articulación de los actores del sector para la adecuada gestión de los contratos de hidrocarburos con la participación de la ANH"/>
    <n v="15"/>
    <s v="Número"/>
    <s v="Corresponde a la cantidad de espacios de articulación de los actores del sector en los que la ANH ha participado, para la adecuada gestión de los contratos de hidrocarburos."/>
    <s v="Sumatoria del Número de espacios de articulación con los actores del sector en los que la ANH ha participado, para la adecuada gestión de los contratos de hidrocarburos."/>
    <n v="270000000"/>
    <d v="2023-05-01T00:00:00"/>
    <d v="2023-12-15T00:00:00"/>
    <s v="Creciente"/>
    <s v="Mensual"/>
    <n v="0"/>
    <s v="Dadas las consideraciones y definiciones del Gobierno Nacional en relación con los nuevos cotratos de hidrocarburos, la ejecución de esta actividad se ha visto afectada y por tal motivo no se ha realizado ejecución presupuestal en la vigencia actual, razón por la que al mes de Septiembre no se ha registrado avance respecto de este indicador."/>
    <s v="No Aplica"/>
    <n v="0"/>
    <n v="0"/>
    <m/>
    <s v="Indicador Estratégico"/>
    <s v="Arbey Avendaño Castrillón"/>
    <s v="arbey.avendano@anh.gov.co"/>
  </r>
  <r>
    <n v="85"/>
    <s v="Promoción y Asignación de Áreas"/>
    <s v="Evaluación de Resultados"/>
    <x v="6"/>
    <x v="4"/>
    <s v="Fortalecer la seguridad y soberanía energética en hidrocarburos, apoyando la transición energética y la economía verde"/>
    <s v="Fortalecimiento de las Fuentes No Convencionales de Energía - FNCE"/>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n v="0"/>
    <d v="2023-01-04T00:00:00"/>
    <d v="2023-12-15T00:00:00"/>
    <s v="Creciente"/>
    <s v="Cuatrimestral"/>
    <n v="2.34"/>
    <s v="Para el segundo cuatrimestre se adelantó,  a través de la aplicación Microsoft Forms y contando con el correo encuestavpaa@anh.gov.co, la construcción del formato para la aplicación de la encuesta de percepción, la cual puede ser contestada de forma fácil por computador o celular, esta va dirigida a más de 120 inversionistas la cual no tomara más de 5 minutos. Adicionalmente, se adelantó la revisión de la información de 74 presidentes o los representantes legales de las respectivas empresas que actualmente tienen una contratación con la ANH."/>
    <s v="La evidencia se encuentra en disco compartido de la VPAA y en correo electrónico enviado por funcionario Carlos Novoa a la Gerencia de Planeación de la ANH (7/09/2023)."/>
    <n v="0"/>
    <n v="0"/>
    <m/>
    <s v="Indicador Estratégico"/>
    <s v="Arbey Avendaño Castrillón"/>
    <s v="arbey.avendano@anh.gov.co"/>
  </r>
  <r>
    <n v="87"/>
    <s v="Promoción y Asignación de Áreas"/>
    <s v="Evaluación de Resultados"/>
    <x v="6"/>
    <x v="14"/>
    <s v="Articular los actores del sector energético para la adecuada ejecución de los contratos misionales en armonía con una sociedad resiliente al clima"/>
    <s v="Fortalecimiento y articulación institucional del sector minero energético"/>
    <s v="Participación en eventos estratégicos para la promoción de la entidad, del sector y del proceso de transición energética del país"/>
    <s v="Plan Estratégico Institucional"/>
    <s v="Gasto de inversión"/>
    <s v="Modelo de promoción para incrementar la inversión"/>
    <s v="Servicio de divulgación para la promoción y posicionamiento de los recursos hidrocarburíferos"/>
    <s v="Priorizar, coordinar la participación por parte de la ANH en escenarios estratégicos."/>
    <s v="Sin Información"/>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Sumatoria Número de eventos estratégicos con patrocinio en los que participa la ANH"/>
    <n v="5675000000"/>
    <d v="2023-01-15T00:00:00"/>
    <d v="2023-12-31T00:00:00"/>
    <s v="Creciente"/>
    <s v="Mensual"/>
    <n v="14"/>
    <s v="Al mes de septiembre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viii) Congreso Naturgas 2023, (ix) XIX Congreso Colombiano de Geología y IV Simposio Exploradores, (x) el XX Congreso Colombiano de Petróleo, Gas y Energía 2023 &quot;Ruta energética hacia un futuro sostenible&quot;, (xi) 2° Edición: Día ACGGP, (xii) 40° Conferencia Energética Colombiana - Enercol 2023, (xiii) XXIII Congreso Nacional en Derecho de la Energía y (xiv) 8° Edición SPE TECHNICAL CONFERENCE: One Step closer to the Energy Future Success."/>
    <s v="Las evidencias se encuentran en los informes correspondientes a la ejecuci[on de los eventos, dispuestos en los discos compartidos de la VPAA. "/>
    <n v="2680175146"/>
    <n v="2272675146"/>
    <m/>
    <s v="Indicador Estratégico"/>
    <s v="Arbey Avendaño Castrillón"/>
    <s v="arbey.avendano@anh.gov.co"/>
  </r>
  <r>
    <n v="88"/>
    <s v="Identificación de Oportunidades Exploratorias"/>
    <s v="Evaluación de Resultados"/>
    <x v="3"/>
    <x v="10"/>
    <s v="Fortalecer la seguridad y soberanía energética en hidrocarburos, apoyando la transición energética y la economía verde"/>
    <s v="Fortalecimiento de las Fuentes No Convencionales de Energía - FNCE"/>
    <s v="Nuevas áreas prospectivas orientadas en Fuentes No Convencionales de Energía Renovable (FNCER) provenientes del subsuelo, evaluadas"/>
    <s v="Plan Estratégico Institucional"/>
    <s v="Gasto de inversión"/>
    <s v="Contribución de la evaluación del potencial de fuentes no convencionales de energía para la transición energética nacional "/>
    <s v="No Reportado"/>
    <s v="No Reportado"/>
    <s v="Sin Información"/>
    <s v="Nuevas áreas prospectivas orientadas en Fuentes No Convencionales de Energía Renovable (FNCER) provenientes del subsuelo, evaluadas"/>
    <n v="1"/>
    <s v="Número"/>
    <s v="Corresponde a nuevas áreas prospectivas orientadas en Fuentes No Convencionales de Energía Renovable (FNCER) provenientes del subsuelo, evaluadas"/>
    <s v="Área evaluadas técnicamente ofrecidas para nominación en procesos competitivos"/>
    <n v="111120005937"/>
    <d v="2023-01-01T00:00:00"/>
    <d v="2023-12-31T00:00:00"/>
    <s v="Creciente"/>
    <s v="Semestral"/>
    <n v="0"/>
    <s v="No Aplica"/>
    <s v="No Aplica"/>
    <n v="0"/>
    <n v="0"/>
    <m/>
    <s v="Indicador Estratégico"/>
    <s v="Juan Eugenio Acosta Mejia"/>
    <s v="juan.acosta@anh.gov.co"/>
  </r>
  <r>
    <n v="89"/>
    <s v="Gestión Contractu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imensión de Talento Humano FURAG - MIPG"/>
    <s v="Plan Anual de Vacantes"/>
    <s v="Gasto de funcionamiento - comercialización"/>
    <s v="No Aplica"/>
    <s v="No Aplica"/>
    <s v="Seleccionar contratistas a través de las diferentes modalidades de contratación de acuerdo con la normativa vigente"/>
    <s v="No Aplica"/>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d v="2023-01-01T00:00:00"/>
    <d v="2023-12-31T00:00:00"/>
    <s v="Constante"/>
    <s v="Semestral"/>
    <n v="100"/>
    <s v="Primer semestre, el indicador muestra un cumplimiento del 100 % con respecto a la meta establecida, donde se atendieron 604  solicitudes  contratación, sobre 604 total de solicitudes contratación  discriminado de la siguiente manera: se gestionó la suscripción de 577 contratos, 16 modificaciones y 11  ordenes de compra generadas por CCE derivadas de acuerdos marco,  prueba de la información se encuentra en la Base de Datos de Contratación Administrativa de la OAJ y de acuerdo con lo establecido en la Ley 80 de 1993 y demás normas concordantes"/>
    <s v="Base datos de la contratacion Administrativa de la OAJ_x000a_Z:\BASE DE DATOS DE LA ENTIDAD 2003 A 2023\BASE DE DATOS DE LA ENTIDAD_x000a_"/>
    <n v="0"/>
    <n v="0"/>
    <m/>
    <s v="Indicador Plan de Acción Institucional"/>
    <s v="Maribel Rodríguez Moreno"/>
    <s v="maribel.rodriguez@anh.gov.co"/>
  </r>
  <r>
    <n v="90"/>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Evaluación de Gestión Institucional FURAG - MIPG"/>
    <s v="Plan de Acción Institucional"/>
    <s v="Gasto de funcionamiento - comercialización"/>
    <s v="No Aplica"/>
    <s v="No Aplica"/>
    <s v="Emitir respuestas a_x000a_ solicitudes de conceptos jurídicos relacionados con los contratos E&amp;P y TEAS"/>
    <s v="No Aplica"/>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d v="2023-01-01T00:00:00"/>
    <d v="2023-12-31T00:00:00"/>
    <s v="Constante"/>
    <s v="Trimestral"/>
    <n v="91.6"/>
    <s v="En el tercer trimestre del año 2023 se da un cumplimiento de la meta al 91,6% por lo siguiente: se resolvieron en total 55 conceptos con un promedio de respuesta de 7,2 días por trámite,  lo que se encuentra dentro del margen de respuesta oportuna establecido por la OAJ en  los Acuerdos de Niveles de Servicio adoptados desde el año 2020, correspondiente a 15 días hábiles."/>
    <s v=" W:\My Documents\SIGECO\PROCESO GESTION LEGAL\INDICADORES\Indicadores GL 2023_x000a_Reporte indicador por correo a Laura  Sierra"/>
    <n v="0"/>
    <n v="0"/>
    <m/>
    <s v="Indicador Plan de Acción Institucional"/>
    <s v="Maribel Rodríguez Moreno"/>
    <s v="maribel.rodriguez@anh.gov.co"/>
  </r>
  <r>
    <n v="91"/>
    <s v="Gestión Legal"/>
    <s v="Gestión con Valores para Resultados"/>
    <x v="7"/>
    <x v="15"/>
    <s v="Afianzar la gestión y desempeño organizacional eficiente y equitativo, generando mayor confianza ciudadana, transformación e innovación institucional"/>
    <s v="Promoción de la eficiencia y simplificación de procesos institucionales"/>
    <s v="Nivel de satisfacción de los actores involucrados en los procesos necesarios para garantizar la seguridad y soberanía energética del país"/>
    <s v="Plan de Acción Institucional"/>
    <s v="Gasto de funcionamiento - comercialización"/>
    <s v="No Aplica"/>
    <s v="No Aplica"/>
    <s v="Contestar demandas y requerimiento de despachos judiciales "/>
    <s v="No Aplica"/>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d v="2023-01-01T00:00:00"/>
    <d v="2023-12-31T00:00:00"/>
    <s v="Constante"/>
    <s v="Semestral"/>
    <n v="100"/>
    <s v="En el primer semestre se da un cumplimiento de la meta  al 100% según la base de datos de procesos judiciales y el registro del sistema litigioso del Estado denominado Ekogui, se radicaron 4 demandas,   8 conciliaciones prejudiciales y  48 acciones de tutela, las cuales se atendieron en tiempo conforme a los términos legales. Igualmente se  recibieron  1.432    requerimientos judiciales en procesos de restitución de tierras, los cuales se atendieron en los términos legales.  Se atendieron  11  Derechos de petición. (DEFENSA JUDICIAL)  _x000a_Se cumplió con los términos procesales acorde con la naturaleza de cada una de las acciones que fueran presentadas a favor o en contra  de la ANH, tanto en etapa  extra judicial como judicial "/>
    <s v="Aplicativo EKOGUI Y Base de datos Estado de _x000a_procesos judiciales Z:\Procesos-   Carpetas de procesos y Reparto, Z:\Conciliaciones, Z:\Arbitraje​ "/>
    <n v="0"/>
    <n v="0"/>
    <m/>
    <s v="Indicador Plan de Acción Institucional"/>
    <s v="Maribel Rodríguez Moreno"/>
    <s v="maribel.rodriguez@anh.gov.co"/>
  </r>
  <r>
    <n v="92"/>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Vencimiento de Fase"/>
    <n v="100"/>
    <s v="Porcentaje"/>
    <s v="En el trimestre se medirá la eficiencia del seguimiento a los contratos en ejecución que vencen su fase actual en el término de 9 meses y que tienen compromisos exploratorios pendientes."/>
    <s v="(Número de Contratos a los que se les solicitó mediante comunicación(es) el cumplimiento de los compromisos pendientes/Total de los Contratos en ejecución que vencen su Fase Actual en el periodo de 9 meses  con compromisos exploratorios pendientes)*100%"/>
    <n v="456776629.18000001"/>
    <d v="2023-01-01T00:00:00"/>
    <d v="2023-12-31T00:00:00"/>
    <s v="Creciente"/>
    <s v="Mensual"/>
    <n v="74.099999999999994"/>
    <s v="El indicador de trámites de la GSCE muestra un cumplimiento del 99%  respecto a la meta establecida para el tercer trimestre. Al cierre del trimestre, se cerraron 589 trámites de revisión de garantías y 346 respuestas a tramites relacionados con las garantías, para un total de 935 trámites gestionados.  Al cierre del trimestre, el equipo de garantías de la GSCE está conformado por cuatro personas, una de planta y tres contratistas."/>
    <s v="Base de datos de Alertas"/>
    <n v="358236303.375"/>
    <n v="139721043.91839999"/>
    <m/>
    <s v="Indicador Plan de Acción Institucional"/>
    <s v="Libardo Andrés Huertas Cuevas"/>
    <s v="libardo.huertas@anh.gov.co"/>
  </r>
  <r>
    <n v="93"/>
    <s v="Gestión de Contratos en Exploración"/>
    <s v="Evaluación de Resultados"/>
    <x v="2"/>
    <x v="7"/>
    <s v="Fortalecer la seguridad y soberanía energética en hidrocarburos, apoyando la transición energética y la economía verde"/>
    <s v="Fortalecimiento de hidrocarburos (gas, petróleo aumentando factor recobro mejorado) para la financiación de la transición energética"/>
    <s v="Nivel de satisfacción de los actores involucrados en los procesos necesarios para garantizar la seguridad y soberanía energética del país"/>
    <s v="Plan Estratégico Institucional"/>
    <s v="Gasto de funcionamiento - comercialización"/>
    <s v="No Aplica"/>
    <s v="No Aplica"/>
    <s v="No Aplica"/>
    <s v="Sin Información"/>
    <s v="Seguimiento de Garantías GSCE."/>
    <n v="80"/>
    <s v="Porcentaje"/>
    <s v="En el trimestre se medirá la eficacia de la gestión de los trámites de garantías."/>
    <s v="(Número de trámites atendidos en el período/Total de los trámites de garantías.)*100%"/>
    <n v="745267131.82000005"/>
    <d v="2023-01-01T00:00:00"/>
    <d v="2023-12-31T00:00:00"/>
    <s v="Creciente"/>
    <s v="Trimestral"/>
    <n v="100"/>
    <s v="En el tercer trimestre de 2023 se evidencia un cumplimiento del indicador de Vencimientos de Fase del 92 %, esto quiere decir que de los 12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tercer trimestre del año 2023  este indicador cumplió la meta establecida._x000a_A partir del mes de julio, se hace el seguimiento de fases mensualmente teniendo en cuenta que es importante para la GSCE tener mapeados el cumplimiento de los contratos."/>
    <s v="Base de datos de Garantías"/>
    <n v="597060505.625"/>
    <n v="227965913.76160002"/>
    <m/>
    <s v="Indicador Plan de Acción Institucional"/>
    <s v="Libardo Andrés Huertas Cuevas"/>
    <s v="libardo.huertas@anh.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896C5A-F81C-4B73-B570-3D5E581198C1}"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30" firstHeaderRow="1" firstDataRow="1" firstDataCol="1"/>
  <pivotFields count="33">
    <pivotField showAll="0"/>
    <pivotField showAll="0"/>
    <pivotField showAll="0"/>
    <pivotField axis="axisRow" showAll="0">
      <items count="9">
        <item x="7"/>
        <item x="1"/>
        <item x="5"/>
        <item x="0"/>
        <item x="2"/>
        <item x="4"/>
        <item x="6"/>
        <item x="3"/>
        <item t="default"/>
      </items>
    </pivotField>
    <pivotField axis="axisRow" showAll="0">
      <items count="17">
        <item x="1"/>
        <item x="2"/>
        <item x="10"/>
        <item x="14"/>
        <item x="11"/>
        <item x="12"/>
        <item x="13"/>
        <item x="9"/>
        <item x="7"/>
        <item x="8"/>
        <item x="6"/>
        <item x="4"/>
        <item x="15"/>
        <item x="5"/>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27">
    <i>
      <x/>
    </i>
    <i r="1">
      <x v="12"/>
    </i>
    <i>
      <x v="1"/>
    </i>
    <i r="1">
      <x v="13"/>
    </i>
    <i>
      <x v="2"/>
    </i>
    <i r="1">
      <x v="11"/>
    </i>
    <i>
      <x v="3"/>
    </i>
    <i r="1">
      <x/>
    </i>
    <i r="1">
      <x v="1"/>
    </i>
    <i r="1">
      <x v="11"/>
    </i>
    <i r="1">
      <x v="14"/>
    </i>
    <i r="1">
      <x v="15"/>
    </i>
    <i>
      <x v="4"/>
    </i>
    <i r="1">
      <x v="8"/>
    </i>
    <i r="1">
      <x v="9"/>
    </i>
    <i r="1">
      <x v="10"/>
    </i>
    <i>
      <x v="5"/>
    </i>
    <i r="1">
      <x v="4"/>
    </i>
    <i r="1">
      <x v="5"/>
    </i>
    <i r="1">
      <x v="6"/>
    </i>
    <i>
      <x v="6"/>
    </i>
    <i r="1">
      <x v="3"/>
    </i>
    <i r="1">
      <x v="11"/>
    </i>
    <i>
      <x v="7"/>
    </i>
    <i r="1">
      <x v="2"/>
    </i>
    <i r="1">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46">
      <pivotArea collapsedLevelsAreSubtotals="1" fieldPosition="0">
        <references count="1">
          <reference field="5" count="1">
            <x v="0"/>
          </reference>
        </references>
      </pivotArea>
    </format>
    <format dxfId="45">
      <pivotArea collapsedLevelsAreSubtotals="1" fieldPosition="0">
        <references count="2">
          <reference field="5" count="1" selected="0">
            <x v="0"/>
          </reference>
          <reference field="6" count="1">
            <x v="4"/>
          </reference>
        </references>
      </pivotArea>
    </format>
    <format dxfId="44">
      <pivotArea collapsedLevelsAreSubtotals="1" fieldPosition="0">
        <references count="1">
          <reference field="5" count="1">
            <x v="1"/>
          </reference>
        </references>
      </pivotArea>
    </format>
    <format dxfId="43">
      <pivotArea collapsedLevelsAreSubtotals="1" fieldPosition="0">
        <references count="2">
          <reference field="5" count="1" selected="0">
            <x v="1"/>
          </reference>
          <reference field="6" count="2">
            <x v="2"/>
            <x v="3"/>
          </reference>
        </references>
      </pivotArea>
    </format>
    <format dxfId="42">
      <pivotArea collapsedLevelsAreSubtotals="1" fieldPosition="0">
        <references count="1">
          <reference field="5" count="1">
            <x v="2"/>
          </reference>
        </references>
      </pivotArea>
    </format>
    <format dxfId="41">
      <pivotArea collapsedLevelsAreSubtotals="1" fieldPosition="0">
        <references count="2">
          <reference field="5" count="1" selected="0">
            <x v="2"/>
          </reference>
          <reference field="6" count="2">
            <x v="0"/>
            <x v="1"/>
          </reference>
        </references>
      </pivotArea>
    </format>
    <format dxfId="40">
      <pivotArea collapsedLevelsAreSubtotals="1" fieldPosition="0">
        <references count="1">
          <reference field="5" count="1">
            <x v="0"/>
          </reference>
        </references>
      </pivotArea>
    </format>
    <format dxfId="39">
      <pivotArea collapsedLevelsAreSubtotals="1" fieldPosition="0">
        <references count="2">
          <reference field="5" count="1" selected="0">
            <x v="0"/>
          </reference>
          <reference field="6" count="1">
            <x v="4"/>
          </reference>
        </references>
      </pivotArea>
    </format>
    <format dxfId="38">
      <pivotArea collapsedLevelsAreSubtotals="1" fieldPosition="0">
        <references count="1">
          <reference field="5" count="1">
            <x v="1"/>
          </reference>
        </references>
      </pivotArea>
    </format>
    <format dxfId="37">
      <pivotArea collapsedLevelsAreSubtotals="1" fieldPosition="0">
        <references count="2">
          <reference field="5" count="1" selected="0">
            <x v="1"/>
          </reference>
          <reference field="6" count="2">
            <x v="2"/>
            <x v="3"/>
          </reference>
        </references>
      </pivotArea>
    </format>
    <format dxfId="36">
      <pivotArea collapsedLevelsAreSubtotals="1" fieldPosition="0">
        <references count="1">
          <reference field="5" count="1">
            <x v="2"/>
          </reference>
        </references>
      </pivotArea>
    </format>
    <format dxfId="35">
      <pivotArea collapsedLevelsAreSubtotals="1" fieldPosition="0">
        <references count="2">
          <reference field="5" count="1" selected="0">
            <x v="2"/>
          </reference>
          <reference field="6" count="2">
            <x v="0"/>
            <x v="1"/>
          </reference>
        </references>
      </pivotArea>
    </format>
    <format dxfId="34">
      <pivotArea grandRow="1" outline="0" collapsedLevelsAreSubtotals="1" fieldPosition="0"/>
    </format>
    <format dxfId="33">
      <pivotArea grandRow="1" outline="0" collapsedLevelsAreSubtotals="1" fieldPosition="0"/>
    </format>
    <format dxfId="32">
      <pivotArea dataOnly="0" labelOnly="1" fieldPosition="0">
        <references count="1">
          <reference field="5" count="0"/>
        </references>
      </pivotArea>
    </format>
    <format dxfId="31">
      <pivotArea dataOnly="0" labelOnly="1" fieldPosition="0">
        <references count="2">
          <reference field="5" count="1" selected="0">
            <x v="0"/>
          </reference>
          <reference field="6" count="1">
            <x v="4"/>
          </reference>
        </references>
      </pivotArea>
    </format>
    <format dxfId="30">
      <pivotArea dataOnly="0" labelOnly="1" fieldPosition="0">
        <references count="2">
          <reference field="5" count="1" selected="0">
            <x v="1"/>
          </reference>
          <reference field="6" count="2">
            <x v="2"/>
            <x v="3"/>
          </reference>
        </references>
      </pivotArea>
    </format>
    <format dxfId="29">
      <pivotArea dataOnly="0" labelOnly="1" fieldPosition="0">
        <references count="1">
          <reference field="6" count="0"/>
        </references>
      </pivotArea>
    </format>
    <format dxfId="28">
      <pivotArea dataOnly="0" labelOnly="1" fieldPosition="0">
        <references count="1">
          <reference field="5" count="0"/>
        </references>
      </pivotArea>
    </format>
    <format dxfId="27">
      <pivotArea dataOnly="0" labelOnly="1" fieldPosition="0">
        <references count="2">
          <reference field="5" count="1" selected="0">
            <x v="0"/>
          </reference>
          <reference field="6" count="1">
            <x v="4"/>
          </reference>
        </references>
      </pivotArea>
    </format>
    <format dxfId="26">
      <pivotArea dataOnly="0" labelOnly="1" fieldPosition="0">
        <references count="2">
          <reference field="5" count="1" selected="0">
            <x v="1"/>
          </reference>
          <reference field="6" count="2">
            <x v="2"/>
            <x v="3"/>
          </reference>
        </references>
      </pivotArea>
    </format>
    <format dxfId="25">
      <pivotArea collapsedLevelsAreSubtotals="1" fieldPosition="0">
        <references count="1">
          <reference field="5" count="1">
            <x v="0"/>
          </reference>
        </references>
      </pivotArea>
    </format>
    <format dxfId="24">
      <pivotArea collapsedLevelsAreSubtotals="1" fieldPosition="0">
        <references count="2">
          <reference field="5" count="1" selected="0">
            <x v="0"/>
          </reference>
          <reference field="6" count="1">
            <x v="4"/>
          </reference>
        </references>
      </pivotArea>
    </format>
    <format dxfId="23">
      <pivotArea collapsedLevelsAreSubtotals="1" fieldPosition="0">
        <references count="1">
          <reference field="5" count="1">
            <x v="1"/>
          </reference>
        </references>
      </pivotArea>
    </format>
    <format dxfId="22">
      <pivotArea collapsedLevelsAreSubtotals="1" fieldPosition="0">
        <references count="2">
          <reference field="5" count="1" selected="0">
            <x v="1"/>
          </reference>
          <reference field="6" count="2">
            <x v="2"/>
            <x v="3"/>
          </reference>
        </references>
      </pivotArea>
    </format>
    <format dxfId="21">
      <pivotArea collapsedLevelsAreSubtotals="1" fieldPosition="0">
        <references count="1">
          <reference field="5" count="1">
            <x v="2"/>
          </reference>
        </references>
      </pivotArea>
    </format>
    <format dxfId="20">
      <pivotArea collapsedLevelsAreSubtotals="1" fieldPosition="0">
        <references count="2">
          <reference field="5" count="1" selected="0">
            <x v="2"/>
          </reference>
          <reference field="6" count="2">
            <x v="0"/>
            <x v="1"/>
          </reference>
        </references>
      </pivotArea>
    </format>
    <format dxfId="19">
      <pivotArea collapsedLevelsAreSubtotals="1" fieldPosition="0">
        <references count="1">
          <reference field="5" count="1">
            <x v="0"/>
          </reference>
        </references>
      </pivotArea>
    </format>
    <format dxfId="18">
      <pivotArea collapsedLevelsAreSubtotals="1" fieldPosition="0">
        <references count="2">
          <reference field="5" count="1" selected="0">
            <x v="0"/>
          </reference>
          <reference field="6" count="1">
            <x v="4"/>
          </reference>
        </references>
      </pivotArea>
    </format>
    <format dxfId="17">
      <pivotArea collapsedLevelsAreSubtotals="1" fieldPosition="0">
        <references count="1">
          <reference field="5" count="1">
            <x v="1"/>
          </reference>
        </references>
      </pivotArea>
    </format>
    <format dxfId="16">
      <pivotArea collapsedLevelsAreSubtotals="1" fieldPosition="0">
        <references count="2">
          <reference field="5" count="1" selected="0">
            <x v="1"/>
          </reference>
          <reference field="6" count="2">
            <x v="2"/>
            <x v="3"/>
          </reference>
        </references>
      </pivotArea>
    </format>
    <format dxfId="15">
      <pivotArea collapsedLevelsAreSubtotals="1" fieldPosition="0">
        <references count="1">
          <reference field="5" count="1">
            <x v="2"/>
          </reference>
        </references>
      </pivotArea>
    </format>
    <format dxfId="14">
      <pivotArea collapsedLevelsAreSubtotals="1" fieldPosition="0">
        <references count="2">
          <reference field="5" count="1" selected="0">
            <x v="2"/>
          </reference>
          <reference field="6" count="2">
            <x v="0"/>
            <x v="1"/>
          </reference>
        </references>
      </pivotArea>
    </format>
    <format dxfId="13">
      <pivotArea dataOnly="0" labelOnly="1" fieldPosition="0">
        <references count="1">
          <reference field="5" count="0"/>
        </references>
      </pivotArea>
    </format>
    <format dxfId="12">
      <pivotArea dataOnly="0" labelOnly="1" fieldPosition="0">
        <references count="2">
          <reference field="5" count="1" selected="0">
            <x v="0"/>
          </reference>
          <reference field="6" count="1">
            <x v="4"/>
          </reference>
        </references>
      </pivotArea>
    </format>
    <format dxfId="11">
      <pivotArea dataOnly="0" labelOnly="1" fieldPosition="0">
        <references count="2">
          <reference field="5" count="1" selected="0">
            <x v="1"/>
          </reference>
          <reference field="6" count="2">
            <x v="2"/>
            <x v="3"/>
          </reference>
        </references>
      </pivotArea>
    </format>
    <format dxfId="10">
      <pivotArea dataOnly="0" labelOnly="1" fieldPosition="0">
        <references count="2">
          <reference field="5" count="1" selected="0">
            <x v="2"/>
          </reference>
          <reference field="6" count="2">
            <x v="0"/>
            <x v="1"/>
          </reference>
        </references>
      </pivotArea>
    </format>
    <format dxfId="9">
      <pivotArea collapsedLevelsAreSubtotals="1" fieldPosition="0">
        <references count="1">
          <reference field="5" count="1">
            <x v="0"/>
          </reference>
        </references>
      </pivotArea>
    </format>
    <format dxfId="8">
      <pivotArea collapsedLevelsAreSubtotals="1" fieldPosition="0">
        <references count="2">
          <reference field="5" count="1" selected="0">
            <x v="0"/>
          </reference>
          <reference field="6" count="1">
            <x v="4"/>
          </reference>
        </references>
      </pivotArea>
    </format>
    <format dxfId="7">
      <pivotArea collapsedLevelsAreSubtotals="1" fieldPosition="0">
        <references count="1">
          <reference field="5" count="1">
            <x v="1"/>
          </reference>
        </references>
      </pivotArea>
    </format>
    <format dxfId="6">
      <pivotArea collapsedLevelsAreSubtotals="1" fieldPosition="0">
        <references count="2">
          <reference field="5" count="1" selected="0">
            <x v="1"/>
          </reference>
          <reference field="6" count="2">
            <x v="2"/>
            <x v="3"/>
          </reference>
        </references>
      </pivotArea>
    </format>
    <format dxfId="5">
      <pivotArea collapsedLevelsAreSubtotals="1" fieldPosition="0">
        <references count="1">
          <reference field="5" count="1">
            <x v="2"/>
          </reference>
        </references>
      </pivotArea>
    </format>
    <format dxfId="4">
      <pivotArea collapsedLevelsAreSubtotals="1" fieldPosition="0">
        <references count="2">
          <reference field="5" count="1" selected="0">
            <x v="2"/>
          </reference>
          <reference field="6" count="2">
            <x v="0"/>
            <x v="1"/>
          </reference>
        </references>
      </pivotArea>
    </format>
    <format dxfId="3">
      <pivotArea dataOnly="0" labelOnly="1" fieldPosition="0">
        <references count="1">
          <reference field="5" count="0"/>
        </references>
      </pivotArea>
    </format>
    <format dxfId="2">
      <pivotArea dataOnly="0" labelOnly="1" fieldPosition="0">
        <references count="2">
          <reference field="5" count="1" selected="0">
            <x v="0"/>
          </reference>
          <reference field="6" count="1">
            <x v="4"/>
          </reference>
        </references>
      </pivotArea>
    </format>
    <format dxfId="1">
      <pivotArea dataOnly="0" labelOnly="1" fieldPosition="0">
        <references count="2">
          <reference field="5" count="1" selected="0">
            <x v="1"/>
          </reference>
          <reference field="6" count="2">
            <x v="2"/>
            <x v="3"/>
          </reference>
        </references>
      </pivotArea>
    </format>
    <format dxfId="0">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80">
      <pivotArea collapsedLevelsAreSubtotals="1" fieldPosition="0">
        <references count="1">
          <reference field="6" count="1">
            <x v="0"/>
          </reference>
        </references>
      </pivotArea>
    </format>
    <format dxfId="79">
      <pivotArea collapsedLevelsAreSubtotals="1" fieldPosition="0">
        <references count="2">
          <reference field="6" count="1" selected="0">
            <x v="0"/>
          </reference>
          <reference field="7" count="10">
            <x v="2"/>
            <x v="5"/>
            <x v="6"/>
            <x v="10"/>
            <x v="12"/>
            <x v="14"/>
            <x v="16"/>
            <x v="17"/>
            <x v="19"/>
            <x v="20"/>
          </reference>
        </references>
      </pivotArea>
    </format>
    <format dxfId="78">
      <pivotArea collapsedLevelsAreSubtotals="1" fieldPosition="0">
        <references count="1">
          <reference field="6" count="1">
            <x v="1"/>
          </reference>
        </references>
      </pivotArea>
    </format>
    <format dxfId="77">
      <pivotArea collapsedLevelsAreSubtotals="1" fieldPosition="0">
        <references count="2">
          <reference field="6" count="1" selected="0">
            <x v="1"/>
          </reference>
          <reference field="7" count="3">
            <x v="9"/>
            <x v="12"/>
            <x v="18"/>
          </reference>
        </references>
      </pivotArea>
    </format>
    <format dxfId="76">
      <pivotArea collapsedLevelsAreSubtotals="1" fieldPosition="0">
        <references count="1">
          <reference field="6" count="1">
            <x v="2"/>
          </reference>
        </references>
      </pivotArea>
    </format>
    <format dxfId="75">
      <pivotArea collapsedLevelsAreSubtotals="1" fieldPosition="0">
        <references count="2">
          <reference field="6" count="1" selected="0">
            <x v="2"/>
          </reference>
          <reference field="7" count="5">
            <x v="0"/>
            <x v="1"/>
            <x v="10"/>
            <x v="13"/>
            <x v="14"/>
          </reference>
        </references>
      </pivotArea>
    </format>
    <format dxfId="74">
      <pivotArea collapsedLevelsAreSubtotals="1" fieldPosition="0">
        <references count="1">
          <reference field="6" count="1">
            <x v="3"/>
          </reference>
        </references>
      </pivotArea>
    </format>
    <format dxfId="73">
      <pivotArea collapsedLevelsAreSubtotals="1" fieldPosition="0">
        <references count="2">
          <reference field="6" count="1" selected="0">
            <x v="3"/>
          </reference>
          <reference field="7" count="3">
            <x v="3"/>
            <x v="7"/>
            <x v="8"/>
          </reference>
        </references>
      </pivotArea>
    </format>
    <format dxfId="72">
      <pivotArea collapsedLevelsAreSubtotals="1" fieldPosition="0">
        <references count="1">
          <reference field="6" count="1">
            <x v="4"/>
          </reference>
        </references>
      </pivotArea>
    </format>
    <format dxfId="71">
      <pivotArea collapsedLevelsAreSubtotals="1" fieldPosition="0">
        <references count="2">
          <reference field="6" count="1" selected="0">
            <x v="4"/>
          </reference>
          <reference field="7" count="9">
            <x v="0"/>
            <x v="3"/>
            <x v="4"/>
            <x v="7"/>
            <x v="8"/>
            <x v="10"/>
            <x v="11"/>
            <x v="15"/>
            <x v="17"/>
          </reference>
        </references>
      </pivotArea>
    </format>
    <format dxfId="70">
      <pivotArea dataOnly="0" labelOnly="1" fieldPosition="0">
        <references count="1">
          <reference field="6" count="0"/>
        </references>
      </pivotArea>
    </format>
    <format dxfId="69">
      <pivotArea dataOnly="0" labelOnly="1" fieldPosition="0">
        <references count="2">
          <reference field="6" count="1" selected="0">
            <x v="0"/>
          </reference>
          <reference field="7" count="10">
            <x v="2"/>
            <x v="5"/>
            <x v="6"/>
            <x v="10"/>
            <x v="12"/>
            <x v="14"/>
            <x v="16"/>
            <x v="17"/>
            <x v="19"/>
            <x v="20"/>
          </reference>
        </references>
      </pivotArea>
    </format>
    <format dxfId="68">
      <pivotArea dataOnly="0" labelOnly="1" fieldPosition="0">
        <references count="2">
          <reference field="6" count="1" selected="0">
            <x v="1"/>
          </reference>
          <reference field="7" count="3">
            <x v="9"/>
            <x v="12"/>
            <x v="18"/>
          </reference>
        </references>
      </pivotArea>
    </format>
    <format dxfId="67">
      <pivotArea dataOnly="0" labelOnly="1" fieldPosition="0">
        <references count="2">
          <reference field="6" count="1" selected="0">
            <x v="2"/>
          </reference>
          <reference field="7" count="5">
            <x v="0"/>
            <x v="1"/>
            <x v="10"/>
            <x v="13"/>
            <x v="14"/>
          </reference>
        </references>
      </pivotArea>
    </format>
    <format dxfId="66">
      <pivotArea dataOnly="0" labelOnly="1" fieldPosition="0">
        <references count="2">
          <reference field="6" count="1" selected="0">
            <x v="3"/>
          </reference>
          <reference field="7" count="3">
            <x v="3"/>
            <x v="7"/>
            <x v="8"/>
          </reference>
        </references>
      </pivotArea>
    </format>
    <format dxfId="65">
      <pivotArea dataOnly="0" labelOnly="1" fieldPosition="0">
        <references count="2">
          <reference field="6" count="1" selected="0">
            <x v="4"/>
          </reference>
          <reference field="7" count="9">
            <x v="0"/>
            <x v="3"/>
            <x v="4"/>
            <x v="7"/>
            <x v="8"/>
            <x v="10"/>
            <x v="11"/>
            <x v="15"/>
            <x v="17"/>
          </reference>
        </references>
      </pivotArea>
    </format>
    <format dxfId="64">
      <pivotArea collapsedLevelsAreSubtotals="1" fieldPosition="0">
        <references count="1">
          <reference field="6" count="1">
            <x v="0"/>
          </reference>
        </references>
      </pivotArea>
    </format>
    <format dxfId="63">
      <pivotArea collapsedLevelsAreSubtotals="1" fieldPosition="0">
        <references count="2">
          <reference field="6" count="1" selected="0">
            <x v="0"/>
          </reference>
          <reference field="7" count="10">
            <x v="2"/>
            <x v="5"/>
            <x v="6"/>
            <x v="10"/>
            <x v="12"/>
            <x v="14"/>
            <x v="16"/>
            <x v="17"/>
            <x v="19"/>
            <x v="20"/>
          </reference>
        </references>
      </pivotArea>
    </format>
    <format dxfId="62">
      <pivotArea collapsedLevelsAreSubtotals="1" fieldPosition="0">
        <references count="1">
          <reference field="6" count="1">
            <x v="1"/>
          </reference>
        </references>
      </pivotArea>
    </format>
    <format dxfId="61">
      <pivotArea collapsedLevelsAreSubtotals="1" fieldPosition="0">
        <references count="2">
          <reference field="6" count="1" selected="0">
            <x v="1"/>
          </reference>
          <reference field="7" count="3">
            <x v="9"/>
            <x v="12"/>
            <x v="18"/>
          </reference>
        </references>
      </pivotArea>
    </format>
    <format dxfId="60">
      <pivotArea collapsedLevelsAreSubtotals="1" fieldPosition="0">
        <references count="1">
          <reference field="6" count="1">
            <x v="2"/>
          </reference>
        </references>
      </pivotArea>
    </format>
    <format dxfId="59">
      <pivotArea collapsedLevelsAreSubtotals="1" fieldPosition="0">
        <references count="2">
          <reference field="6" count="1" selected="0">
            <x v="2"/>
          </reference>
          <reference field="7" count="5">
            <x v="0"/>
            <x v="1"/>
            <x v="10"/>
            <x v="13"/>
            <x v="14"/>
          </reference>
        </references>
      </pivotArea>
    </format>
    <format dxfId="58">
      <pivotArea collapsedLevelsAreSubtotals="1" fieldPosition="0">
        <references count="1">
          <reference field="6" count="1">
            <x v="3"/>
          </reference>
        </references>
      </pivotArea>
    </format>
    <format dxfId="57">
      <pivotArea collapsedLevelsAreSubtotals="1" fieldPosition="0">
        <references count="2">
          <reference field="6" count="1" selected="0">
            <x v="3"/>
          </reference>
          <reference field="7" count="3">
            <x v="3"/>
            <x v="7"/>
            <x v="8"/>
          </reference>
        </references>
      </pivotArea>
    </format>
    <format dxfId="56">
      <pivotArea collapsedLevelsAreSubtotals="1" fieldPosition="0">
        <references count="1">
          <reference field="6" count="1">
            <x v="4"/>
          </reference>
        </references>
      </pivotArea>
    </format>
    <format dxfId="55">
      <pivotArea collapsedLevelsAreSubtotals="1" fieldPosition="0">
        <references count="2">
          <reference field="6" count="1" selected="0">
            <x v="4"/>
          </reference>
          <reference field="7" count="9">
            <x v="0"/>
            <x v="3"/>
            <x v="4"/>
            <x v="7"/>
            <x v="8"/>
            <x v="10"/>
            <x v="11"/>
            <x v="15"/>
            <x v="17"/>
          </reference>
        </references>
      </pivotArea>
    </format>
    <format dxfId="54">
      <pivotArea dataOnly="0" labelOnly="1" fieldPosition="0">
        <references count="1">
          <reference field="6" count="0"/>
        </references>
      </pivotArea>
    </format>
    <format dxfId="53">
      <pivotArea dataOnly="0" labelOnly="1" fieldPosition="0">
        <references count="2">
          <reference field="6" count="1" selected="0">
            <x v="0"/>
          </reference>
          <reference field="7" count="10">
            <x v="2"/>
            <x v="5"/>
            <x v="6"/>
            <x v="10"/>
            <x v="12"/>
            <x v="14"/>
            <x v="16"/>
            <x v="17"/>
            <x v="19"/>
            <x v="20"/>
          </reference>
        </references>
      </pivotArea>
    </format>
    <format dxfId="52">
      <pivotArea dataOnly="0" labelOnly="1" fieldPosition="0">
        <references count="2">
          <reference field="6" count="1" selected="0">
            <x v="1"/>
          </reference>
          <reference field="7" count="3">
            <x v="9"/>
            <x v="12"/>
            <x v="18"/>
          </reference>
        </references>
      </pivotArea>
    </format>
    <format dxfId="51">
      <pivotArea dataOnly="0" labelOnly="1" fieldPosition="0">
        <references count="2">
          <reference field="6" count="1" selected="0">
            <x v="2"/>
          </reference>
          <reference field="7" count="5">
            <x v="0"/>
            <x v="1"/>
            <x v="10"/>
            <x v="13"/>
            <x v="14"/>
          </reference>
        </references>
      </pivotArea>
    </format>
    <format dxfId="50">
      <pivotArea dataOnly="0" labelOnly="1" fieldPosition="0">
        <references count="2">
          <reference field="6" count="1" selected="0">
            <x v="3"/>
          </reference>
          <reference field="7" count="3">
            <x v="3"/>
            <x v="7"/>
            <x v="8"/>
          </reference>
        </references>
      </pivotArea>
    </format>
    <format dxfId="49">
      <pivotArea dataOnly="0" labelOnly="1" fieldPosition="0">
        <references count="2">
          <reference field="6" count="1" selected="0">
            <x v="4"/>
          </reference>
          <reference field="7" count="9">
            <x v="0"/>
            <x v="3"/>
            <x v="4"/>
            <x v="7"/>
            <x v="8"/>
            <x v="10"/>
            <x v="11"/>
            <x v="15"/>
            <x v="17"/>
          </reference>
        </references>
      </pivotArea>
    </format>
    <format dxfId="48">
      <pivotArea outline="0" collapsedLevelsAreSubtotals="1" fieldPosition="0"/>
    </format>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cristian.vargas@anh.gov.co" TargetMode="External"/><Relationship Id="rId21" Type="http://schemas.openxmlformats.org/officeDocument/2006/relationships/hyperlink" Target="mailto:juan.pote@anh.gov.co" TargetMode="External"/><Relationship Id="rId42" Type="http://schemas.openxmlformats.org/officeDocument/2006/relationships/hyperlink" Target="mailto:claudia.alvarez@anh.gov.co" TargetMode="External"/><Relationship Id="rId47" Type="http://schemas.openxmlformats.org/officeDocument/2006/relationships/hyperlink" Target="mailto:cristian.ramirez@anh.gov.co" TargetMode="External"/><Relationship Id="rId63" Type="http://schemas.openxmlformats.org/officeDocument/2006/relationships/hyperlink" Target="mailto:arbey.avendano@anh.gov.co" TargetMode="External"/><Relationship Id="rId68" Type="http://schemas.openxmlformats.org/officeDocument/2006/relationships/hyperlink" Target="mailto:maria.gonzalez@anh.gov.co" TargetMode="External"/><Relationship Id="rId7" Type="http://schemas.openxmlformats.org/officeDocument/2006/relationships/hyperlink" Target="mailto:magali.duque@anh.gov.co" TargetMode="External"/><Relationship Id="rId71" Type="http://schemas.openxmlformats.org/officeDocument/2006/relationships/drawing" Target="../drawings/drawing1.xml"/><Relationship Id="rId2" Type="http://schemas.openxmlformats.org/officeDocument/2006/relationships/hyperlink" Target="mailto:pedro.rojas@anh.gov.co" TargetMode="External"/><Relationship Id="rId16" Type="http://schemas.openxmlformats.org/officeDocument/2006/relationships/hyperlink" Target="mailto:pablo.diaz@anh.gov.co" TargetMode="External"/><Relationship Id="rId29" Type="http://schemas.openxmlformats.org/officeDocument/2006/relationships/hyperlink" Target="mailto:cristian.vargas@anh.gov.co" TargetMode="External"/><Relationship Id="rId11" Type="http://schemas.openxmlformats.org/officeDocument/2006/relationships/hyperlink" Target="mailto:eduardo.rodriguez@anh.gov.co" TargetMode="External"/><Relationship Id="rId24" Type="http://schemas.openxmlformats.org/officeDocument/2006/relationships/hyperlink" Target="mailto:diana.rojas@anh.gov.co" TargetMode="External"/><Relationship Id="rId32" Type="http://schemas.openxmlformats.org/officeDocument/2006/relationships/hyperlink" Target="mailto:pablo.diaz@anh.gov.co" TargetMode="External"/><Relationship Id="rId37" Type="http://schemas.openxmlformats.org/officeDocument/2006/relationships/hyperlink" Target="mailto:jose.rojas@anh.gov.co" TargetMode="External"/><Relationship Id="rId40" Type="http://schemas.openxmlformats.org/officeDocument/2006/relationships/hyperlink" Target="mailto:claudia.alvarez@anh.gov.co" TargetMode="External"/><Relationship Id="rId45" Type="http://schemas.openxmlformats.org/officeDocument/2006/relationships/hyperlink" Target="mailto:cristian.ramirez@anh.gov.co" TargetMode="External"/><Relationship Id="rId53" Type="http://schemas.openxmlformats.org/officeDocument/2006/relationships/hyperlink" Target="mailto:cristian.ramirez@anh.gov.co" TargetMode="External"/><Relationship Id="rId58" Type="http://schemas.openxmlformats.org/officeDocument/2006/relationships/hyperlink" Target="mailto:cristian.ramirez@anh.gov.co" TargetMode="External"/><Relationship Id="rId66" Type="http://schemas.openxmlformats.org/officeDocument/2006/relationships/hyperlink" Target="mailto:maria.gonzalez@anh.gov.co" TargetMode="External"/><Relationship Id="rId5" Type="http://schemas.openxmlformats.org/officeDocument/2006/relationships/hyperlink" Target="mailto:pablo.diaz@anh.gov.co" TargetMode="External"/><Relationship Id="rId61" Type="http://schemas.openxmlformats.org/officeDocument/2006/relationships/hyperlink" Target="mailto:cristian.ramirez@anh.gov.co" TargetMode="External"/><Relationship Id="rId19" Type="http://schemas.openxmlformats.org/officeDocument/2006/relationships/hyperlink" Target="mailto:marta.uribe@anh.gov.co" TargetMode="External"/><Relationship Id="rId14" Type="http://schemas.openxmlformats.org/officeDocument/2006/relationships/hyperlink" Target="mailto:eduardo.rodriguez@anh.gov.co" TargetMode="External"/><Relationship Id="rId22" Type="http://schemas.openxmlformats.org/officeDocument/2006/relationships/hyperlink" Target="mailto:jorge.sanabria@anh.gov.co" TargetMode="External"/><Relationship Id="rId27" Type="http://schemas.openxmlformats.org/officeDocument/2006/relationships/hyperlink" Target="mailto:cristian.vargas@anh.gov.co" TargetMode="External"/><Relationship Id="rId30" Type="http://schemas.openxmlformats.org/officeDocument/2006/relationships/hyperlink" Target="mailto:cristian.vargas@anh.gov.co" TargetMode="External"/><Relationship Id="rId35" Type="http://schemas.openxmlformats.org/officeDocument/2006/relationships/hyperlink" Target="mailto:jose.rojas@anh.gov.co" TargetMode="External"/><Relationship Id="rId43" Type="http://schemas.openxmlformats.org/officeDocument/2006/relationships/hyperlink" Target="mailto:cristian.ramirez@anh.gov.co" TargetMode="External"/><Relationship Id="rId48" Type="http://schemas.openxmlformats.org/officeDocument/2006/relationships/hyperlink" Target="mailto:cristian.ramirez@anh.gov.co" TargetMode="External"/><Relationship Id="rId56" Type="http://schemas.openxmlformats.org/officeDocument/2006/relationships/hyperlink" Target="mailto:cristian.ramirez@anh.gov.co" TargetMode="External"/><Relationship Id="rId64" Type="http://schemas.openxmlformats.org/officeDocument/2006/relationships/hyperlink" Target="mailto:maria.gonzalez@anh.gov.co" TargetMode="External"/><Relationship Id="rId69" Type="http://schemas.openxmlformats.org/officeDocument/2006/relationships/hyperlink" Target="mailto:arbey.avendano@anh.gov.co" TargetMode="External"/><Relationship Id="rId8" Type="http://schemas.openxmlformats.org/officeDocument/2006/relationships/hyperlink" Target="mailto:cristian.vargas@anh.gov.co" TargetMode="External"/><Relationship Id="rId51" Type="http://schemas.openxmlformats.org/officeDocument/2006/relationships/hyperlink" Target="mailto:cristian.ramirez@anh.gov.co" TargetMode="External"/><Relationship Id="rId3" Type="http://schemas.openxmlformats.org/officeDocument/2006/relationships/hyperlink" Target="mailto:pedro.rojas@anh.gov.co" TargetMode="External"/><Relationship Id="rId12" Type="http://schemas.openxmlformats.org/officeDocument/2006/relationships/hyperlink" Target="mailto:eduardo.rodriguez@anh.gov.co" TargetMode="External"/><Relationship Id="rId17" Type="http://schemas.openxmlformats.org/officeDocument/2006/relationships/hyperlink" Target="mailto:pablo.diaz@anh.gov.co" TargetMode="External"/><Relationship Id="rId25" Type="http://schemas.openxmlformats.org/officeDocument/2006/relationships/hyperlink" Target="mailto:jorge.sanabria@anh.gov.co" TargetMode="External"/><Relationship Id="rId33" Type="http://schemas.openxmlformats.org/officeDocument/2006/relationships/hyperlink" Target="mailto:rosario.ramos@anh.gov.co" TargetMode="External"/><Relationship Id="rId38" Type="http://schemas.openxmlformats.org/officeDocument/2006/relationships/hyperlink" Target="mailto:claudia.alvarez@anh.gov.co" TargetMode="External"/><Relationship Id="rId46" Type="http://schemas.openxmlformats.org/officeDocument/2006/relationships/hyperlink" Target="mailto:cristian.ramirez@anh.gov.co" TargetMode="External"/><Relationship Id="rId59" Type="http://schemas.openxmlformats.org/officeDocument/2006/relationships/hyperlink" Target="mailto:cristian.ramirez@anh.gov.co" TargetMode="External"/><Relationship Id="rId67" Type="http://schemas.openxmlformats.org/officeDocument/2006/relationships/hyperlink" Target="mailto:maria.gonzalez@anh.gov.co" TargetMode="External"/><Relationship Id="rId20" Type="http://schemas.openxmlformats.org/officeDocument/2006/relationships/hyperlink" Target="mailto:juan.florez@anh.gov.co" TargetMode="External"/><Relationship Id="rId41" Type="http://schemas.openxmlformats.org/officeDocument/2006/relationships/hyperlink" Target="mailto:claudia.alvarez@anh.gov.co" TargetMode="External"/><Relationship Id="rId54" Type="http://schemas.openxmlformats.org/officeDocument/2006/relationships/hyperlink" Target="mailto:cristian.ramirez@anh.gov.co" TargetMode="External"/><Relationship Id="rId62" Type="http://schemas.openxmlformats.org/officeDocument/2006/relationships/hyperlink" Target="mailto:maria.gonzalez@anh.gov.co" TargetMode="External"/><Relationship Id="rId70" Type="http://schemas.openxmlformats.org/officeDocument/2006/relationships/printerSettings" Target="../printerSettings/printerSettings1.bin"/><Relationship Id="rId1" Type="http://schemas.openxmlformats.org/officeDocument/2006/relationships/hyperlink" Target="mailto:pedro.rojas@anh.gov.co" TargetMode="External"/><Relationship Id="rId6" Type="http://schemas.openxmlformats.org/officeDocument/2006/relationships/hyperlink" Target="mailto:carolina.hernandez@anh.gov.co" TargetMode="External"/><Relationship Id="rId15" Type="http://schemas.openxmlformats.org/officeDocument/2006/relationships/hyperlink" Target="mailto:eduardo.rodriguez@anh.gov.co" TargetMode="External"/><Relationship Id="rId23" Type="http://schemas.openxmlformats.org/officeDocument/2006/relationships/hyperlink" Target="mailto:jorge.sanabria@anh.gov.co" TargetMode="External"/><Relationship Id="rId28" Type="http://schemas.openxmlformats.org/officeDocument/2006/relationships/hyperlink" Target="mailto:cristian.vargas@anh.gov.co" TargetMode="External"/><Relationship Id="rId36" Type="http://schemas.openxmlformats.org/officeDocument/2006/relationships/hyperlink" Target="mailto:jose.rojas@anh.gov.co" TargetMode="External"/><Relationship Id="rId49" Type="http://schemas.openxmlformats.org/officeDocument/2006/relationships/hyperlink" Target="mailto:cristian.ramirez@anh.gov.co" TargetMode="External"/><Relationship Id="rId57" Type="http://schemas.openxmlformats.org/officeDocument/2006/relationships/hyperlink" Target="mailto:cristian.ramirez@anh.gov.co" TargetMode="External"/><Relationship Id="rId10" Type="http://schemas.openxmlformats.org/officeDocument/2006/relationships/hyperlink" Target="mailto:eduardo.rodriguez@anh.gov.co" TargetMode="External"/><Relationship Id="rId31" Type="http://schemas.openxmlformats.org/officeDocument/2006/relationships/hyperlink" Target="mailto:cristian.vargas@anh.gov.co" TargetMode="External"/><Relationship Id="rId44" Type="http://schemas.openxmlformats.org/officeDocument/2006/relationships/hyperlink" Target="mailto:cristian.ramirez@anh.gov.co" TargetMode="External"/><Relationship Id="rId52" Type="http://schemas.openxmlformats.org/officeDocument/2006/relationships/hyperlink" Target="mailto:cristian.ramirez@anh.gov.co" TargetMode="External"/><Relationship Id="rId60" Type="http://schemas.openxmlformats.org/officeDocument/2006/relationships/hyperlink" Target="mailto:cristian.ramirez@anh.gov.co" TargetMode="External"/><Relationship Id="rId65" Type="http://schemas.openxmlformats.org/officeDocument/2006/relationships/hyperlink" Target="mailto:maria.gonzalez@anh.gov.co" TargetMode="External"/><Relationship Id="rId4" Type="http://schemas.openxmlformats.org/officeDocument/2006/relationships/hyperlink" Target="mailto:pedro.rojas@anh.gov.co" TargetMode="External"/><Relationship Id="rId9" Type="http://schemas.openxmlformats.org/officeDocument/2006/relationships/hyperlink" Target="mailto:cristian.vargas@anh.gov.co" TargetMode="External"/><Relationship Id="rId13" Type="http://schemas.openxmlformats.org/officeDocument/2006/relationships/hyperlink" Target="mailto:eduardo.rodriguez@anh.gov.co" TargetMode="External"/><Relationship Id="rId18" Type="http://schemas.openxmlformats.org/officeDocument/2006/relationships/hyperlink" Target="mailto:marta.uribe@anh.gov.co" TargetMode="External"/><Relationship Id="rId39" Type="http://schemas.openxmlformats.org/officeDocument/2006/relationships/hyperlink" Target="mailto:claudia.alvarez@anh.gov.co" TargetMode="External"/><Relationship Id="rId34" Type="http://schemas.openxmlformats.org/officeDocument/2006/relationships/hyperlink" Target="mailto:jose.rojas@anh.gov.co" TargetMode="External"/><Relationship Id="rId50" Type="http://schemas.openxmlformats.org/officeDocument/2006/relationships/hyperlink" Target="mailto:cristian.ramirez@anh.gov.co" TargetMode="External"/><Relationship Id="rId55" Type="http://schemas.openxmlformats.org/officeDocument/2006/relationships/hyperlink" Target="mailto:cristian.ramirez@anh.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3372-8B5D-4573-A2A6-BB18A6C6B9F1}">
  <dimension ref="A3:A30"/>
  <sheetViews>
    <sheetView topLeftCell="A25" workbookViewId="0">
      <selection activeCell="A7" sqref="A7"/>
    </sheetView>
  </sheetViews>
  <sheetFormatPr baseColWidth="10" defaultRowHeight="15" x14ac:dyDescent="0.25"/>
  <cols>
    <col min="1" max="1" width="59.85546875" bestFit="1" customWidth="1"/>
  </cols>
  <sheetData>
    <row r="3" spans="1:1" x14ac:dyDescent="0.25">
      <c r="A3" s="8" t="s">
        <v>114</v>
      </c>
    </row>
    <row r="4" spans="1:1" x14ac:dyDescent="0.25">
      <c r="A4" s="1" t="s">
        <v>66</v>
      </c>
    </row>
    <row r="5" spans="1:1" x14ac:dyDescent="0.25">
      <c r="A5" s="35" t="s">
        <v>66</v>
      </c>
    </row>
    <row r="6" spans="1:1" x14ac:dyDescent="0.25">
      <c r="A6" s="1" t="s">
        <v>41</v>
      </c>
    </row>
    <row r="7" spans="1:1" x14ac:dyDescent="0.25">
      <c r="A7" s="35" t="s">
        <v>41</v>
      </c>
    </row>
    <row r="8" spans="1:1" x14ac:dyDescent="0.25">
      <c r="A8" s="1" t="s">
        <v>74</v>
      </c>
    </row>
    <row r="9" spans="1:1" x14ac:dyDescent="0.25">
      <c r="A9" s="35" t="s">
        <v>30</v>
      </c>
    </row>
    <row r="10" spans="1:1" x14ac:dyDescent="0.25">
      <c r="A10" s="1" t="s">
        <v>22</v>
      </c>
    </row>
    <row r="11" spans="1:1" x14ac:dyDescent="0.25">
      <c r="A11" s="35" t="s">
        <v>118</v>
      </c>
    </row>
    <row r="12" spans="1:1" x14ac:dyDescent="0.25">
      <c r="A12" s="35" t="s">
        <v>117</v>
      </c>
    </row>
    <row r="13" spans="1:1" x14ac:dyDescent="0.25">
      <c r="A13" s="35" t="s">
        <v>30</v>
      </c>
    </row>
    <row r="14" spans="1:1" x14ac:dyDescent="0.25">
      <c r="A14" s="35" t="s">
        <v>23</v>
      </c>
    </row>
    <row r="15" spans="1:1" x14ac:dyDescent="0.25">
      <c r="A15" s="35" t="s">
        <v>37</v>
      </c>
    </row>
    <row r="16" spans="1:1" x14ac:dyDescent="0.25">
      <c r="A16" s="1" t="s">
        <v>42</v>
      </c>
    </row>
    <row r="17" spans="1:1" x14ac:dyDescent="0.25">
      <c r="A17" s="35" t="s">
        <v>141</v>
      </c>
    </row>
    <row r="18" spans="1:1" x14ac:dyDescent="0.25">
      <c r="A18" s="35" t="s">
        <v>142</v>
      </c>
    </row>
    <row r="19" spans="1:1" x14ac:dyDescent="0.25">
      <c r="A19" s="35" t="s">
        <v>143</v>
      </c>
    </row>
    <row r="20" spans="1:1" x14ac:dyDescent="0.25">
      <c r="A20" s="1" t="s">
        <v>70</v>
      </c>
    </row>
    <row r="21" spans="1:1" x14ac:dyDescent="0.25">
      <c r="A21" s="35" t="s">
        <v>54</v>
      </c>
    </row>
    <row r="22" spans="1:1" x14ac:dyDescent="0.25">
      <c r="A22" s="35" t="s">
        <v>58</v>
      </c>
    </row>
    <row r="23" spans="1:1" x14ac:dyDescent="0.25">
      <c r="A23" s="35" t="s">
        <v>128</v>
      </c>
    </row>
    <row r="24" spans="1:1" x14ac:dyDescent="0.25">
      <c r="A24" s="1" t="s">
        <v>62</v>
      </c>
    </row>
    <row r="25" spans="1:1" x14ac:dyDescent="0.25">
      <c r="A25" s="35" t="s">
        <v>63</v>
      </c>
    </row>
    <row r="26" spans="1:1" x14ac:dyDescent="0.25">
      <c r="A26" s="35" t="s">
        <v>30</v>
      </c>
    </row>
    <row r="27" spans="1:1" x14ac:dyDescent="0.25">
      <c r="A27" s="1" t="s">
        <v>48</v>
      </c>
    </row>
    <row r="28" spans="1:1" x14ac:dyDescent="0.25">
      <c r="A28" s="35" t="s">
        <v>51</v>
      </c>
    </row>
    <row r="29" spans="1:1" x14ac:dyDescent="0.25">
      <c r="A29" s="35" t="s">
        <v>49</v>
      </c>
    </row>
    <row r="30" spans="1:1" x14ac:dyDescent="0.25">
      <c r="A30" s="1"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sheetPr codeName="Hoja1"/>
  <dimension ref="A1:AG101"/>
  <sheetViews>
    <sheetView tabSelected="1" zoomScale="85" zoomScaleNormal="85"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1.42578125" defaultRowHeight="15" x14ac:dyDescent="0.25"/>
  <cols>
    <col min="1" max="1" width="9.28515625" style="36" customWidth="1"/>
    <col min="2" max="2" width="33.42578125" style="19" customWidth="1"/>
    <col min="3" max="3" width="39.85546875" style="19" customWidth="1"/>
    <col min="4" max="4" width="18.28515625" style="19" customWidth="1"/>
    <col min="5" max="5" width="31.140625" style="19" customWidth="1"/>
    <col min="6" max="6" width="22.42578125" style="19" customWidth="1"/>
    <col min="7" max="7" width="39.42578125" style="19" customWidth="1"/>
    <col min="8" max="8" width="26.42578125" style="19" customWidth="1"/>
    <col min="9" max="9" width="29" style="19" customWidth="1"/>
    <col min="10" max="10" width="27.5703125" style="19" customWidth="1"/>
    <col min="11" max="11" width="18.85546875" style="19" customWidth="1"/>
    <col min="12" max="12" width="50.28515625" style="19" customWidth="1"/>
    <col min="13" max="13" width="30.42578125" style="19" customWidth="1"/>
    <col min="14" max="14" width="69.85546875" style="19" customWidth="1"/>
    <col min="15" max="15" width="43" style="19" customWidth="1"/>
    <col min="16" max="16" width="16" style="36" customWidth="1"/>
    <col min="17" max="17" width="10.28515625" style="36" customWidth="1"/>
    <col min="18" max="18" width="58.28515625" style="19" customWidth="1"/>
    <col min="19" max="19" width="46.140625" style="19" customWidth="1"/>
    <col min="20" max="20" width="34.28515625" style="40" customWidth="1"/>
    <col min="21" max="21" width="12.7109375" style="41" customWidth="1"/>
    <col min="22" max="22" width="13.140625" style="36" customWidth="1"/>
    <col min="23" max="23" width="14.85546875" style="36" customWidth="1"/>
    <col min="24" max="24" width="14.28515625" style="36" customWidth="1"/>
    <col min="25" max="26" width="18.85546875" style="19" customWidth="1"/>
    <col min="27" max="27" width="84.85546875" style="19" customWidth="1"/>
    <col min="28" max="28" width="39.28515625" style="19" customWidth="1"/>
    <col min="29" max="30" width="18.85546875" style="19" customWidth="1"/>
    <col min="31" max="31" width="49.5703125" style="19" customWidth="1"/>
    <col min="32" max="32" width="27.5703125" style="19" customWidth="1"/>
    <col min="33" max="33" width="29.28515625" style="19" bestFit="1" customWidth="1"/>
    <col min="34" max="16384" width="11.42578125" style="19"/>
  </cols>
  <sheetData>
    <row r="1" spans="1:33" ht="60" x14ac:dyDescent="0.25">
      <c r="A1" s="33" t="s">
        <v>122</v>
      </c>
      <c r="B1" s="33" t="s">
        <v>0</v>
      </c>
      <c r="C1" s="33" t="s">
        <v>1</v>
      </c>
      <c r="D1" s="33" t="s">
        <v>188</v>
      </c>
      <c r="E1" s="33" t="s">
        <v>2</v>
      </c>
      <c r="F1" s="33" t="s">
        <v>3</v>
      </c>
      <c r="G1" s="33" t="s">
        <v>4</v>
      </c>
      <c r="H1" s="33" t="s">
        <v>85</v>
      </c>
      <c r="I1" s="33" t="s">
        <v>5</v>
      </c>
      <c r="J1" s="33" t="s">
        <v>6</v>
      </c>
      <c r="K1" s="33" t="s">
        <v>7</v>
      </c>
      <c r="L1" s="33" t="s">
        <v>8</v>
      </c>
      <c r="M1" s="33" t="s">
        <v>9</v>
      </c>
      <c r="N1" s="33" t="s">
        <v>181</v>
      </c>
      <c r="O1" s="33" t="s">
        <v>10</v>
      </c>
      <c r="P1" s="33" t="s">
        <v>173</v>
      </c>
      <c r="Q1" s="33" t="s">
        <v>11</v>
      </c>
      <c r="R1" s="33" t="s">
        <v>12</v>
      </c>
      <c r="S1" s="33" t="s">
        <v>13</v>
      </c>
      <c r="T1" s="34" t="s">
        <v>14</v>
      </c>
      <c r="U1" s="33" t="s">
        <v>15</v>
      </c>
      <c r="V1" s="33" t="s">
        <v>16</v>
      </c>
      <c r="W1" s="33" t="s">
        <v>17</v>
      </c>
      <c r="X1" s="33" t="s">
        <v>18</v>
      </c>
      <c r="Y1" s="33" t="s">
        <v>19</v>
      </c>
      <c r="Z1" s="33" t="s">
        <v>347</v>
      </c>
      <c r="AA1" s="33" t="s">
        <v>348</v>
      </c>
      <c r="AB1" s="33" t="s">
        <v>349</v>
      </c>
      <c r="AC1" s="33" t="s">
        <v>20</v>
      </c>
      <c r="AD1" s="33" t="s">
        <v>21</v>
      </c>
      <c r="AE1" s="33" t="s">
        <v>467</v>
      </c>
      <c r="AF1" s="33" t="s">
        <v>123</v>
      </c>
      <c r="AG1" s="33" t="s">
        <v>124</v>
      </c>
    </row>
    <row r="2" spans="1:33" ht="180" x14ac:dyDescent="0.25">
      <c r="A2" s="47">
        <v>1</v>
      </c>
      <c r="B2" s="43" t="s">
        <v>277</v>
      </c>
      <c r="C2" s="43" t="s">
        <v>282</v>
      </c>
      <c r="D2" s="43" t="s">
        <v>282</v>
      </c>
      <c r="E2" s="43" t="s">
        <v>22</v>
      </c>
      <c r="F2" s="43" t="s">
        <v>117</v>
      </c>
      <c r="G2" s="43" t="s">
        <v>24</v>
      </c>
      <c r="H2" s="43" t="s">
        <v>108</v>
      </c>
      <c r="I2" s="43" t="s">
        <v>272</v>
      </c>
      <c r="J2" s="43" t="s">
        <v>29</v>
      </c>
      <c r="K2" s="43" t="s">
        <v>296</v>
      </c>
      <c r="L2" s="43" t="s">
        <v>30</v>
      </c>
      <c r="M2" s="43" t="s">
        <v>30</v>
      </c>
      <c r="N2" s="43" t="s">
        <v>278</v>
      </c>
      <c r="O2" s="43" t="s">
        <v>279</v>
      </c>
      <c r="P2" s="46">
        <v>100</v>
      </c>
      <c r="Q2" s="46" t="s">
        <v>27</v>
      </c>
      <c r="R2" s="43" t="s">
        <v>280</v>
      </c>
      <c r="S2" s="45" t="s">
        <v>281</v>
      </c>
      <c r="T2" s="45"/>
      <c r="U2" s="44">
        <v>45658</v>
      </c>
      <c r="V2" s="44">
        <v>46022</v>
      </c>
      <c r="W2" s="46" t="s">
        <v>31</v>
      </c>
      <c r="X2" s="46" t="s">
        <v>36</v>
      </c>
      <c r="Y2" s="43" t="s">
        <v>33</v>
      </c>
      <c r="Z2" s="60"/>
      <c r="AA2" s="43"/>
      <c r="AB2" s="43"/>
      <c r="AC2" s="65"/>
      <c r="AD2" s="65"/>
      <c r="AE2" s="43"/>
      <c r="AF2" s="43" t="s">
        <v>391</v>
      </c>
      <c r="AG2" s="79" t="s">
        <v>392</v>
      </c>
    </row>
    <row r="3" spans="1:33" ht="90" x14ac:dyDescent="0.25">
      <c r="A3" s="52">
        <v>2</v>
      </c>
      <c r="B3" s="105" t="s">
        <v>283</v>
      </c>
      <c r="C3" s="37" t="s">
        <v>288</v>
      </c>
      <c r="D3" s="37" t="s">
        <v>249</v>
      </c>
      <c r="E3" s="37" t="s">
        <v>22</v>
      </c>
      <c r="F3" s="37" t="s">
        <v>117</v>
      </c>
      <c r="G3" s="37" t="s">
        <v>43</v>
      </c>
      <c r="H3" s="37" t="s">
        <v>105</v>
      </c>
      <c r="I3" s="37" t="s">
        <v>57</v>
      </c>
      <c r="J3" s="37" t="s">
        <v>97</v>
      </c>
      <c r="K3" s="37" t="s">
        <v>284</v>
      </c>
      <c r="L3" s="37" t="s">
        <v>30</v>
      </c>
      <c r="M3" s="37" t="s">
        <v>30</v>
      </c>
      <c r="N3" s="37" t="s">
        <v>30</v>
      </c>
      <c r="O3" s="37" t="s">
        <v>57</v>
      </c>
      <c r="P3" s="78">
        <v>2918844.9610819998</v>
      </c>
      <c r="Q3" s="38" t="s">
        <v>236</v>
      </c>
      <c r="R3" s="37" t="s">
        <v>285</v>
      </c>
      <c r="S3" s="53" t="s">
        <v>286</v>
      </c>
      <c r="T3" s="53"/>
      <c r="U3" s="39">
        <v>45658</v>
      </c>
      <c r="V3" s="39">
        <v>45716</v>
      </c>
      <c r="W3" s="38" t="s">
        <v>240</v>
      </c>
      <c r="X3" s="38" t="s">
        <v>287</v>
      </c>
      <c r="Y3" s="37" t="s">
        <v>5</v>
      </c>
      <c r="Z3" s="78"/>
      <c r="AA3" s="37"/>
      <c r="AB3" s="37"/>
      <c r="AC3" s="66"/>
      <c r="AD3" s="66"/>
      <c r="AE3" s="37"/>
      <c r="AF3" s="37" t="s">
        <v>394</v>
      </c>
      <c r="AG3" s="80" t="s">
        <v>395</v>
      </c>
    </row>
    <row r="4" spans="1:33" ht="75" x14ac:dyDescent="0.25">
      <c r="A4" s="47">
        <v>3</v>
      </c>
      <c r="B4" s="102" t="s">
        <v>289</v>
      </c>
      <c r="C4" s="102" t="s">
        <v>290</v>
      </c>
      <c r="D4" s="102" t="s">
        <v>183</v>
      </c>
      <c r="E4" s="102" t="s">
        <v>22</v>
      </c>
      <c r="F4" s="102" t="s">
        <v>291</v>
      </c>
      <c r="G4" s="102" t="s">
        <v>84</v>
      </c>
      <c r="H4" s="102" t="s">
        <v>110</v>
      </c>
      <c r="I4" s="102" t="s">
        <v>111</v>
      </c>
      <c r="J4" s="102" t="s">
        <v>73</v>
      </c>
      <c r="K4" s="102" t="s">
        <v>296</v>
      </c>
      <c r="L4" s="102" t="s">
        <v>30</v>
      </c>
      <c r="M4" s="102" t="s">
        <v>30</v>
      </c>
      <c r="N4" s="102" t="s">
        <v>30</v>
      </c>
      <c r="O4" s="102" t="s">
        <v>429</v>
      </c>
      <c r="P4" s="103">
        <v>1</v>
      </c>
      <c r="Q4" s="103" t="s">
        <v>269</v>
      </c>
      <c r="R4" s="102" t="s">
        <v>292</v>
      </c>
      <c r="S4" s="109" t="s">
        <v>293</v>
      </c>
      <c r="T4" s="109">
        <v>0</v>
      </c>
      <c r="U4" s="111">
        <v>45658</v>
      </c>
      <c r="V4" s="111">
        <v>46022</v>
      </c>
      <c r="W4" s="103" t="s">
        <v>240</v>
      </c>
      <c r="X4" s="103" t="s">
        <v>287</v>
      </c>
      <c r="Y4" s="102" t="s">
        <v>33</v>
      </c>
      <c r="Z4" s="43"/>
      <c r="AA4" s="43"/>
      <c r="AB4" s="43"/>
      <c r="AC4" s="65"/>
      <c r="AD4" s="65"/>
      <c r="AE4" s="43"/>
      <c r="AF4" s="43" t="s">
        <v>352</v>
      </c>
      <c r="AG4" s="79" t="s">
        <v>294</v>
      </c>
    </row>
    <row r="5" spans="1:33" ht="210" x14ac:dyDescent="0.25">
      <c r="A5" s="52">
        <v>4</v>
      </c>
      <c r="B5" s="37" t="s">
        <v>262</v>
      </c>
      <c r="C5" s="37" t="s">
        <v>248</v>
      </c>
      <c r="D5" s="37" t="s">
        <v>262</v>
      </c>
      <c r="E5" s="37" t="s">
        <v>22</v>
      </c>
      <c r="F5" s="37" t="s">
        <v>118</v>
      </c>
      <c r="G5" s="37" t="s">
        <v>24</v>
      </c>
      <c r="H5" s="37" t="s">
        <v>108</v>
      </c>
      <c r="I5" s="37" t="s">
        <v>272</v>
      </c>
      <c r="J5" s="37" t="s">
        <v>91</v>
      </c>
      <c r="K5" s="37" t="s">
        <v>296</v>
      </c>
      <c r="L5" s="37" t="s">
        <v>30</v>
      </c>
      <c r="M5" s="37" t="s">
        <v>30</v>
      </c>
      <c r="N5" s="37" t="s">
        <v>30</v>
      </c>
      <c r="O5" s="92" t="s">
        <v>426</v>
      </c>
      <c r="P5" s="96">
        <v>1</v>
      </c>
      <c r="Q5" s="96" t="s">
        <v>269</v>
      </c>
      <c r="R5" s="92" t="s">
        <v>427</v>
      </c>
      <c r="S5" s="101" t="s">
        <v>300</v>
      </c>
      <c r="T5" s="101">
        <v>3100000000</v>
      </c>
      <c r="U5" s="94">
        <v>45717</v>
      </c>
      <c r="V5" s="94">
        <v>46022</v>
      </c>
      <c r="W5" s="96" t="s">
        <v>31</v>
      </c>
      <c r="X5" s="96" t="s">
        <v>36</v>
      </c>
      <c r="Y5" s="92" t="s">
        <v>33</v>
      </c>
      <c r="Z5" s="38"/>
      <c r="AA5" s="37"/>
      <c r="AB5" s="37"/>
      <c r="AC5" s="66"/>
      <c r="AD5" s="66"/>
      <c r="AE5" s="37"/>
      <c r="AF5" s="37" t="s">
        <v>396</v>
      </c>
      <c r="AG5" s="80" t="s">
        <v>397</v>
      </c>
    </row>
    <row r="6" spans="1:33" ht="60" x14ac:dyDescent="0.25">
      <c r="A6" s="47">
        <v>5</v>
      </c>
      <c r="B6" s="102" t="s">
        <v>295</v>
      </c>
      <c r="C6" s="102" t="s">
        <v>28</v>
      </c>
      <c r="D6" s="102" t="s">
        <v>182</v>
      </c>
      <c r="E6" s="102" t="s">
        <v>22</v>
      </c>
      <c r="F6" s="102" t="s">
        <v>118</v>
      </c>
      <c r="G6" s="102" t="s">
        <v>24</v>
      </c>
      <c r="H6" s="102" t="s">
        <v>108</v>
      </c>
      <c r="I6" s="102" t="s">
        <v>272</v>
      </c>
      <c r="J6" s="102" t="s">
        <v>29</v>
      </c>
      <c r="K6" s="102" t="s">
        <v>296</v>
      </c>
      <c r="L6" s="102" t="s">
        <v>30</v>
      </c>
      <c r="M6" s="102" t="s">
        <v>30</v>
      </c>
      <c r="N6" s="102" t="s">
        <v>30</v>
      </c>
      <c r="O6" s="102" t="s">
        <v>297</v>
      </c>
      <c r="P6" s="103">
        <v>100</v>
      </c>
      <c r="Q6" s="103" t="s">
        <v>27</v>
      </c>
      <c r="R6" s="102" t="s">
        <v>298</v>
      </c>
      <c r="S6" s="109" t="s">
        <v>299</v>
      </c>
      <c r="T6" s="109">
        <v>5562454821</v>
      </c>
      <c r="U6" s="111">
        <v>45658</v>
      </c>
      <c r="V6" s="111">
        <v>46022</v>
      </c>
      <c r="W6" s="103" t="s">
        <v>31</v>
      </c>
      <c r="X6" s="103" t="s">
        <v>32</v>
      </c>
      <c r="Y6" s="102" t="s">
        <v>33</v>
      </c>
      <c r="Z6" s="60"/>
      <c r="AA6" s="102"/>
      <c r="AB6" s="102"/>
      <c r="AC6" s="70"/>
      <c r="AD6" s="70"/>
      <c r="AE6" s="102"/>
      <c r="AF6" s="102" t="s">
        <v>396</v>
      </c>
      <c r="AG6" s="79" t="s">
        <v>397</v>
      </c>
    </row>
    <row r="7" spans="1:33" ht="75" x14ac:dyDescent="0.25">
      <c r="A7" s="52">
        <v>6</v>
      </c>
      <c r="B7" s="37" t="s">
        <v>277</v>
      </c>
      <c r="C7" s="37" t="s">
        <v>282</v>
      </c>
      <c r="D7" s="37" t="s">
        <v>282</v>
      </c>
      <c r="E7" s="37" t="s">
        <v>22</v>
      </c>
      <c r="F7" s="37" t="s">
        <v>118</v>
      </c>
      <c r="G7" s="37" t="s">
        <v>24</v>
      </c>
      <c r="H7" s="37" t="s">
        <v>108</v>
      </c>
      <c r="I7" s="37" t="s">
        <v>272</v>
      </c>
      <c r="J7" s="37" t="s">
        <v>29</v>
      </c>
      <c r="K7" s="37" t="s">
        <v>296</v>
      </c>
      <c r="L7" s="37" t="s">
        <v>30</v>
      </c>
      <c r="M7" s="37" t="s">
        <v>30</v>
      </c>
      <c r="N7" s="92" t="s">
        <v>301</v>
      </c>
      <c r="O7" s="92" t="s">
        <v>302</v>
      </c>
      <c r="P7" s="96">
        <v>50</v>
      </c>
      <c r="Q7" s="96" t="s">
        <v>27</v>
      </c>
      <c r="R7" s="92" t="s">
        <v>303</v>
      </c>
      <c r="S7" s="101" t="s">
        <v>304</v>
      </c>
      <c r="T7" s="53"/>
      <c r="U7" s="39">
        <v>45658</v>
      </c>
      <c r="V7" s="39">
        <v>46022</v>
      </c>
      <c r="W7" s="38" t="s">
        <v>31</v>
      </c>
      <c r="X7" s="38" t="s">
        <v>36</v>
      </c>
      <c r="Y7" s="37" t="s">
        <v>33</v>
      </c>
      <c r="Z7" s="71"/>
      <c r="AA7" s="37"/>
      <c r="AB7" s="37"/>
      <c r="AC7" s="53"/>
      <c r="AD7" s="53"/>
      <c r="AE7" s="37"/>
      <c r="AF7" s="37" t="s">
        <v>396</v>
      </c>
      <c r="AG7" s="80" t="s">
        <v>397</v>
      </c>
    </row>
    <row r="8" spans="1:33" ht="60" x14ac:dyDescent="0.25">
      <c r="A8" s="47">
        <v>7</v>
      </c>
      <c r="B8" s="102" t="s">
        <v>305</v>
      </c>
      <c r="C8" s="102" t="s">
        <v>28</v>
      </c>
      <c r="D8" s="102" t="s">
        <v>182</v>
      </c>
      <c r="E8" s="102" t="s">
        <v>22</v>
      </c>
      <c r="F8" s="102" t="s">
        <v>305</v>
      </c>
      <c r="G8" s="102" t="s">
        <v>24</v>
      </c>
      <c r="H8" s="102" t="s">
        <v>108</v>
      </c>
      <c r="I8" s="102" t="s">
        <v>272</v>
      </c>
      <c r="J8" s="102" t="s">
        <v>29</v>
      </c>
      <c r="K8" s="102" t="s">
        <v>296</v>
      </c>
      <c r="L8" s="102" t="s">
        <v>30</v>
      </c>
      <c r="M8" s="102" t="s">
        <v>30</v>
      </c>
      <c r="N8" s="102" t="s">
        <v>30</v>
      </c>
      <c r="O8" s="102" t="s">
        <v>306</v>
      </c>
      <c r="P8" s="103">
        <v>100</v>
      </c>
      <c r="Q8" s="103" t="s">
        <v>27</v>
      </c>
      <c r="R8" s="102" t="s">
        <v>393</v>
      </c>
      <c r="S8" s="102" t="s">
        <v>428</v>
      </c>
      <c r="T8" s="109">
        <f>53812500+107625000</f>
        <v>161437500</v>
      </c>
      <c r="U8" s="111">
        <v>45658</v>
      </c>
      <c r="V8" s="111">
        <v>46022</v>
      </c>
      <c r="W8" s="103" t="s">
        <v>31</v>
      </c>
      <c r="X8" s="103" t="s">
        <v>36</v>
      </c>
      <c r="Y8" s="102" t="s">
        <v>33</v>
      </c>
      <c r="Z8" s="103"/>
      <c r="AA8" s="102"/>
      <c r="AB8" s="102"/>
      <c r="AC8" s="89"/>
      <c r="AD8" s="89"/>
      <c r="AE8" s="102"/>
      <c r="AF8" s="102" t="s">
        <v>307</v>
      </c>
      <c r="AG8" s="79" t="s">
        <v>308</v>
      </c>
    </row>
    <row r="9" spans="1:33" ht="60" x14ac:dyDescent="0.25">
      <c r="A9" s="52">
        <v>8</v>
      </c>
      <c r="B9" s="37" t="s">
        <v>309</v>
      </c>
      <c r="C9" s="37" t="s">
        <v>310</v>
      </c>
      <c r="D9" s="37" t="s">
        <v>311</v>
      </c>
      <c r="E9" s="37" t="s">
        <v>22</v>
      </c>
      <c r="F9" s="37" t="s">
        <v>23</v>
      </c>
      <c r="G9" s="37" t="s">
        <v>24</v>
      </c>
      <c r="H9" s="37" t="s">
        <v>108</v>
      </c>
      <c r="I9" s="37" t="s">
        <v>272</v>
      </c>
      <c r="J9" s="37" t="s">
        <v>97</v>
      </c>
      <c r="K9" s="37" t="s">
        <v>296</v>
      </c>
      <c r="L9" s="37" t="s">
        <v>30</v>
      </c>
      <c r="M9" s="37" t="s">
        <v>30</v>
      </c>
      <c r="N9" s="37" t="s">
        <v>312</v>
      </c>
      <c r="O9" s="37" t="s">
        <v>313</v>
      </c>
      <c r="P9" s="38">
        <v>100</v>
      </c>
      <c r="Q9" s="38" t="s">
        <v>27</v>
      </c>
      <c r="R9" s="37" t="s">
        <v>367</v>
      </c>
      <c r="S9" s="37" t="s">
        <v>368</v>
      </c>
      <c r="T9" s="53">
        <v>0</v>
      </c>
      <c r="U9" s="39">
        <v>45658</v>
      </c>
      <c r="V9" s="39">
        <v>46022</v>
      </c>
      <c r="W9" s="38" t="s">
        <v>31</v>
      </c>
      <c r="X9" s="38" t="s">
        <v>36</v>
      </c>
      <c r="Y9" s="37" t="s">
        <v>33</v>
      </c>
      <c r="Z9" s="88"/>
      <c r="AA9" s="37"/>
      <c r="AB9" s="37"/>
      <c r="AC9" s="61"/>
      <c r="AD9" s="61"/>
      <c r="AE9" s="37"/>
      <c r="AF9" s="37" t="s">
        <v>314</v>
      </c>
      <c r="AG9" s="80" t="s">
        <v>315</v>
      </c>
    </row>
    <row r="10" spans="1:33" ht="60" x14ac:dyDescent="0.25">
      <c r="A10" s="47">
        <v>9</v>
      </c>
      <c r="B10" s="102" t="s">
        <v>309</v>
      </c>
      <c r="C10" s="102" t="s">
        <v>310</v>
      </c>
      <c r="D10" s="102" t="s">
        <v>311</v>
      </c>
      <c r="E10" s="102" t="s">
        <v>22</v>
      </c>
      <c r="F10" s="102" t="s">
        <v>23</v>
      </c>
      <c r="G10" s="102" t="s">
        <v>24</v>
      </c>
      <c r="H10" s="102" t="s">
        <v>108</v>
      </c>
      <c r="I10" s="102" t="s">
        <v>272</v>
      </c>
      <c r="J10" s="102" t="s">
        <v>97</v>
      </c>
      <c r="K10" s="102" t="s">
        <v>296</v>
      </c>
      <c r="L10" s="102" t="s">
        <v>30</v>
      </c>
      <c r="M10" s="102" t="s">
        <v>30</v>
      </c>
      <c r="N10" s="102" t="s">
        <v>316</v>
      </c>
      <c r="O10" s="102" t="s">
        <v>317</v>
      </c>
      <c r="P10" s="103">
        <v>100</v>
      </c>
      <c r="Q10" s="103" t="s">
        <v>27</v>
      </c>
      <c r="R10" s="102" t="s">
        <v>430</v>
      </c>
      <c r="S10" s="102" t="s">
        <v>369</v>
      </c>
      <c r="T10" s="109">
        <v>0</v>
      </c>
      <c r="U10" s="111">
        <v>45658</v>
      </c>
      <c r="V10" s="111">
        <v>46022</v>
      </c>
      <c r="W10" s="103" t="s">
        <v>31</v>
      </c>
      <c r="X10" s="103" t="s">
        <v>40</v>
      </c>
      <c r="Y10" s="102" t="s">
        <v>33</v>
      </c>
      <c r="Z10" s="60"/>
      <c r="AA10" s="102"/>
      <c r="AB10" s="102"/>
      <c r="AC10" s="62"/>
      <c r="AD10" s="62"/>
      <c r="AE10" s="102"/>
      <c r="AF10" s="102" t="s">
        <v>314</v>
      </c>
      <c r="AG10" s="79" t="s">
        <v>315</v>
      </c>
    </row>
    <row r="11" spans="1:33" ht="60" x14ac:dyDescent="0.25">
      <c r="A11" s="52">
        <v>10</v>
      </c>
      <c r="B11" s="37" t="s">
        <v>318</v>
      </c>
      <c r="C11" s="37" t="s">
        <v>28</v>
      </c>
      <c r="D11" s="37" t="s">
        <v>182</v>
      </c>
      <c r="E11" s="37" t="s">
        <v>22</v>
      </c>
      <c r="F11" s="37" t="s">
        <v>23</v>
      </c>
      <c r="G11" s="37" t="s">
        <v>24</v>
      </c>
      <c r="H11" s="37" t="s">
        <v>108</v>
      </c>
      <c r="I11" s="37" t="s">
        <v>272</v>
      </c>
      <c r="J11" s="37" t="s">
        <v>97</v>
      </c>
      <c r="K11" s="37" t="s">
        <v>296</v>
      </c>
      <c r="L11" s="37" t="s">
        <v>30</v>
      </c>
      <c r="M11" s="37" t="s">
        <v>30</v>
      </c>
      <c r="N11" s="37" t="s">
        <v>319</v>
      </c>
      <c r="O11" s="37" t="s">
        <v>321</v>
      </c>
      <c r="P11" s="38">
        <v>100</v>
      </c>
      <c r="Q11" s="38" t="s">
        <v>27</v>
      </c>
      <c r="R11" s="37" t="s">
        <v>370</v>
      </c>
      <c r="S11" s="37" t="s">
        <v>371</v>
      </c>
      <c r="T11" s="53"/>
      <c r="U11" s="94">
        <v>45658</v>
      </c>
      <c r="V11" s="94">
        <v>46022</v>
      </c>
      <c r="W11" s="38" t="s">
        <v>31</v>
      </c>
      <c r="X11" s="38" t="s">
        <v>36</v>
      </c>
      <c r="Y11" s="37" t="s">
        <v>33</v>
      </c>
      <c r="Z11" s="59"/>
      <c r="AA11" s="37"/>
      <c r="AB11" s="37"/>
      <c r="AC11" s="61"/>
      <c r="AD11" s="61"/>
      <c r="AE11" s="37"/>
      <c r="AF11" s="92" t="s">
        <v>314</v>
      </c>
      <c r="AG11" s="80" t="s">
        <v>315</v>
      </c>
    </row>
    <row r="12" spans="1:33" ht="60" x14ac:dyDescent="0.25">
      <c r="A12" s="47">
        <v>11</v>
      </c>
      <c r="B12" s="43" t="s">
        <v>318</v>
      </c>
      <c r="C12" s="43" t="s">
        <v>28</v>
      </c>
      <c r="D12" s="43" t="s">
        <v>182</v>
      </c>
      <c r="E12" s="43" t="s">
        <v>22</v>
      </c>
      <c r="F12" s="43" t="s">
        <v>23</v>
      </c>
      <c r="G12" s="43" t="s">
        <v>24</v>
      </c>
      <c r="H12" s="43" t="s">
        <v>108</v>
      </c>
      <c r="I12" s="43" t="s">
        <v>272</v>
      </c>
      <c r="J12" s="43" t="s">
        <v>97</v>
      </c>
      <c r="K12" s="43" t="s">
        <v>296</v>
      </c>
      <c r="L12" s="43" t="s">
        <v>30</v>
      </c>
      <c r="M12" s="43" t="s">
        <v>30</v>
      </c>
      <c r="N12" s="43" t="s">
        <v>320</v>
      </c>
      <c r="O12" s="43" t="s">
        <v>322</v>
      </c>
      <c r="P12" s="46">
        <v>100</v>
      </c>
      <c r="Q12" s="46" t="s">
        <v>27</v>
      </c>
      <c r="R12" s="43" t="s">
        <v>372</v>
      </c>
      <c r="S12" s="43" t="s">
        <v>373</v>
      </c>
      <c r="T12" s="45"/>
      <c r="U12" s="95">
        <v>45658</v>
      </c>
      <c r="V12" s="95">
        <v>46022</v>
      </c>
      <c r="W12" s="46" t="s">
        <v>31</v>
      </c>
      <c r="X12" s="46" t="s">
        <v>36</v>
      </c>
      <c r="Y12" s="43" t="s">
        <v>33</v>
      </c>
      <c r="Z12" s="60"/>
      <c r="AA12" s="43"/>
      <c r="AB12" s="43"/>
      <c r="AC12" s="62"/>
      <c r="AD12" s="62"/>
      <c r="AE12" s="43"/>
      <c r="AF12" s="93" t="s">
        <v>314</v>
      </c>
      <c r="AG12" s="79" t="s">
        <v>315</v>
      </c>
    </row>
    <row r="13" spans="1:33" ht="60" x14ac:dyDescent="0.25">
      <c r="A13" s="52">
        <v>12</v>
      </c>
      <c r="B13" s="37" t="s">
        <v>318</v>
      </c>
      <c r="C13" s="37" t="s">
        <v>228</v>
      </c>
      <c r="D13" s="37" t="s">
        <v>224</v>
      </c>
      <c r="E13" s="37" t="s">
        <v>22</v>
      </c>
      <c r="F13" s="37" t="s">
        <v>23</v>
      </c>
      <c r="G13" s="37" t="s">
        <v>24</v>
      </c>
      <c r="H13" s="37" t="s">
        <v>108</v>
      </c>
      <c r="I13" s="37" t="s">
        <v>272</v>
      </c>
      <c r="J13" s="37" t="s">
        <v>97</v>
      </c>
      <c r="K13" s="37" t="s">
        <v>296</v>
      </c>
      <c r="L13" s="37" t="s">
        <v>30</v>
      </c>
      <c r="M13" s="37" t="s">
        <v>30</v>
      </c>
      <c r="N13" s="37" t="s">
        <v>323</v>
      </c>
      <c r="O13" s="37" t="s">
        <v>324</v>
      </c>
      <c r="P13" s="38">
        <v>87</v>
      </c>
      <c r="Q13" s="38" t="s">
        <v>325</v>
      </c>
      <c r="R13" s="37" t="s">
        <v>326</v>
      </c>
      <c r="S13" s="53" t="s">
        <v>327</v>
      </c>
      <c r="T13" s="53"/>
      <c r="U13" s="94">
        <v>45658</v>
      </c>
      <c r="V13" s="94">
        <v>46022</v>
      </c>
      <c r="W13" s="38" t="s">
        <v>31</v>
      </c>
      <c r="X13" s="38" t="s">
        <v>287</v>
      </c>
      <c r="Y13" s="37" t="s">
        <v>5</v>
      </c>
      <c r="Z13" s="37"/>
      <c r="AA13" s="37"/>
      <c r="AB13" s="37"/>
      <c r="AC13" s="66"/>
      <c r="AD13" s="66"/>
      <c r="AE13" s="37"/>
      <c r="AF13" s="92" t="s">
        <v>314</v>
      </c>
      <c r="AG13" s="80" t="s">
        <v>315</v>
      </c>
    </row>
    <row r="14" spans="1:33" ht="60" x14ac:dyDescent="0.25">
      <c r="A14" s="47">
        <v>13</v>
      </c>
      <c r="B14" s="43" t="s">
        <v>318</v>
      </c>
      <c r="C14" s="43" t="s">
        <v>28</v>
      </c>
      <c r="D14" s="43" t="s">
        <v>182</v>
      </c>
      <c r="E14" s="43" t="s">
        <v>22</v>
      </c>
      <c r="F14" s="43" t="s">
        <v>23</v>
      </c>
      <c r="G14" s="43" t="s">
        <v>24</v>
      </c>
      <c r="H14" s="43" t="s">
        <v>108</v>
      </c>
      <c r="I14" s="43" t="s">
        <v>272</v>
      </c>
      <c r="J14" s="43" t="s">
        <v>97</v>
      </c>
      <c r="K14" s="43" t="s">
        <v>296</v>
      </c>
      <c r="L14" s="43" t="s">
        <v>30</v>
      </c>
      <c r="M14" s="43" t="s">
        <v>30</v>
      </c>
      <c r="N14" s="43" t="s">
        <v>328</v>
      </c>
      <c r="O14" s="43" t="s">
        <v>329</v>
      </c>
      <c r="P14" s="46">
        <v>1</v>
      </c>
      <c r="Q14" s="46" t="s">
        <v>269</v>
      </c>
      <c r="R14" s="43" t="s">
        <v>374</v>
      </c>
      <c r="S14" s="43" t="s">
        <v>375</v>
      </c>
      <c r="T14" s="45">
        <v>40000000</v>
      </c>
      <c r="U14" s="95">
        <v>45658</v>
      </c>
      <c r="V14" s="95">
        <v>46022</v>
      </c>
      <c r="W14" s="46" t="s">
        <v>31</v>
      </c>
      <c r="X14" s="46" t="s">
        <v>287</v>
      </c>
      <c r="Y14" s="43" t="s">
        <v>33</v>
      </c>
      <c r="Z14" s="43"/>
      <c r="AA14" s="43"/>
      <c r="AB14" s="43"/>
      <c r="AC14" s="65"/>
      <c r="AD14" s="65"/>
      <c r="AE14" s="43"/>
      <c r="AF14" s="93" t="s">
        <v>314</v>
      </c>
      <c r="AG14" s="79" t="s">
        <v>315</v>
      </c>
    </row>
    <row r="15" spans="1:33" ht="90" x14ac:dyDescent="0.25">
      <c r="A15" s="52">
        <v>14</v>
      </c>
      <c r="B15" s="37" t="s">
        <v>330</v>
      </c>
      <c r="C15" s="37" t="s">
        <v>248</v>
      </c>
      <c r="D15" s="37" t="s">
        <v>331</v>
      </c>
      <c r="E15" s="37" t="s">
        <v>22</v>
      </c>
      <c r="F15" s="37" t="s">
        <v>23</v>
      </c>
      <c r="G15" s="37" t="s">
        <v>84</v>
      </c>
      <c r="H15" s="37" t="s">
        <v>109</v>
      </c>
      <c r="I15" s="37" t="s">
        <v>272</v>
      </c>
      <c r="J15" s="37" t="s">
        <v>332</v>
      </c>
      <c r="K15" s="37" t="s">
        <v>296</v>
      </c>
      <c r="L15" s="37" t="s">
        <v>30</v>
      </c>
      <c r="M15" s="37" t="s">
        <v>30</v>
      </c>
      <c r="N15" s="37" t="s">
        <v>333</v>
      </c>
      <c r="O15" s="37" t="s">
        <v>334</v>
      </c>
      <c r="P15" s="38">
        <v>3</v>
      </c>
      <c r="Q15" s="38" t="s">
        <v>269</v>
      </c>
      <c r="R15" s="37" t="s">
        <v>376</v>
      </c>
      <c r="S15" s="37" t="s">
        <v>377</v>
      </c>
      <c r="T15" s="53"/>
      <c r="U15" s="94">
        <v>45658</v>
      </c>
      <c r="V15" s="94">
        <v>46022</v>
      </c>
      <c r="W15" s="38" t="s">
        <v>31</v>
      </c>
      <c r="X15" s="38" t="s">
        <v>237</v>
      </c>
      <c r="Y15" s="37" t="s">
        <v>33</v>
      </c>
      <c r="Z15" s="83"/>
      <c r="AA15" s="37"/>
      <c r="AB15" s="37"/>
      <c r="AC15" s="66"/>
      <c r="AD15" s="61"/>
      <c r="AE15" s="37"/>
      <c r="AF15" s="92" t="s">
        <v>314</v>
      </c>
      <c r="AG15" s="80" t="s">
        <v>315</v>
      </c>
    </row>
    <row r="16" spans="1:33" ht="90" x14ac:dyDescent="0.25">
      <c r="A16" s="47">
        <v>15</v>
      </c>
      <c r="B16" s="43" t="s">
        <v>330</v>
      </c>
      <c r="C16" s="43" t="s">
        <v>248</v>
      </c>
      <c r="D16" s="43" t="s">
        <v>331</v>
      </c>
      <c r="E16" s="43" t="s">
        <v>22</v>
      </c>
      <c r="F16" s="43" t="s">
        <v>23</v>
      </c>
      <c r="G16" s="43" t="s">
        <v>84</v>
      </c>
      <c r="H16" s="43" t="s">
        <v>109</v>
      </c>
      <c r="I16" s="43" t="s">
        <v>272</v>
      </c>
      <c r="J16" s="43" t="s">
        <v>332</v>
      </c>
      <c r="K16" s="43" t="s">
        <v>296</v>
      </c>
      <c r="L16" s="43" t="s">
        <v>30</v>
      </c>
      <c r="M16" s="43" t="s">
        <v>30</v>
      </c>
      <c r="N16" s="43" t="s">
        <v>335</v>
      </c>
      <c r="O16" s="43" t="s">
        <v>336</v>
      </c>
      <c r="P16" s="46">
        <v>2</v>
      </c>
      <c r="Q16" s="46" t="s">
        <v>269</v>
      </c>
      <c r="R16" s="43" t="s">
        <v>378</v>
      </c>
      <c r="S16" s="43" t="s">
        <v>377</v>
      </c>
      <c r="T16" s="45"/>
      <c r="U16" s="95">
        <v>45658</v>
      </c>
      <c r="V16" s="95">
        <v>46022</v>
      </c>
      <c r="W16" s="46" t="s">
        <v>31</v>
      </c>
      <c r="X16" s="46" t="s">
        <v>32</v>
      </c>
      <c r="Y16" s="43" t="s">
        <v>33</v>
      </c>
      <c r="Z16" s="43"/>
      <c r="AA16" s="43"/>
      <c r="AB16" s="43"/>
      <c r="AC16" s="65"/>
      <c r="AD16" s="65"/>
      <c r="AE16" s="43"/>
      <c r="AF16" s="93" t="s">
        <v>314</v>
      </c>
      <c r="AG16" s="79" t="s">
        <v>315</v>
      </c>
    </row>
    <row r="17" spans="1:33" ht="60" x14ac:dyDescent="0.25">
      <c r="A17" s="52">
        <v>16</v>
      </c>
      <c r="B17" s="37" t="s">
        <v>337</v>
      </c>
      <c r="C17" s="37" t="s">
        <v>338</v>
      </c>
      <c r="D17" s="37" t="s">
        <v>339</v>
      </c>
      <c r="E17" s="37" t="s">
        <v>22</v>
      </c>
      <c r="F17" s="37" t="s">
        <v>37</v>
      </c>
      <c r="G17" s="37" t="s">
        <v>24</v>
      </c>
      <c r="H17" s="37" t="s">
        <v>108</v>
      </c>
      <c r="I17" s="37" t="s">
        <v>340</v>
      </c>
      <c r="J17" s="37" t="s">
        <v>38</v>
      </c>
      <c r="K17" s="37" t="s">
        <v>296</v>
      </c>
      <c r="L17" s="37" t="s">
        <v>30</v>
      </c>
      <c r="M17" s="37" t="s">
        <v>30</v>
      </c>
      <c r="N17" s="37" t="s">
        <v>30</v>
      </c>
      <c r="O17" s="92" t="s">
        <v>39</v>
      </c>
      <c r="P17" s="96">
        <v>83</v>
      </c>
      <c r="Q17" s="96" t="s">
        <v>27</v>
      </c>
      <c r="R17" s="92" t="s">
        <v>341</v>
      </c>
      <c r="S17" s="101" t="s">
        <v>342</v>
      </c>
      <c r="T17" s="101">
        <v>0</v>
      </c>
      <c r="U17" s="94">
        <v>45960</v>
      </c>
      <c r="V17" s="94">
        <v>46037</v>
      </c>
      <c r="W17" s="96" t="s">
        <v>31</v>
      </c>
      <c r="X17" s="96" t="s">
        <v>411</v>
      </c>
      <c r="Y17" s="96" t="s">
        <v>5</v>
      </c>
      <c r="Z17" s="37"/>
      <c r="AA17" s="37"/>
      <c r="AB17" s="76"/>
      <c r="AC17" s="37"/>
      <c r="AD17" s="37"/>
      <c r="AE17" s="37"/>
      <c r="AF17" s="37" t="s">
        <v>145</v>
      </c>
      <c r="AG17" s="37" t="s">
        <v>146</v>
      </c>
    </row>
    <row r="18" spans="1:33" ht="75" x14ac:dyDescent="0.25">
      <c r="A18" s="47">
        <v>17</v>
      </c>
      <c r="B18" s="43" t="s">
        <v>337</v>
      </c>
      <c r="C18" s="43" t="s">
        <v>338</v>
      </c>
      <c r="D18" s="43" t="s">
        <v>339</v>
      </c>
      <c r="E18" s="43" t="s">
        <v>22</v>
      </c>
      <c r="F18" s="43" t="s">
        <v>37</v>
      </c>
      <c r="G18" s="43" t="s">
        <v>24</v>
      </c>
      <c r="H18" s="43" t="s">
        <v>108</v>
      </c>
      <c r="I18" s="43" t="s">
        <v>83</v>
      </c>
      <c r="J18" s="43" t="s">
        <v>38</v>
      </c>
      <c r="K18" s="43" t="s">
        <v>296</v>
      </c>
      <c r="L18" s="43" t="s">
        <v>30</v>
      </c>
      <c r="M18" s="43" t="s">
        <v>30</v>
      </c>
      <c r="N18" s="43" t="s">
        <v>30</v>
      </c>
      <c r="O18" s="93" t="s">
        <v>412</v>
      </c>
      <c r="P18" s="97">
        <v>90.8</v>
      </c>
      <c r="Q18" s="97" t="s">
        <v>27</v>
      </c>
      <c r="R18" s="93" t="s">
        <v>413</v>
      </c>
      <c r="S18" s="98" t="s">
        <v>343</v>
      </c>
      <c r="T18" s="98">
        <v>44747158130</v>
      </c>
      <c r="U18" s="95">
        <v>45658</v>
      </c>
      <c r="V18" s="95">
        <v>46022</v>
      </c>
      <c r="W18" s="97" t="s">
        <v>31</v>
      </c>
      <c r="X18" s="97" t="s">
        <v>40</v>
      </c>
      <c r="Y18" s="97" t="s">
        <v>33</v>
      </c>
      <c r="Z18" s="72"/>
      <c r="AA18" s="43"/>
      <c r="AB18" s="77"/>
      <c r="AC18" s="73"/>
      <c r="AD18" s="73"/>
      <c r="AE18" s="43"/>
      <c r="AF18" s="43" t="s">
        <v>145</v>
      </c>
      <c r="AG18" s="43" t="s">
        <v>146</v>
      </c>
    </row>
    <row r="19" spans="1:33" ht="60" x14ac:dyDescent="0.25">
      <c r="A19" s="52">
        <v>18</v>
      </c>
      <c r="B19" s="37" t="s">
        <v>337</v>
      </c>
      <c r="C19" s="37" t="s">
        <v>338</v>
      </c>
      <c r="D19" s="37" t="s">
        <v>339</v>
      </c>
      <c r="E19" s="37" t="s">
        <v>22</v>
      </c>
      <c r="F19" s="37" t="s">
        <v>37</v>
      </c>
      <c r="G19" s="37" t="s">
        <v>24</v>
      </c>
      <c r="H19" s="37" t="s">
        <v>108</v>
      </c>
      <c r="I19" s="37" t="s">
        <v>83</v>
      </c>
      <c r="J19" s="37" t="s">
        <v>92</v>
      </c>
      <c r="K19" s="37" t="s">
        <v>296</v>
      </c>
      <c r="L19" s="37" t="s">
        <v>30</v>
      </c>
      <c r="M19" s="37" t="s">
        <v>30</v>
      </c>
      <c r="N19" s="37" t="s">
        <v>30</v>
      </c>
      <c r="O19" s="37" t="s">
        <v>414</v>
      </c>
      <c r="P19" s="38">
        <v>98</v>
      </c>
      <c r="Q19" s="38" t="s">
        <v>27</v>
      </c>
      <c r="R19" s="37" t="s">
        <v>415</v>
      </c>
      <c r="S19" s="53" t="s">
        <v>344</v>
      </c>
      <c r="T19" s="53">
        <v>197806573</v>
      </c>
      <c r="U19" s="39">
        <v>45658</v>
      </c>
      <c r="V19" s="39">
        <v>46022</v>
      </c>
      <c r="W19" s="38" t="s">
        <v>31</v>
      </c>
      <c r="X19" s="38" t="s">
        <v>40</v>
      </c>
      <c r="Y19" s="96" t="s">
        <v>33</v>
      </c>
      <c r="Z19" s="71"/>
      <c r="AA19" s="37"/>
      <c r="AB19" s="76"/>
      <c r="AC19" s="86"/>
      <c r="AD19" s="86"/>
      <c r="AE19" s="37"/>
      <c r="AF19" s="37" t="s">
        <v>145</v>
      </c>
      <c r="AG19" s="37" t="s">
        <v>146</v>
      </c>
    </row>
    <row r="20" spans="1:33" ht="60" x14ac:dyDescent="0.25">
      <c r="A20" s="47">
        <v>19</v>
      </c>
      <c r="B20" s="43" t="s">
        <v>337</v>
      </c>
      <c r="C20" s="43" t="s">
        <v>338</v>
      </c>
      <c r="D20" s="43" t="s">
        <v>339</v>
      </c>
      <c r="E20" s="43" t="s">
        <v>22</v>
      </c>
      <c r="F20" s="43" t="s">
        <v>37</v>
      </c>
      <c r="G20" s="43" t="s">
        <v>24</v>
      </c>
      <c r="H20" s="43" t="s">
        <v>108</v>
      </c>
      <c r="I20" s="43" t="s">
        <v>83</v>
      </c>
      <c r="J20" s="43" t="s">
        <v>93</v>
      </c>
      <c r="K20" s="43" t="s">
        <v>296</v>
      </c>
      <c r="L20" s="43" t="s">
        <v>30</v>
      </c>
      <c r="M20" s="43" t="s">
        <v>30</v>
      </c>
      <c r="N20" s="43" t="s">
        <v>30</v>
      </c>
      <c r="O20" s="43" t="s">
        <v>416</v>
      </c>
      <c r="P20" s="46">
        <v>98</v>
      </c>
      <c r="Q20" s="46" t="s">
        <v>27</v>
      </c>
      <c r="R20" s="43" t="s">
        <v>417</v>
      </c>
      <c r="S20" s="45" t="s">
        <v>344</v>
      </c>
      <c r="T20" s="45">
        <v>505017829</v>
      </c>
      <c r="U20" s="44">
        <v>45658</v>
      </c>
      <c r="V20" s="44">
        <v>46022</v>
      </c>
      <c r="W20" s="46" t="s">
        <v>31</v>
      </c>
      <c r="X20" s="46" t="s">
        <v>40</v>
      </c>
      <c r="Y20" s="97" t="s">
        <v>33</v>
      </c>
      <c r="Z20" s="72"/>
      <c r="AA20" s="43"/>
      <c r="AB20" s="77"/>
      <c r="AC20" s="73"/>
      <c r="AD20" s="73"/>
      <c r="AE20" s="43"/>
      <c r="AF20" s="43" t="s">
        <v>145</v>
      </c>
      <c r="AG20" s="43" t="s">
        <v>146</v>
      </c>
    </row>
    <row r="21" spans="1:33" ht="60" x14ac:dyDescent="0.25">
      <c r="A21" s="52">
        <v>20</v>
      </c>
      <c r="B21" s="37" t="s">
        <v>337</v>
      </c>
      <c r="C21" s="37" t="s">
        <v>338</v>
      </c>
      <c r="D21" s="37" t="s">
        <v>339</v>
      </c>
      <c r="E21" s="37" t="s">
        <v>22</v>
      </c>
      <c r="F21" s="37" t="s">
        <v>37</v>
      </c>
      <c r="G21" s="37" t="s">
        <v>24</v>
      </c>
      <c r="H21" s="37" t="s">
        <v>108</v>
      </c>
      <c r="I21" s="37" t="s">
        <v>83</v>
      </c>
      <c r="J21" s="37" t="s">
        <v>94</v>
      </c>
      <c r="K21" s="37" t="s">
        <v>296</v>
      </c>
      <c r="L21" s="37" t="s">
        <v>30</v>
      </c>
      <c r="M21" s="37" t="s">
        <v>30</v>
      </c>
      <c r="N21" s="37" t="s">
        <v>30</v>
      </c>
      <c r="O21" s="37" t="s">
        <v>418</v>
      </c>
      <c r="P21" s="38">
        <v>98</v>
      </c>
      <c r="Q21" s="38" t="s">
        <v>27</v>
      </c>
      <c r="R21" s="37" t="s">
        <v>419</v>
      </c>
      <c r="S21" s="53" t="s">
        <v>344</v>
      </c>
      <c r="T21" s="53">
        <v>448262297</v>
      </c>
      <c r="U21" s="39">
        <v>45658</v>
      </c>
      <c r="V21" s="39">
        <v>46022</v>
      </c>
      <c r="W21" s="38" t="s">
        <v>31</v>
      </c>
      <c r="X21" s="38" t="s">
        <v>40</v>
      </c>
      <c r="Y21" s="96" t="s">
        <v>33</v>
      </c>
      <c r="Z21" s="71"/>
      <c r="AA21" s="37"/>
      <c r="AB21" s="76"/>
      <c r="AC21" s="87"/>
      <c r="AD21" s="87"/>
      <c r="AE21" s="37"/>
      <c r="AF21" s="37" t="s">
        <v>145</v>
      </c>
      <c r="AG21" s="37" t="s">
        <v>146</v>
      </c>
    </row>
    <row r="22" spans="1:33" ht="45" x14ac:dyDescent="0.25">
      <c r="A22" s="180">
        <v>21</v>
      </c>
      <c r="B22" s="155" t="s">
        <v>337</v>
      </c>
      <c r="C22" s="157" t="s">
        <v>338</v>
      </c>
      <c r="D22" s="157" t="s">
        <v>339</v>
      </c>
      <c r="E22" s="157" t="s">
        <v>22</v>
      </c>
      <c r="F22" s="157" t="s">
        <v>37</v>
      </c>
      <c r="G22" s="157" t="s">
        <v>24</v>
      </c>
      <c r="H22" s="155" t="s">
        <v>108</v>
      </c>
      <c r="I22" s="157" t="s">
        <v>83</v>
      </c>
      <c r="J22" s="157" t="s">
        <v>95</v>
      </c>
      <c r="K22" s="157" t="s">
        <v>296</v>
      </c>
      <c r="L22" s="157" t="s">
        <v>30</v>
      </c>
      <c r="M22" s="157" t="s">
        <v>30</v>
      </c>
      <c r="N22" s="157" t="s">
        <v>30</v>
      </c>
      <c r="O22" s="157" t="s">
        <v>420</v>
      </c>
      <c r="P22" s="97">
        <v>90</v>
      </c>
      <c r="Q22" s="155" t="s">
        <v>27</v>
      </c>
      <c r="R22" s="98" t="s">
        <v>421</v>
      </c>
      <c r="S22" s="98" t="s">
        <v>422</v>
      </c>
      <c r="T22" s="178">
        <v>43596071431</v>
      </c>
      <c r="U22" s="170">
        <v>45658</v>
      </c>
      <c r="V22" s="170">
        <v>46022</v>
      </c>
      <c r="W22" s="155" t="s">
        <v>31</v>
      </c>
      <c r="X22" s="155" t="s">
        <v>40</v>
      </c>
      <c r="Y22" s="155" t="s">
        <v>33</v>
      </c>
      <c r="Z22" s="172"/>
      <c r="AA22" s="155"/>
      <c r="AB22" s="174"/>
      <c r="AC22" s="176"/>
      <c r="AD22" s="176"/>
      <c r="AE22" s="155"/>
      <c r="AF22" s="157" t="s">
        <v>145</v>
      </c>
      <c r="AG22" s="157" t="s">
        <v>146</v>
      </c>
    </row>
    <row r="23" spans="1:33" ht="30" x14ac:dyDescent="0.25">
      <c r="A23" s="181"/>
      <c r="B23" s="156"/>
      <c r="C23" s="158"/>
      <c r="D23" s="158"/>
      <c r="E23" s="158"/>
      <c r="F23" s="158"/>
      <c r="G23" s="158"/>
      <c r="H23" s="156"/>
      <c r="I23" s="158"/>
      <c r="J23" s="158"/>
      <c r="K23" s="158"/>
      <c r="L23" s="158"/>
      <c r="M23" s="158"/>
      <c r="N23" s="158"/>
      <c r="O23" s="158"/>
      <c r="P23" s="97">
        <v>70</v>
      </c>
      <c r="Q23" s="156"/>
      <c r="R23" s="98" t="s">
        <v>423</v>
      </c>
      <c r="S23" s="98" t="s">
        <v>424</v>
      </c>
      <c r="T23" s="179"/>
      <c r="U23" s="171"/>
      <c r="V23" s="171"/>
      <c r="W23" s="156"/>
      <c r="X23" s="156"/>
      <c r="Y23" s="156"/>
      <c r="Z23" s="173"/>
      <c r="AA23" s="156"/>
      <c r="AB23" s="175"/>
      <c r="AC23" s="177"/>
      <c r="AD23" s="177"/>
      <c r="AE23" s="156"/>
      <c r="AF23" s="158"/>
      <c r="AG23" s="158"/>
    </row>
    <row r="24" spans="1:33" ht="60" x14ac:dyDescent="0.25">
      <c r="A24" s="52">
        <v>22</v>
      </c>
      <c r="B24" s="92" t="s">
        <v>337</v>
      </c>
      <c r="C24" s="92" t="s">
        <v>228</v>
      </c>
      <c r="D24" s="92" t="s">
        <v>224</v>
      </c>
      <c r="E24" s="92" t="s">
        <v>22</v>
      </c>
      <c r="F24" s="92" t="s">
        <v>37</v>
      </c>
      <c r="G24" s="92" t="s">
        <v>24</v>
      </c>
      <c r="H24" s="92" t="s">
        <v>108</v>
      </c>
      <c r="I24" s="92" t="s">
        <v>83</v>
      </c>
      <c r="J24" s="92" t="s">
        <v>38</v>
      </c>
      <c r="K24" s="92" t="s">
        <v>296</v>
      </c>
      <c r="L24" s="92" t="s">
        <v>125</v>
      </c>
      <c r="M24" s="92" t="s">
        <v>125</v>
      </c>
      <c r="N24" s="92" t="s">
        <v>30</v>
      </c>
      <c r="O24" s="92" t="s">
        <v>425</v>
      </c>
      <c r="P24" s="96">
        <v>6</v>
      </c>
      <c r="Q24" s="96" t="s">
        <v>325</v>
      </c>
      <c r="R24" s="92" t="s">
        <v>345</v>
      </c>
      <c r="S24" s="101" t="s">
        <v>346</v>
      </c>
      <c r="T24" s="101">
        <v>0</v>
      </c>
      <c r="U24" s="94">
        <v>45839</v>
      </c>
      <c r="V24" s="94">
        <v>45900</v>
      </c>
      <c r="W24" s="96" t="s">
        <v>31</v>
      </c>
      <c r="X24" s="96" t="s">
        <v>287</v>
      </c>
      <c r="Y24" s="92" t="s">
        <v>5</v>
      </c>
      <c r="Z24" s="92"/>
      <c r="AA24" s="92"/>
      <c r="AB24" s="76"/>
      <c r="AC24" s="92"/>
      <c r="AD24" s="92"/>
      <c r="AE24" s="92"/>
      <c r="AF24" s="92" t="s">
        <v>145</v>
      </c>
      <c r="AG24" s="92" t="s">
        <v>146</v>
      </c>
    </row>
    <row r="25" spans="1:33" ht="90" x14ac:dyDescent="0.25">
      <c r="A25" s="47">
        <v>23</v>
      </c>
      <c r="B25" s="102" t="s">
        <v>71</v>
      </c>
      <c r="C25" s="102" t="s">
        <v>28</v>
      </c>
      <c r="D25" s="102" t="s">
        <v>184</v>
      </c>
      <c r="E25" s="102" t="s">
        <v>42</v>
      </c>
      <c r="F25" s="102" t="s">
        <v>143</v>
      </c>
      <c r="G25" s="102" t="s">
        <v>43</v>
      </c>
      <c r="H25" s="102" t="s">
        <v>105</v>
      </c>
      <c r="I25" s="102" t="s">
        <v>78</v>
      </c>
      <c r="J25" s="102" t="s">
        <v>29</v>
      </c>
      <c r="K25" s="102" t="s">
        <v>155</v>
      </c>
      <c r="L25" s="102" t="s">
        <v>198</v>
      </c>
      <c r="M25" s="102" t="s">
        <v>130</v>
      </c>
      <c r="N25" s="102" t="s">
        <v>409</v>
      </c>
      <c r="O25" s="187" t="s">
        <v>44</v>
      </c>
      <c r="P25" s="190">
        <v>6</v>
      </c>
      <c r="Q25" s="190" t="s">
        <v>25</v>
      </c>
      <c r="R25" s="187" t="s">
        <v>133</v>
      </c>
      <c r="S25" s="187" t="s">
        <v>137</v>
      </c>
      <c r="T25" s="109">
        <v>2041625164</v>
      </c>
      <c r="U25" s="188">
        <v>45658</v>
      </c>
      <c r="V25" s="188">
        <v>46022</v>
      </c>
      <c r="W25" s="188" t="s">
        <v>31</v>
      </c>
      <c r="X25" s="188" t="s">
        <v>40</v>
      </c>
      <c r="Y25" s="187" t="s">
        <v>33</v>
      </c>
      <c r="Z25" s="102"/>
      <c r="AA25" s="157"/>
      <c r="AB25" s="155"/>
      <c r="AC25" s="65"/>
      <c r="AD25" s="65"/>
      <c r="AE25" s="102"/>
      <c r="AF25" s="187" t="s">
        <v>463</v>
      </c>
      <c r="AG25" s="187" t="s">
        <v>464</v>
      </c>
    </row>
    <row r="26" spans="1:33" ht="90" x14ac:dyDescent="0.25">
      <c r="A26" s="47">
        <v>23</v>
      </c>
      <c r="B26" s="102" t="s">
        <v>71</v>
      </c>
      <c r="C26" s="102" t="s">
        <v>28</v>
      </c>
      <c r="D26" s="102" t="s">
        <v>184</v>
      </c>
      <c r="E26" s="102" t="s">
        <v>42</v>
      </c>
      <c r="F26" s="102" t="s">
        <v>143</v>
      </c>
      <c r="G26" s="102" t="s">
        <v>43</v>
      </c>
      <c r="H26" s="102" t="s">
        <v>105</v>
      </c>
      <c r="I26" s="102" t="s">
        <v>78</v>
      </c>
      <c r="J26" s="102" t="s">
        <v>29</v>
      </c>
      <c r="K26" s="102" t="s">
        <v>155</v>
      </c>
      <c r="L26" s="102" t="s">
        <v>198</v>
      </c>
      <c r="M26" s="102" t="s">
        <v>130</v>
      </c>
      <c r="N26" s="102" t="s">
        <v>410</v>
      </c>
      <c r="O26" s="187"/>
      <c r="P26" s="190"/>
      <c r="Q26" s="190"/>
      <c r="R26" s="187"/>
      <c r="S26" s="187"/>
      <c r="T26" s="109">
        <v>14076468236</v>
      </c>
      <c r="U26" s="188"/>
      <c r="V26" s="188"/>
      <c r="W26" s="188"/>
      <c r="X26" s="188"/>
      <c r="Y26" s="187"/>
      <c r="Z26" s="102"/>
      <c r="AA26" s="158"/>
      <c r="AB26" s="156"/>
      <c r="AC26" s="65"/>
      <c r="AD26" s="65"/>
      <c r="AE26" s="102"/>
      <c r="AF26" s="187"/>
      <c r="AG26" s="187"/>
    </row>
    <row r="27" spans="1:33" ht="90" customHeight="1" x14ac:dyDescent="0.25">
      <c r="A27" s="52">
        <v>24</v>
      </c>
      <c r="B27" s="105" t="s">
        <v>71</v>
      </c>
      <c r="C27" s="105" t="s">
        <v>185</v>
      </c>
      <c r="D27" s="105" t="s">
        <v>185</v>
      </c>
      <c r="E27" s="105" t="s">
        <v>42</v>
      </c>
      <c r="F27" s="105" t="s">
        <v>143</v>
      </c>
      <c r="G27" s="105" t="s">
        <v>43</v>
      </c>
      <c r="H27" s="105" t="s">
        <v>105</v>
      </c>
      <c r="I27" s="105" t="s">
        <v>111</v>
      </c>
      <c r="J27" s="105" t="s">
        <v>29</v>
      </c>
      <c r="K27" s="105" t="s">
        <v>155</v>
      </c>
      <c r="L27" s="105" t="s">
        <v>198</v>
      </c>
      <c r="M27" s="105" t="s">
        <v>65</v>
      </c>
      <c r="N27" s="105" t="s">
        <v>404</v>
      </c>
      <c r="O27" s="167" t="s">
        <v>45</v>
      </c>
      <c r="P27" s="191">
        <v>2</v>
      </c>
      <c r="Q27" s="191" t="s">
        <v>25</v>
      </c>
      <c r="R27" s="167" t="s">
        <v>134</v>
      </c>
      <c r="S27" s="167" t="s">
        <v>138</v>
      </c>
      <c r="T27" s="106">
        <v>537269780</v>
      </c>
      <c r="U27" s="189">
        <v>45658</v>
      </c>
      <c r="V27" s="189">
        <v>46022</v>
      </c>
      <c r="W27" s="189" t="s">
        <v>31</v>
      </c>
      <c r="X27" s="189" t="s">
        <v>40</v>
      </c>
      <c r="Y27" s="167" t="s">
        <v>33</v>
      </c>
      <c r="Z27" s="105"/>
      <c r="AA27" s="163"/>
      <c r="AB27" s="182"/>
      <c r="AC27" s="66"/>
      <c r="AD27" s="66"/>
      <c r="AE27" s="105"/>
      <c r="AF27" s="167" t="s">
        <v>463</v>
      </c>
      <c r="AG27" s="167" t="s">
        <v>464</v>
      </c>
    </row>
    <row r="28" spans="1:33" ht="90" x14ac:dyDescent="0.25">
      <c r="A28" s="52">
        <v>24</v>
      </c>
      <c r="B28" s="105" t="s">
        <v>71</v>
      </c>
      <c r="C28" s="105" t="s">
        <v>185</v>
      </c>
      <c r="D28" s="105" t="s">
        <v>185</v>
      </c>
      <c r="E28" s="105" t="s">
        <v>42</v>
      </c>
      <c r="F28" s="105" t="s">
        <v>143</v>
      </c>
      <c r="G28" s="105" t="s">
        <v>43</v>
      </c>
      <c r="H28" s="105" t="s">
        <v>105</v>
      </c>
      <c r="I28" s="105" t="s">
        <v>111</v>
      </c>
      <c r="J28" s="105" t="s">
        <v>29</v>
      </c>
      <c r="K28" s="105" t="s">
        <v>155</v>
      </c>
      <c r="L28" s="105" t="s">
        <v>198</v>
      </c>
      <c r="M28" s="105" t="s">
        <v>65</v>
      </c>
      <c r="N28" s="105" t="s">
        <v>405</v>
      </c>
      <c r="O28" s="167"/>
      <c r="P28" s="191"/>
      <c r="Q28" s="191"/>
      <c r="R28" s="167"/>
      <c r="S28" s="167"/>
      <c r="T28" s="106">
        <v>2149079120</v>
      </c>
      <c r="U28" s="189"/>
      <c r="V28" s="189"/>
      <c r="W28" s="189"/>
      <c r="X28" s="189"/>
      <c r="Y28" s="167"/>
      <c r="Z28" s="105"/>
      <c r="AA28" s="164"/>
      <c r="AB28" s="183"/>
      <c r="AC28" s="66"/>
      <c r="AD28" s="66"/>
      <c r="AE28" s="105"/>
      <c r="AF28" s="167"/>
      <c r="AG28" s="167"/>
    </row>
    <row r="29" spans="1:33" ht="90" customHeight="1" x14ac:dyDescent="0.25">
      <c r="A29" s="47">
        <v>25</v>
      </c>
      <c r="B29" s="102" t="s">
        <v>71</v>
      </c>
      <c r="C29" s="102" t="s">
        <v>185</v>
      </c>
      <c r="D29" s="102" t="s">
        <v>185</v>
      </c>
      <c r="E29" s="102" t="s">
        <v>42</v>
      </c>
      <c r="F29" s="102" t="s">
        <v>143</v>
      </c>
      <c r="G29" s="102" t="s">
        <v>43</v>
      </c>
      <c r="H29" s="102" t="s">
        <v>105</v>
      </c>
      <c r="I29" s="102" t="s">
        <v>111</v>
      </c>
      <c r="J29" s="102" t="s">
        <v>29</v>
      </c>
      <c r="K29" s="102" t="s">
        <v>155</v>
      </c>
      <c r="L29" s="102" t="s">
        <v>198</v>
      </c>
      <c r="M29" s="102" t="s">
        <v>61</v>
      </c>
      <c r="N29" s="102" t="s">
        <v>406</v>
      </c>
      <c r="O29" s="187" t="s">
        <v>46</v>
      </c>
      <c r="P29" s="190">
        <v>2</v>
      </c>
      <c r="Q29" s="190" t="s">
        <v>25</v>
      </c>
      <c r="R29" s="187" t="s">
        <v>135</v>
      </c>
      <c r="S29" s="187" t="s">
        <v>139</v>
      </c>
      <c r="T29" s="109">
        <v>376088846</v>
      </c>
      <c r="U29" s="188">
        <v>45658</v>
      </c>
      <c r="V29" s="188">
        <v>46022</v>
      </c>
      <c r="W29" s="188" t="s">
        <v>31</v>
      </c>
      <c r="X29" s="188" t="s">
        <v>40</v>
      </c>
      <c r="Y29" s="187" t="s">
        <v>33</v>
      </c>
      <c r="Z29" s="102"/>
      <c r="AA29" s="184"/>
      <c r="AB29" s="155"/>
      <c r="AC29" s="65"/>
      <c r="AD29" s="65"/>
      <c r="AE29" s="102"/>
      <c r="AF29" s="187" t="s">
        <v>463</v>
      </c>
      <c r="AG29" s="187" t="s">
        <v>464</v>
      </c>
    </row>
    <row r="30" spans="1:33" ht="90" x14ac:dyDescent="0.25">
      <c r="A30" s="47">
        <v>25</v>
      </c>
      <c r="B30" s="102" t="s">
        <v>71</v>
      </c>
      <c r="C30" s="102" t="s">
        <v>185</v>
      </c>
      <c r="D30" s="102" t="s">
        <v>185</v>
      </c>
      <c r="E30" s="102" t="s">
        <v>42</v>
      </c>
      <c r="F30" s="102" t="s">
        <v>143</v>
      </c>
      <c r="G30" s="102" t="s">
        <v>43</v>
      </c>
      <c r="H30" s="102" t="s">
        <v>105</v>
      </c>
      <c r="I30" s="102" t="s">
        <v>111</v>
      </c>
      <c r="J30" s="102" t="s">
        <v>29</v>
      </c>
      <c r="K30" s="102" t="s">
        <v>155</v>
      </c>
      <c r="L30" s="102" t="s">
        <v>198</v>
      </c>
      <c r="M30" s="102" t="s">
        <v>61</v>
      </c>
      <c r="N30" s="102" t="s">
        <v>407</v>
      </c>
      <c r="O30" s="187"/>
      <c r="P30" s="190"/>
      <c r="Q30" s="190"/>
      <c r="R30" s="187"/>
      <c r="S30" s="187"/>
      <c r="T30" s="109">
        <v>2310260054</v>
      </c>
      <c r="U30" s="188"/>
      <c r="V30" s="188"/>
      <c r="W30" s="188"/>
      <c r="X30" s="188"/>
      <c r="Y30" s="187"/>
      <c r="Z30" s="102"/>
      <c r="AA30" s="185"/>
      <c r="AB30" s="156"/>
      <c r="AC30" s="65"/>
      <c r="AD30" s="65"/>
      <c r="AE30" s="102"/>
      <c r="AF30" s="187"/>
      <c r="AG30" s="187"/>
    </row>
    <row r="31" spans="1:33" ht="90" x14ac:dyDescent="0.25">
      <c r="A31" s="52">
        <v>26</v>
      </c>
      <c r="B31" s="105" t="s">
        <v>71</v>
      </c>
      <c r="C31" s="105" t="s">
        <v>28</v>
      </c>
      <c r="D31" s="105" t="s">
        <v>184</v>
      </c>
      <c r="E31" s="105" t="s">
        <v>42</v>
      </c>
      <c r="F31" s="105" t="s">
        <v>143</v>
      </c>
      <c r="G31" s="105" t="s">
        <v>43</v>
      </c>
      <c r="H31" s="105" t="s">
        <v>105</v>
      </c>
      <c r="I31" s="105" t="s">
        <v>111</v>
      </c>
      <c r="J31" s="105" t="s">
        <v>29</v>
      </c>
      <c r="K31" s="105" t="s">
        <v>155</v>
      </c>
      <c r="L31" s="105" t="s">
        <v>198</v>
      </c>
      <c r="M31" s="105" t="s">
        <v>131</v>
      </c>
      <c r="N31" s="105" t="s">
        <v>408</v>
      </c>
      <c r="O31" s="167" t="s">
        <v>47</v>
      </c>
      <c r="P31" s="191">
        <v>20</v>
      </c>
      <c r="Q31" s="191" t="s">
        <v>25</v>
      </c>
      <c r="R31" s="167" t="s">
        <v>136</v>
      </c>
      <c r="S31" s="167" t="s">
        <v>140</v>
      </c>
      <c r="T31" s="106">
        <v>5587605712</v>
      </c>
      <c r="U31" s="189">
        <v>45658</v>
      </c>
      <c r="V31" s="189">
        <v>46022</v>
      </c>
      <c r="W31" s="189" t="s">
        <v>31</v>
      </c>
      <c r="X31" s="189" t="s">
        <v>40</v>
      </c>
      <c r="Y31" s="167" t="s">
        <v>33</v>
      </c>
      <c r="Z31" s="105"/>
      <c r="AA31" s="163"/>
      <c r="AB31" s="182"/>
      <c r="AC31" s="66"/>
      <c r="AD31" s="66"/>
      <c r="AE31" s="105"/>
      <c r="AF31" s="167" t="s">
        <v>463</v>
      </c>
      <c r="AG31" s="167" t="s">
        <v>464</v>
      </c>
    </row>
    <row r="32" spans="1:33" ht="90" x14ac:dyDescent="0.25">
      <c r="A32" s="52">
        <v>26</v>
      </c>
      <c r="B32" s="105" t="s">
        <v>71</v>
      </c>
      <c r="C32" s="105" t="s">
        <v>28</v>
      </c>
      <c r="D32" s="105" t="s">
        <v>184</v>
      </c>
      <c r="E32" s="105" t="s">
        <v>42</v>
      </c>
      <c r="F32" s="105" t="s">
        <v>143</v>
      </c>
      <c r="G32" s="105" t="s">
        <v>43</v>
      </c>
      <c r="H32" s="105" t="s">
        <v>105</v>
      </c>
      <c r="I32" s="105" t="s">
        <v>111</v>
      </c>
      <c r="J32" s="105" t="s">
        <v>29</v>
      </c>
      <c r="K32" s="105" t="s">
        <v>155</v>
      </c>
      <c r="L32" s="105" t="s">
        <v>198</v>
      </c>
      <c r="M32" s="105" t="s">
        <v>131</v>
      </c>
      <c r="N32" s="105" t="s">
        <v>132</v>
      </c>
      <c r="O32" s="167"/>
      <c r="P32" s="191"/>
      <c r="Q32" s="191"/>
      <c r="R32" s="167"/>
      <c r="S32" s="167"/>
      <c r="T32" s="106">
        <v>15903185488</v>
      </c>
      <c r="U32" s="189"/>
      <c r="V32" s="189"/>
      <c r="W32" s="189"/>
      <c r="X32" s="189"/>
      <c r="Y32" s="167"/>
      <c r="Z32" s="105"/>
      <c r="AA32" s="164"/>
      <c r="AB32" s="183"/>
      <c r="AC32" s="66"/>
      <c r="AD32" s="66"/>
      <c r="AE32" s="105"/>
      <c r="AF32" s="167"/>
      <c r="AG32" s="167"/>
    </row>
    <row r="33" spans="1:33" ht="75" x14ac:dyDescent="0.25">
      <c r="A33" s="47">
        <v>27</v>
      </c>
      <c r="B33" s="102" t="s">
        <v>247</v>
      </c>
      <c r="C33" s="102" t="s">
        <v>28</v>
      </c>
      <c r="D33" s="102" t="s">
        <v>183</v>
      </c>
      <c r="E33" s="102" t="s">
        <v>42</v>
      </c>
      <c r="F33" s="102" t="s">
        <v>141</v>
      </c>
      <c r="G33" s="102" t="s">
        <v>24</v>
      </c>
      <c r="H33" s="102" t="s">
        <v>108</v>
      </c>
      <c r="I33" s="102" t="s">
        <v>111</v>
      </c>
      <c r="J33" s="102" t="s">
        <v>29</v>
      </c>
      <c r="K33" s="102" t="s">
        <v>296</v>
      </c>
      <c r="L33" s="102" t="s">
        <v>30</v>
      </c>
      <c r="M33" s="102" t="s">
        <v>30</v>
      </c>
      <c r="N33" s="102" t="s">
        <v>30</v>
      </c>
      <c r="O33" s="102" t="s">
        <v>383</v>
      </c>
      <c r="P33" s="103">
        <v>90</v>
      </c>
      <c r="Q33" s="103" t="s">
        <v>27</v>
      </c>
      <c r="R33" s="102" t="s">
        <v>384</v>
      </c>
      <c r="S33" s="109" t="s">
        <v>385</v>
      </c>
      <c r="T33" s="109"/>
      <c r="U33" s="111">
        <v>45658</v>
      </c>
      <c r="V33" s="111">
        <v>46022</v>
      </c>
      <c r="W33" s="103" t="s">
        <v>31</v>
      </c>
      <c r="X33" s="103" t="s">
        <v>36</v>
      </c>
      <c r="Y33" s="102" t="s">
        <v>33</v>
      </c>
      <c r="Z33" s="103"/>
      <c r="AA33" s="102"/>
      <c r="AB33" s="102"/>
      <c r="AC33" s="62"/>
      <c r="AD33" s="62"/>
      <c r="AE33" s="102"/>
      <c r="AF33" s="102" t="s">
        <v>257</v>
      </c>
      <c r="AG33" s="79" t="s">
        <v>258</v>
      </c>
    </row>
    <row r="34" spans="1:33" ht="90" x14ac:dyDescent="0.25">
      <c r="A34" s="52">
        <v>28</v>
      </c>
      <c r="B34" s="105" t="s">
        <v>247</v>
      </c>
      <c r="C34" s="105" t="s">
        <v>248</v>
      </c>
      <c r="D34" s="105" t="s">
        <v>249</v>
      </c>
      <c r="E34" s="105" t="s">
        <v>42</v>
      </c>
      <c r="F34" s="105" t="s">
        <v>141</v>
      </c>
      <c r="G34" s="105" t="s">
        <v>43</v>
      </c>
      <c r="H34" s="105" t="s">
        <v>105</v>
      </c>
      <c r="I34" s="105" t="s">
        <v>102</v>
      </c>
      <c r="J34" s="105" t="s">
        <v>97</v>
      </c>
      <c r="K34" s="105" t="s">
        <v>296</v>
      </c>
      <c r="L34" s="105" t="s">
        <v>30</v>
      </c>
      <c r="M34" s="105" t="s">
        <v>30</v>
      </c>
      <c r="N34" s="105" t="s">
        <v>30</v>
      </c>
      <c r="O34" s="105" t="s">
        <v>102</v>
      </c>
      <c r="P34" s="104">
        <v>35</v>
      </c>
      <c r="Q34" s="104" t="s">
        <v>25</v>
      </c>
      <c r="R34" s="105" t="s">
        <v>250</v>
      </c>
      <c r="S34" s="106" t="s">
        <v>251</v>
      </c>
      <c r="T34" s="106"/>
      <c r="U34" s="110">
        <v>45658</v>
      </c>
      <c r="V34" s="110">
        <v>46022</v>
      </c>
      <c r="W34" s="104" t="s">
        <v>31</v>
      </c>
      <c r="X34" s="104" t="s">
        <v>36</v>
      </c>
      <c r="Y34" s="105" t="s">
        <v>5</v>
      </c>
      <c r="Z34" s="104"/>
      <c r="AA34" s="105"/>
      <c r="AB34" s="105"/>
      <c r="AC34" s="66"/>
      <c r="AD34" s="66"/>
      <c r="AE34" s="105"/>
      <c r="AF34" s="105" t="s">
        <v>257</v>
      </c>
      <c r="AG34" s="80" t="s">
        <v>258</v>
      </c>
    </row>
    <row r="35" spans="1:33" ht="90" x14ac:dyDescent="0.25">
      <c r="A35" s="47">
        <v>29</v>
      </c>
      <c r="B35" s="102" t="s">
        <v>247</v>
      </c>
      <c r="C35" s="102" t="s">
        <v>248</v>
      </c>
      <c r="D35" s="102" t="s">
        <v>249</v>
      </c>
      <c r="E35" s="102" t="s">
        <v>42</v>
      </c>
      <c r="F35" s="102" t="s">
        <v>141</v>
      </c>
      <c r="G35" s="102" t="s">
        <v>43</v>
      </c>
      <c r="H35" s="102" t="s">
        <v>105</v>
      </c>
      <c r="I35" s="102" t="s">
        <v>72</v>
      </c>
      <c r="J35" s="102" t="s">
        <v>97</v>
      </c>
      <c r="K35" s="102" t="s">
        <v>296</v>
      </c>
      <c r="L35" s="102" t="s">
        <v>30</v>
      </c>
      <c r="M35" s="102" t="s">
        <v>30</v>
      </c>
      <c r="N35" s="102" t="s">
        <v>30</v>
      </c>
      <c r="O35" s="102" t="s">
        <v>72</v>
      </c>
      <c r="P35" s="125">
        <v>1000</v>
      </c>
      <c r="Q35" s="103" t="s">
        <v>252</v>
      </c>
      <c r="R35" s="102" t="s">
        <v>437</v>
      </c>
      <c r="S35" s="109" t="s">
        <v>253</v>
      </c>
      <c r="T35" s="109"/>
      <c r="U35" s="111">
        <v>45658</v>
      </c>
      <c r="V35" s="111">
        <v>46022</v>
      </c>
      <c r="W35" s="103" t="s">
        <v>31</v>
      </c>
      <c r="X35" s="103" t="s">
        <v>36</v>
      </c>
      <c r="Y35" s="102" t="s">
        <v>5</v>
      </c>
      <c r="Z35" s="126"/>
      <c r="AA35" s="102"/>
      <c r="AB35" s="102"/>
      <c r="AC35" s="65"/>
      <c r="AD35" s="65"/>
      <c r="AE35" s="102"/>
      <c r="AF35" s="102" t="s">
        <v>257</v>
      </c>
      <c r="AG35" s="79" t="s">
        <v>258</v>
      </c>
    </row>
    <row r="36" spans="1:33" ht="90" x14ac:dyDescent="0.25">
      <c r="A36" s="52">
        <v>30</v>
      </c>
      <c r="B36" s="54" t="s">
        <v>247</v>
      </c>
      <c r="C36" s="54" t="s">
        <v>228</v>
      </c>
      <c r="D36" s="54" t="s">
        <v>224</v>
      </c>
      <c r="E36" s="54" t="s">
        <v>42</v>
      </c>
      <c r="F36" s="37" t="s">
        <v>141</v>
      </c>
      <c r="G36" s="54" t="s">
        <v>43</v>
      </c>
      <c r="H36" s="54" t="s">
        <v>105</v>
      </c>
      <c r="I36" s="54" t="s">
        <v>111</v>
      </c>
      <c r="J36" s="54" t="s">
        <v>97</v>
      </c>
      <c r="K36" s="37" t="s">
        <v>296</v>
      </c>
      <c r="L36" s="54" t="s">
        <v>30</v>
      </c>
      <c r="M36" s="54" t="s">
        <v>30</v>
      </c>
      <c r="N36" s="54" t="s">
        <v>30</v>
      </c>
      <c r="O36" s="37" t="s">
        <v>254</v>
      </c>
      <c r="P36" s="38">
        <v>80</v>
      </c>
      <c r="Q36" s="38" t="s">
        <v>27</v>
      </c>
      <c r="R36" s="37" t="s">
        <v>255</v>
      </c>
      <c r="S36" s="53" t="s">
        <v>256</v>
      </c>
      <c r="T36" s="53"/>
      <c r="U36" s="94">
        <v>45658</v>
      </c>
      <c r="V36" s="94">
        <v>46022</v>
      </c>
      <c r="W36" s="38" t="s">
        <v>31</v>
      </c>
      <c r="X36" s="38" t="s">
        <v>40</v>
      </c>
      <c r="Y36" s="37" t="s">
        <v>33</v>
      </c>
      <c r="Z36" s="38"/>
      <c r="AA36" s="37"/>
      <c r="AB36" s="37"/>
      <c r="AC36" s="61"/>
      <c r="AD36" s="61"/>
      <c r="AE36" s="37"/>
      <c r="AF36" s="37" t="s">
        <v>257</v>
      </c>
      <c r="AG36" s="80" t="s">
        <v>258</v>
      </c>
    </row>
    <row r="37" spans="1:33" ht="75" x14ac:dyDescent="0.25">
      <c r="A37" s="47">
        <v>31</v>
      </c>
      <c r="B37" s="42" t="s">
        <v>238</v>
      </c>
      <c r="C37" s="42" t="s">
        <v>28</v>
      </c>
      <c r="D37" s="42" t="s">
        <v>183</v>
      </c>
      <c r="E37" s="102" t="s">
        <v>42</v>
      </c>
      <c r="F37" s="102" t="s">
        <v>142</v>
      </c>
      <c r="G37" s="102" t="s">
        <v>24</v>
      </c>
      <c r="H37" s="102" t="s">
        <v>108</v>
      </c>
      <c r="I37" s="102" t="s">
        <v>111</v>
      </c>
      <c r="J37" s="102" t="s">
        <v>29</v>
      </c>
      <c r="K37" s="102" t="s">
        <v>296</v>
      </c>
      <c r="L37" s="102" t="s">
        <v>30</v>
      </c>
      <c r="M37" s="102" t="s">
        <v>30</v>
      </c>
      <c r="N37" s="102" t="s">
        <v>30</v>
      </c>
      <c r="O37" s="102" t="s">
        <v>431</v>
      </c>
      <c r="P37" s="103">
        <v>90</v>
      </c>
      <c r="Q37" s="103" t="s">
        <v>27</v>
      </c>
      <c r="R37" s="102" t="s">
        <v>432</v>
      </c>
      <c r="S37" s="109" t="s">
        <v>239</v>
      </c>
      <c r="T37" s="109"/>
      <c r="U37" s="111">
        <v>45658</v>
      </c>
      <c r="V37" s="111">
        <v>46022</v>
      </c>
      <c r="W37" s="103" t="s">
        <v>31</v>
      </c>
      <c r="X37" s="103" t="s">
        <v>36</v>
      </c>
      <c r="Y37" s="102" t="s">
        <v>33</v>
      </c>
      <c r="Z37" s="103"/>
      <c r="AA37" s="102"/>
      <c r="AB37" s="102"/>
      <c r="AC37" s="62"/>
      <c r="AD37" s="62"/>
      <c r="AE37" s="102"/>
      <c r="AF37" s="102" t="s">
        <v>381</v>
      </c>
      <c r="AG37" s="79" t="s">
        <v>382</v>
      </c>
    </row>
    <row r="38" spans="1:33" ht="90" x14ac:dyDescent="0.25">
      <c r="A38" s="52">
        <v>32</v>
      </c>
      <c r="B38" s="37" t="s">
        <v>238</v>
      </c>
      <c r="C38" s="37" t="s">
        <v>228</v>
      </c>
      <c r="D38" s="37" t="s">
        <v>224</v>
      </c>
      <c r="E38" s="37" t="s">
        <v>42</v>
      </c>
      <c r="F38" s="37" t="s">
        <v>142</v>
      </c>
      <c r="G38" s="37" t="s">
        <v>43</v>
      </c>
      <c r="H38" s="37" t="s">
        <v>105</v>
      </c>
      <c r="I38" s="37" t="s">
        <v>111</v>
      </c>
      <c r="J38" s="37" t="s">
        <v>29</v>
      </c>
      <c r="K38" s="37" t="s">
        <v>296</v>
      </c>
      <c r="L38" s="37" t="s">
        <v>30</v>
      </c>
      <c r="M38" s="37" t="s">
        <v>30</v>
      </c>
      <c r="N38" s="37" t="s">
        <v>30</v>
      </c>
      <c r="O38" s="37" t="s">
        <v>433</v>
      </c>
      <c r="P38" s="38">
        <v>75</v>
      </c>
      <c r="Q38" s="38" t="s">
        <v>27</v>
      </c>
      <c r="R38" s="37" t="s">
        <v>436</v>
      </c>
      <c r="S38" s="53" t="s">
        <v>434</v>
      </c>
      <c r="T38" s="53"/>
      <c r="U38" s="39">
        <v>45658</v>
      </c>
      <c r="V38" s="39">
        <v>46022</v>
      </c>
      <c r="W38" s="38" t="s">
        <v>435</v>
      </c>
      <c r="X38" s="38" t="s">
        <v>36</v>
      </c>
      <c r="Y38" s="37" t="s">
        <v>33</v>
      </c>
      <c r="Z38" s="38"/>
      <c r="AA38" s="37"/>
      <c r="AB38" s="37"/>
      <c r="AC38" s="61"/>
      <c r="AD38" s="61"/>
      <c r="AE38" s="37"/>
      <c r="AF38" s="37" t="s">
        <v>381</v>
      </c>
      <c r="AG38" s="80" t="s">
        <v>382</v>
      </c>
    </row>
    <row r="39" spans="1:33" ht="90" x14ac:dyDescent="0.25">
      <c r="A39" s="47">
        <v>33</v>
      </c>
      <c r="B39" s="102" t="s">
        <v>238</v>
      </c>
      <c r="C39" s="102" t="s">
        <v>228</v>
      </c>
      <c r="D39" s="102" t="s">
        <v>224</v>
      </c>
      <c r="E39" s="102" t="s">
        <v>42</v>
      </c>
      <c r="F39" s="102" t="s">
        <v>142</v>
      </c>
      <c r="G39" s="102" t="s">
        <v>43</v>
      </c>
      <c r="H39" s="102" t="s">
        <v>105</v>
      </c>
      <c r="I39" s="102" t="s">
        <v>111</v>
      </c>
      <c r="J39" s="102" t="s">
        <v>29</v>
      </c>
      <c r="K39" s="102" t="s">
        <v>296</v>
      </c>
      <c r="L39" s="102" t="s">
        <v>30</v>
      </c>
      <c r="M39" s="102" t="s">
        <v>30</v>
      </c>
      <c r="N39" s="102" t="s">
        <v>30</v>
      </c>
      <c r="O39" s="102" t="s">
        <v>241</v>
      </c>
      <c r="P39" s="103">
        <v>100</v>
      </c>
      <c r="Q39" s="103" t="s">
        <v>27</v>
      </c>
      <c r="R39" s="102" t="s">
        <v>242</v>
      </c>
      <c r="S39" s="109" t="s">
        <v>243</v>
      </c>
      <c r="T39" s="109"/>
      <c r="U39" s="111">
        <v>45658</v>
      </c>
      <c r="V39" s="111">
        <v>46022</v>
      </c>
      <c r="W39" s="103" t="s">
        <v>31</v>
      </c>
      <c r="X39" s="103" t="s">
        <v>40</v>
      </c>
      <c r="Y39" s="102" t="s">
        <v>33</v>
      </c>
      <c r="Z39" s="103"/>
      <c r="AA39" s="102"/>
      <c r="AB39" s="102"/>
      <c r="AC39" s="62"/>
      <c r="AD39" s="62"/>
      <c r="AE39" s="102"/>
      <c r="AF39" s="102" t="s">
        <v>381</v>
      </c>
      <c r="AG39" s="79" t="s">
        <v>382</v>
      </c>
    </row>
    <row r="40" spans="1:33" ht="75" x14ac:dyDescent="0.25">
      <c r="A40" s="52">
        <v>34</v>
      </c>
      <c r="B40" s="37" t="s">
        <v>71</v>
      </c>
      <c r="C40" s="37" t="s">
        <v>28</v>
      </c>
      <c r="D40" s="37" t="s">
        <v>224</v>
      </c>
      <c r="E40" s="37" t="s">
        <v>42</v>
      </c>
      <c r="F40" s="37" t="s">
        <v>143</v>
      </c>
      <c r="G40" s="37" t="s">
        <v>84</v>
      </c>
      <c r="H40" s="37" t="s">
        <v>110</v>
      </c>
      <c r="I40" s="37" t="s">
        <v>111</v>
      </c>
      <c r="J40" s="37" t="s">
        <v>29</v>
      </c>
      <c r="K40" s="37" t="s">
        <v>296</v>
      </c>
      <c r="L40" s="37" t="s">
        <v>30</v>
      </c>
      <c r="M40" s="37" t="s">
        <v>30</v>
      </c>
      <c r="N40" s="37" t="s">
        <v>30</v>
      </c>
      <c r="O40" s="37" t="s">
        <v>225</v>
      </c>
      <c r="P40" s="38">
        <v>90</v>
      </c>
      <c r="Q40" s="38" t="s">
        <v>27</v>
      </c>
      <c r="R40" s="37" t="s">
        <v>226</v>
      </c>
      <c r="S40" s="53" t="s">
        <v>227</v>
      </c>
      <c r="T40" s="53"/>
      <c r="U40" s="39">
        <v>45658</v>
      </c>
      <c r="V40" s="39">
        <v>46022</v>
      </c>
      <c r="W40" s="38" t="s">
        <v>31</v>
      </c>
      <c r="X40" s="38" t="s">
        <v>36</v>
      </c>
      <c r="Y40" s="37" t="s">
        <v>33</v>
      </c>
      <c r="Z40" s="38"/>
      <c r="AA40" s="37"/>
      <c r="AB40" s="37"/>
      <c r="AC40" s="84"/>
      <c r="AD40" s="84"/>
      <c r="AE40" s="37"/>
      <c r="AF40" s="38" t="s">
        <v>386</v>
      </c>
      <c r="AG40" s="37" t="s">
        <v>387</v>
      </c>
    </row>
    <row r="41" spans="1:33" ht="75" x14ac:dyDescent="0.25">
      <c r="A41" s="47">
        <v>35</v>
      </c>
      <c r="B41" s="43" t="s">
        <v>71</v>
      </c>
      <c r="C41" s="43" t="s">
        <v>28</v>
      </c>
      <c r="D41" s="43" t="s">
        <v>224</v>
      </c>
      <c r="E41" s="43" t="s">
        <v>42</v>
      </c>
      <c r="F41" s="43" t="s">
        <v>143</v>
      </c>
      <c r="G41" s="43" t="s">
        <v>84</v>
      </c>
      <c r="H41" s="43" t="s">
        <v>110</v>
      </c>
      <c r="I41" s="43" t="s">
        <v>111</v>
      </c>
      <c r="J41" s="43" t="s">
        <v>29</v>
      </c>
      <c r="K41" s="43" t="s">
        <v>296</v>
      </c>
      <c r="L41" s="43" t="s">
        <v>30</v>
      </c>
      <c r="M41" s="43" t="s">
        <v>30</v>
      </c>
      <c r="N41" s="43" t="s">
        <v>30</v>
      </c>
      <c r="O41" s="43" t="s">
        <v>230</v>
      </c>
      <c r="P41" s="46">
        <v>90</v>
      </c>
      <c r="Q41" s="46" t="s">
        <v>27</v>
      </c>
      <c r="R41" s="43" t="s">
        <v>231</v>
      </c>
      <c r="S41" s="45" t="s">
        <v>232</v>
      </c>
      <c r="T41" s="45"/>
      <c r="U41" s="44">
        <v>45658</v>
      </c>
      <c r="V41" s="44">
        <v>46022</v>
      </c>
      <c r="W41" s="46" t="s">
        <v>31</v>
      </c>
      <c r="X41" s="46" t="s">
        <v>40</v>
      </c>
      <c r="Y41" s="43" t="s">
        <v>33</v>
      </c>
      <c r="Z41" s="46"/>
      <c r="AA41" s="43"/>
      <c r="AB41" s="43"/>
      <c r="AC41" s="85"/>
      <c r="AD41" s="85"/>
      <c r="AE41" s="43"/>
      <c r="AF41" s="46" t="s">
        <v>386</v>
      </c>
      <c r="AG41" s="43" t="s">
        <v>387</v>
      </c>
    </row>
    <row r="42" spans="1:33" ht="75" x14ac:dyDescent="0.25">
      <c r="A42" s="52">
        <v>36</v>
      </c>
      <c r="B42" s="37" t="s">
        <v>71</v>
      </c>
      <c r="C42" s="37" t="s">
        <v>228</v>
      </c>
      <c r="D42" s="37" t="s">
        <v>224</v>
      </c>
      <c r="E42" s="37" t="s">
        <v>42</v>
      </c>
      <c r="F42" s="37" t="s">
        <v>143</v>
      </c>
      <c r="G42" s="37" t="s">
        <v>84</v>
      </c>
      <c r="H42" s="37" t="s">
        <v>110</v>
      </c>
      <c r="I42" s="37" t="s">
        <v>229</v>
      </c>
      <c r="J42" s="37" t="s">
        <v>29</v>
      </c>
      <c r="K42" s="37" t="s">
        <v>296</v>
      </c>
      <c r="L42" s="37" t="s">
        <v>30</v>
      </c>
      <c r="M42" s="37" t="s">
        <v>30</v>
      </c>
      <c r="N42" s="37" t="s">
        <v>30</v>
      </c>
      <c r="O42" s="37" t="s">
        <v>233</v>
      </c>
      <c r="P42" s="38">
        <v>6</v>
      </c>
      <c r="Q42" s="38" t="s">
        <v>25</v>
      </c>
      <c r="R42" s="37" t="s">
        <v>234</v>
      </c>
      <c r="S42" s="53" t="s">
        <v>390</v>
      </c>
      <c r="T42" s="53"/>
      <c r="U42" s="94">
        <v>45658</v>
      </c>
      <c r="V42" s="94">
        <v>46022</v>
      </c>
      <c r="W42" s="38" t="s">
        <v>31</v>
      </c>
      <c r="X42" s="38" t="s">
        <v>235</v>
      </c>
      <c r="Y42" s="37" t="s">
        <v>5</v>
      </c>
      <c r="Z42" s="38"/>
      <c r="AA42" s="37"/>
      <c r="AB42" s="84"/>
      <c r="AC42" s="66"/>
      <c r="AD42" s="66"/>
      <c r="AE42" s="37"/>
      <c r="AF42" s="37" t="s">
        <v>388</v>
      </c>
      <c r="AG42" s="105" t="s">
        <v>389</v>
      </c>
    </row>
    <row r="43" spans="1:33" ht="90" x14ac:dyDescent="0.25">
      <c r="A43" s="47">
        <v>37</v>
      </c>
      <c r="B43" s="102" t="s">
        <v>67</v>
      </c>
      <c r="C43" s="102" t="s">
        <v>185</v>
      </c>
      <c r="D43" s="102" t="s">
        <v>185</v>
      </c>
      <c r="E43" s="102" t="s">
        <v>48</v>
      </c>
      <c r="F43" s="102" t="s">
        <v>49</v>
      </c>
      <c r="G43" s="102" t="s">
        <v>84</v>
      </c>
      <c r="H43" s="102" t="s">
        <v>105</v>
      </c>
      <c r="I43" s="102" t="s">
        <v>72</v>
      </c>
      <c r="J43" s="102" t="s">
        <v>29</v>
      </c>
      <c r="K43" s="102" t="s">
        <v>155</v>
      </c>
      <c r="L43" s="102" t="s">
        <v>199</v>
      </c>
      <c r="M43" s="102" t="s">
        <v>398</v>
      </c>
      <c r="N43" s="102" t="s">
        <v>400</v>
      </c>
      <c r="O43" s="187" t="s">
        <v>50</v>
      </c>
      <c r="P43" s="190">
        <v>4</v>
      </c>
      <c r="Q43" s="190" t="s">
        <v>25</v>
      </c>
      <c r="R43" s="187" t="s">
        <v>98</v>
      </c>
      <c r="S43" s="187" t="s">
        <v>180</v>
      </c>
      <c r="T43" s="109">
        <v>67787055742</v>
      </c>
      <c r="U43" s="188">
        <v>45658</v>
      </c>
      <c r="V43" s="188">
        <v>46022</v>
      </c>
      <c r="W43" s="188" t="s">
        <v>31</v>
      </c>
      <c r="X43" s="188" t="s">
        <v>32</v>
      </c>
      <c r="Y43" s="187" t="s">
        <v>33</v>
      </c>
      <c r="Z43" s="103"/>
      <c r="AA43" s="102"/>
      <c r="AB43" s="64"/>
      <c r="AC43" s="68"/>
      <c r="AD43" s="68"/>
      <c r="AE43" s="102"/>
      <c r="AF43" s="187" t="s">
        <v>465</v>
      </c>
      <c r="AG43" s="157" t="s">
        <v>466</v>
      </c>
    </row>
    <row r="44" spans="1:33" ht="90" x14ac:dyDescent="0.25">
      <c r="A44" s="47">
        <v>37</v>
      </c>
      <c r="B44" s="102" t="s">
        <v>67</v>
      </c>
      <c r="C44" s="102" t="s">
        <v>185</v>
      </c>
      <c r="D44" s="102" t="s">
        <v>185</v>
      </c>
      <c r="E44" s="102" t="s">
        <v>48</v>
      </c>
      <c r="F44" s="102" t="s">
        <v>49</v>
      </c>
      <c r="G44" s="102" t="s">
        <v>84</v>
      </c>
      <c r="H44" s="102" t="s">
        <v>105</v>
      </c>
      <c r="I44" s="102" t="s">
        <v>72</v>
      </c>
      <c r="J44" s="102" t="s">
        <v>29</v>
      </c>
      <c r="K44" s="102" t="s">
        <v>155</v>
      </c>
      <c r="L44" s="102" t="s">
        <v>199</v>
      </c>
      <c r="M44" s="102" t="s">
        <v>398</v>
      </c>
      <c r="N44" s="102" t="s">
        <v>399</v>
      </c>
      <c r="O44" s="187"/>
      <c r="P44" s="190"/>
      <c r="Q44" s="190"/>
      <c r="R44" s="187"/>
      <c r="S44" s="187"/>
      <c r="T44" s="109">
        <v>6720000000</v>
      </c>
      <c r="U44" s="188"/>
      <c r="V44" s="188"/>
      <c r="W44" s="188"/>
      <c r="X44" s="188"/>
      <c r="Y44" s="187"/>
      <c r="Z44" s="103"/>
      <c r="AA44" s="102"/>
      <c r="AB44" s="102"/>
      <c r="AC44" s="68"/>
      <c r="AD44" s="68"/>
      <c r="AE44" s="102"/>
      <c r="AF44" s="187"/>
      <c r="AG44" s="158"/>
    </row>
    <row r="45" spans="1:33" ht="90" x14ac:dyDescent="0.25">
      <c r="A45" s="52">
        <v>38</v>
      </c>
      <c r="B45" s="105" t="s">
        <v>67</v>
      </c>
      <c r="C45" s="105" t="s">
        <v>185</v>
      </c>
      <c r="D45" s="105" t="s">
        <v>185</v>
      </c>
      <c r="E45" s="105" t="s">
        <v>48</v>
      </c>
      <c r="F45" s="105" t="s">
        <v>51</v>
      </c>
      <c r="G45" s="105" t="s">
        <v>84</v>
      </c>
      <c r="H45" s="105" t="s">
        <v>105</v>
      </c>
      <c r="I45" s="105" t="s">
        <v>72</v>
      </c>
      <c r="J45" s="105" t="s">
        <v>29</v>
      </c>
      <c r="K45" s="105" t="s">
        <v>155</v>
      </c>
      <c r="L45" s="105" t="s">
        <v>199</v>
      </c>
      <c r="M45" s="105" t="s">
        <v>45</v>
      </c>
      <c r="N45" s="105" t="s">
        <v>402</v>
      </c>
      <c r="O45" s="167" t="s">
        <v>45</v>
      </c>
      <c r="P45" s="191">
        <v>2</v>
      </c>
      <c r="Q45" s="191" t="s">
        <v>25</v>
      </c>
      <c r="R45" s="167" t="s">
        <v>99</v>
      </c>
      <c r="S45" s="167" t="s">
        <v>148</v>
      </c>
      <c r="T45" s="106">
        <v>17600000000</v>
      </c>
      <c r="U45" s="189">
        <v>45658</v>
      </c>
      <c r="V45" s="189">
        <v>46022</v>
      </c>
      <c r="W45" s="189" t="s">
        <v>31</v>
      </c>
      <c r="X45" s="189" t="s">
        <v>32</v>
      </c>
      <c r="Y45" s="167" t="s">
        <v>33</v>
      </c>
      <c r="Z45" s="104"/>
      <c r="AA45" s="105"/>
      <c r="AB45" s="63"/>
      <c r="AC45" s="67"/>
      <c r="AD45" s="67"/>
      <c r="AE45" s="105"/>
      <c r="AF45" s="167" t="s">
        <v>465</v>
      </c>
      <c r="AG45" s="163" t="s">
        <v>466</v>
      </c>
    </row>
    <row r="46" spans="1:33" ht="90" x14ac:dyDescent="0.25">
      <c r="A46" s="52">
        <v>38</v>
      </c>
      <c r="B46" s="105" t="s">
        <v>67</v>
      </c>
      <c r="C46" s="105" t="s">
        <v>185</v>
      </c>
      <c r="D46" s="105" t="s">
        <v>185</v>
      </c>
      <c r="E46" s="105" t="s">
        <v>48</v>
      </c>
      <c r="F46" s="105" t="s">
        <v>51</v>
      </c>
      <c r="G46" s="105" t="s">
        <v>84</v>
      </c>
      <c r="H46" s="105" t="s">
        <v>105</v>
      </c>
      <c r="I46" s="105" t="s">
        <v>72</v>
      </c>
      <c r="J46" s="105" t="s">
        <v>29</v>
      </c>
      <c r="K46" s="105" t="s">
        <v>155</v>
      </c>
      <c r="L46" s="105" t="s">
        <v>199</v>
      </c>
      <c r="M46" s="105" t="s">
        <v>45</v>
      </c>
      <c r="N46" s="105" t="s">
        <v>401</v>
      </c>
      <c r="O46" s="167"/>
      <c r="P46" s="191"/>
      <c r="Q46" s="191"/>
      <c r="R46" s="167"/>
      <c r="S46" s="167"/>
      <c r="T46" s="106">
        <v>20057532365</v>
      </c>
      <c r="U46" s="189"/>
      <c r="V46" s="189"/>
      <c r="W46" s="189"/>
      <c r="X46" s="189"/>
      <c r="Y46" s="167"/>
      <c r="Z46" s="104"/>
      <c r="AA46" s="105"/>
      <c r="AB46" s="105"/>
      <c r="AC46" s="67"/>
      <c r="AD46" s="67"/>
      <c r="AE46" s="105"/>
      <c r="AF46" s="167"/>
      <c r="AG46" s="164"/>
    </row>
    <row r="47" spans="1:33" ht="90" x14ac:dyDescent="0.25">
      <c r="A47" s="47">
        <v>39</v>
      </c>
      <c r="B47" s="102" t="s">
        <v>67</v>
      </c>
      <c r="C47" s="102" t="s">
        <v>185</v>
      </c>
      <c r="D47" s="102" t="s">
        <v>185</v>
      </c>
      <c r="E47" s="102" t="s">
        <v>48</v>
      </c>
      <c r="F47" s="102" t="s">
        <v>51</v>
      </c>
      <c r="G47" s="102" t="s">
        <v>84</v>
      </c>
      <c r="H47" s="102" t="s">
        <v>105</v>
      </c>
      <c r="I47" s="102" t="s">
        <v>72</v>
      </c>
      <c r="J47" s="102" t="s">
        <v>29</v>
      </c>
      <c r="K47" s="102" t="s">
        <v>155</v>
      </c>
      <c r="L47" s="102" t="s">
        <v>199</v>
      </c>
      <c r="M47" s="102" t="s">
        <v>53</v>
      </c>
      <c r="N47" s="102" t="s">
        <v>52</v>
      </c>
      <c r="O47" s="187" t="s">
        <v>53</v>
      </c>
      <c r="P47" s="190">
        <v>3</v>
      </c>
      <c r="Q47" s="190" t="s">
        <v>25</v>
      </c>
      <c r="R47" s="187" t="s">
        <v>156</v>
      </c>
      <c r="S47" s="187" t="s">
        <v>148</v>
      </c>
      <c r="T47" s="109">
        <v>11889439490</v>
      </c>
      <c r="U47" s="188">
        <v>45658</v>
      </c>
      <c r="V47" s="188">
        <v>46022</v>
      </c>
      <c r="W47" s="188" t="s">
        <v>31</v>
      </c>
      <c r="X47" s="188" t="s">
        <v>32</v>
      </c>
      <c r="Y47" s="187" t="s">
        <v>33</v>
      </c>
      <c r="Z47" s="103"/>
      <c r="AA47" s="102"/>
      <c r="AB47" s="102"/>
      <c r="AC47" s="68"/>
      <c r="AD47" s="68"/>
      <c r="AE47" s="102"/>
      <c r="AF47" s="187" t="s">
        <v>465</v>
      </c>
      <c r="AG47" s="186" t="s">
        <v>466</v>
      </c>
    </row>
    <row r="48" spans="1:33" ht="90" x14ac:dyDescent="0.25">
      <c r="A48" s="47">
        <v>39</v>
      </c>
      <c r="B48" s="102" t="s">
        <v>67</v>
      </c>
      <c r="C48" s="102" t="s">
        <v>185</v>
      </c>
      <c r="D48" s="102" t="s">
        <v>185</v>
      </c>
      <c r="E48" s="102" t="s">
        <v>48</v>
      </c>
      <c r="F48" s="102" t="s">
        <v>51</v>
      </c>
      <c r="G48" s="102" t="s">
        <v>84</v>
      </c>
      <c r="H48" s="102" t="s">
        <v>105</v>
      </c>
      <c r="I48" s="102" t="s">
        <v>72</v>
      </c>
      <c r="J48" s="102" t="s">
        <v>29</v>
      </c>
      <c r="K48" s="102" t="s">
        <v>155</v>
      </c>
      <c r="L48" s="102" t="s">
        <v>199</v>
      </c>
      <c r="M48" s="102" t="s">
        <v>53</v>
      </c>
      <c r="N48" s="102" t="s">
        <v>147</v>
      </c>
      <c r="O48" s="187"/>
      <c r="P48" s="190"/>
      <c r="Q48" s="190"/>
      <c r="R48" s="187"/>
      <c r="S48" s="187"/>
      <c r="T48" s="109">
        <v>2315552000</v>
      </c>
      <c r="U48" s="188"/>
      <c r="V48" s="188"/>
      <c r="W48" s="188"/>
      <c r="X48" s="188"/>
      <c r="Y48" s="187"/>
      <c r="Z48" s="103"/>
      <c r="AA48" s="102"/>
      <c r="AB48" s="102"/>
      <c r="AC48" s="68"/>
      <c r="AD48" s="68"/>
      <c r="AE48" s="102"/>
      <c r="AF48" s="187"/>
      <c r="AG48" s="158"/>
    </row>
    <row r="49" spans="1:33" ht="90" x14ac:dyDescent="0.25">
      <c r="A49" s="52">
        <v>40</v>
      </c>
      <c r="B49" s="105" t="s">
        <v>67</v>
      </c>
      <c r="C49" s="105" t="s">
        <v>185</v>
      </c>
      <c r="D49" s="105" t="s">
        <v>185</v>
      </c>
      <c r="E49" s="105" t="s">
        <v>48</v>
      </c>
      <c r="F49" s="105" t="s">
        <v>51</v>
      </c>
      <c r="G49" s="105" t="s">
        <v>43</v>
      </c>
      <c r="H49" s="105" t="s">
        <v>106</v>
      </c>
      <c r="I49" s="105" t="s">
        <v>79</v>
      </c>
      <c r="J49" s="105" t="s">
        <v>97</v>
      </c>
      <c r="K49" s="105" t="s">
        <v>155</v>
      </c>
      <c r="L49" s="105" t="s">
        <v>195</v>
      </c>
      <c r="M49" s="105" t="s">
        <v>194</v>
      </c>
      <c r="N49" s="105" t="s">
        <v>189</v>
      </c>
      <c r="O49" s="167" t="s">
        <v>200</v>
      </c>
      <c r="P49" s="191">
        <v>8</v>
      </c>
      <c r="Q49" s="191" t="s">
        <v>25</v>
      </c>
      <c r="R49" s="167" t="s">
        <v>201</v>
      </c>
      <c r="S49" s="198" t="s">
        <v>202</v>
      </c>
      <c r="T49" s="106">
        <v>90104600000</v>
      </c>
      <c r="U49" s="110">
        <v>45658</v>
      </c>
      <c r="V49" s="110">
        <v>46022</v>
      </c>
      <c r="W49" s="104" t="s">
        <v>31</v>
      </c>
      <c r="X49" s="104" t="s">
        <v>36</v>
      </c>
      <c r="Y49" s="105" t="s">
        <v>33</v>
      </c>
      <c r="Z49" s="104"/>
      <c r="AA49" s="105"/>
      <c r="AB49" s="105"/>
      <c r="AC49" s="67"/>
      <c r="AD49" s="67"/>
      <c r="AE49" s="105"/>
      <c r="AF49" s="167" t="s">
        <v>465</v>
      </c>
      <c r="AG49" s="163" t="s">
        <v>466</v>
      </c>
    </row>
    <row r="50" spans="1:33" ht="90" x14ac:dyDescent="0.25">
      <c r="A50" s="52">
        <v>40</v>
      </c>
      <c r="B50" s="105" t="s">
        <v>67</v>
      </c>
      <c r="C50" s="105" t="s">
        <v>185</v>
      </c>
      <c r="D50" s="105" t="s">
        <v>185</v>
      </c>
      <c r="E50" s="105" t="s">
        <v>48</v>
      </c>
      <c r="F50" s="105" t="s">
        <v>51</v>
      </c>
      <c r="G50" s="105" t="s">
        <v>43</v>
      </c>
      <c r="H50" s="105" t="s">
        <v>106</v>
      </c>
      <c r="I50" s="105" t="s">
        <v>79</v>
      </c>
      <c r="J50" s="105" t="s">
        <v>97</v>
      </c>
      <c r="K50" s="105" t="s">
        <v>155</v>
      </c>
      <c r="L50" s="105" t="s">
        <v>195</v>
      </c>
      <c r="M50" s="105" t="s">
        <v>194</v>
      </c>
      <c r="N50" s="105" t="s">
        <v>190</v>
      </c>
      <c r="O50" s="167"/>
      <c r="P50" s="191"/>
      <c r="Q50" s="191"/>
      <c r="R50" s="167"/>
      <c r="S50" s="198"/>
      <c r="T50" s="106">
        <v>14883650946</v>
      </c>
      <c r="U50" s="110">
        <v>45658</v>
      </c>
      <c r="V50" s="110">
        <v>46022</v>
      </c>
      <c r="W50" s="104" t="s">
        <v>31</v>
      </c>
      <c r="X50" s="104" t="s">
        <v>36</v>
      </c>
      <c r="Y50" s="105" t="s">
        <v>33</v>
      </c>
      <c r="Z50" s="104"/>
      <c r="AA50" s="105"/>
      <c r="AB50" s="105"/>
      <c r="AC50" s="67"/>
      <c r="AD50" s="67"/>
      <c r="AE50" s="105"/>
      <c r="AF50" s="167"/>
      <c r="AG50" s="164"/>
    </row>
    <row r="51" spans="1:33" ht="90" x14ac:dyDescent="0.25">
      <c r="A51" s="47">
        <v>41</v>
      </c>
      <c r="B51" s="102" t="s">
        <v>67</v>
      </c>
      <c r="C51" s="102" t="s">
        <v>185</v>
      </c>
      <c r="D51" s="102" t="s">
        <v>185</v>
      </c>
      <c r="E51" s="102" t="s">
        <v>48</v>
      </c>
      <c r="F51" s="102" t="s">
        <v>51</v>
      </c>
      <c r="G51" s="102" t="s">
        <v>43</v>
      </c>
      <c r="H51" s="102" t="s">
        <v>106</v>
      </c>
      <c r="I51" s="102" t="s">
        <v>79</v>
      </c>
      <c r="J51" s="102" t="s">
        <v>97</v>
      </c>
      <c r="K51" s="102" t="s">
        <v>155</v>
      </c>
      <c r="L51" s="102" t="s">
        <v>195</v>
      </c>
      <c r="M51" s="102" t="s">
        <v>65</v>
      </c>
      <c r="N51" s="102" t="s">
        <v>191</v>
      </c>
      <c r="O51" s="187" t="s">
        <v>221</v>
      </c>
      <c r="P51" s="190">
        <v>11</v>
      </c>
      <c r="Q51" s="190" t="s">
        <v>25</v>
      </c>
      <c r="R51" s="187" t="s">
        <v>203</v>
      </c>
      <c r="S51" s="187" t="s">
        <v>204</v>
      </c>
      <c r="T51" s="109">
        <v>74913484328</v>
      </c>
      <c r="U51" s="111">
        <v>45658</v>
      </c>
      <c r="V51" s="111">
        <v>46022</v>
      </c>
      <c r="W51" s="103" t="s">
        <v>31</v>
      </c>
      <c r="X51" s="103" t="s">
        <v>36</v>
      </c>
      <c r="Y51" s="102" t="s">
        <v>33</v>
      </c>
      <c r="Z51" s="103"/>
      <c r="AA51" s="102"/>
      <c r="AB51" s="102"/>
      <c r="AC51" s="68"/>
      <c r="AD51" s="68"/>
      <c r="AE51" s="102"/>
      <c r="AF51" s="157" t="s">
        <v>465</v>
      </c>
      <c r="AG51" s="157" t="s">
        <v>466</v>
      </c>
    </row>
    <row r="52" spans="1:33" ht="90" x14ac:dyDescent="0.25">
      <c r="A52" s="47">
        <v>41</v>
      </c>
      <c r="B52" s="102" t="s">
        <v>67</v>
      </c>
      <c r="C52" s="102" t="s">
        <v>185</v>
      </c>
      <c r="D52" s="102" t="s">
        <v>185</v>
      </c>
      <c r="E52" s="102" t="s">
        <v>48</v>
      </c>
      <c r="F52" s="102" t="s">
        <v>51</v>
      </c>
      <c r="G52" s="102" t="s">
        <v>43</v>
      </c>
      <c r="H52" s="102" t="s">
        <v>106</v>
      </c>
      <c r="I52" s="102" t="s">
        <v>79</v>
      </c>
      <c r="J52" s="102" t="s">
        <v>97</v>
      </c>
      <c r="K52" s="102" t="s">
        <v>155</v>
      </c>
      <c r="L52" s="102" t="s">
        <v>195</v>
      </c>
      <c r="M52" s="102" t="s">
        <v>65</v>
      </c>
      <c r="N52" s="102" t="s">
        <v>192</v>
      </c>
      <c r="O52" s="187"/>
      <c r="P52" s="190"/>
      <c r="Q52" s="190"/>
      <c r="R52" s="187"/>
      <c r="S52" s="187"/>
      <c r="T52" s="109">
        <v>1849307544</v>
      </c>
      <c r="U52" s="118">
        <v>45658</v>
      </c>
      <c r="V52" s="118">
        <v>46022</v>
      </c>
      <c r="W52" s="103" t="s">
        <v>31</v>
      </c>
      <c r="X52" s="103" t="s">
        <v>36</v>
      </c>
      <c r="Y52" s="102" t="s">
        <v>33</v>
      </c>
      <c r="Z52" s="103"/>
      <c r="AA52" s="102"/>
      <c r="AB52" s="102"/>
      <c r="AC52" s="68"/>
      <c r="AD52" s="68"/>
      <c r="AE52" s="102"/>
      <c r="AF52" s="193"/>
      <c r="AG52" s="193"/>
    </row>
    <row r="53" spans="1:33" ht="90" x14ac:dyDescent="0.25">
      <c r="A53" s="47">
        <v>41</v>
      </c>
      <c r="B53" s="102" t="s">
        <v>67</v>
      </c>
      <c r="C53" s="102" t="s">
        <v>185</v>
      </c>
      <c r="D53" s="102" t="s">
        <v>185</v>
      </c>
      <c r="E53" s="102" t="s">
        <v>48</v>
      </c>
      <c r="F53" s="102" t="s">
        <v>51</v>
      </c>
      <c r="G53" s="102" t="s">
        <v>43</v>
      </c>
      <c r="H53" s="102" t="s">
        <v>106</v>
      </c>
      <c r="I53" s="102" t="s">
        <v>79</v>
      </c>
      <c r="J53" s="102" t="s">
        <v>97</v>
      </c>
      <c r="K53" s="102" t="s">
        <v>155</v>
      </c>
      <c r="L53" s="102" t="s">
        <v>195</v>
      </c>
      <c r="M53" s="102" t="s">
        <v>65</v>
      </c>
      <c r="N53" s="102" t="s">
        <v>193</v>
      </c>
      <c r="O53" s="187"/>
      <c r="P53" s="190"/>
      <c r="Q53" s="190"/>
      <c r="R53" s="187"/>
      <c r="S53" s="187"/>
      <c r="T53" s="109">
        <v>8750000000</v>
      </c>
      <c r="U53" s="118">
        <v>45658</v>
      </c>
      <c r="V53" s="118">
        <v>46022</v>
      </c>
      <c r="W53" s="103" t="s">
        <v>31</v>
      </c>
      <c r="X53" s="103" t="s">
        <v>36</v>
      </c>
      <c r="Y53" s="102" t="s">
        <v>33</v>
      </c>
      <c r="Z53" s="103"/>
      <c r="AA53" s="102"/>
      <c r="AB53" s="102"/>
      <c r="AC53" s="68"/>
      <c r="AD53" s="68"/>
      <c r="AE53" s="102"/>
      <c r="AF53" s="158"/>
      <c r="AG53" s="158"/>
    </row>
    <row r="54" spans="1:33" ht="90" x14ac:dyDescent="0.25">
      <c r="A54" s="52">
        <v>42</v>
      </c>
      <c r="B54" s="105" t="s">
        <v>69</v>
      </c>
      <c r="C54" s="105" t="s">
        <v>28</v>
      </c>
      <c r="D54" s="105" t="s">
        <v>183</v>
      </c>
      <c r="E54" s="105" t="s">
        <v>62</v>
      </c>
      <c r="F54" s="105" t="s">
        <v>63</v>
      </c>
      <c r="G54" s="105" t="s">
        <v>43</v>
      </c>
      <c r="H54" s="105" t="s">
        <v>105</v>
      </c>
      <c r="I54" s="105" t="s">
        <v>78</v>
      </c>
      <c r="J54" s="105" t="s">
        <v>29</v>
      </c>
      <c r="K54" s="105" t="s">
        <v>155</v>
      </c>
      <c r="L54" s="105" t="s">
        <v>196</v>
      </c>
      <c r="M54" s="167" t="s">
        <v>64</v>
      </c>
      <c r="N54" s="105" t="s">
        <v>209</v>
      </c>
      <c r="O54" s="167" t="s">
        <v>217</v>
      </c>
      <c r="P54" s="191">
        <v>12</v>
      </c>
      <c r="Q54" s="191" t="s">
        <v>25</v>
      </c>
      <c r="R54" s="167" t="s">
        <v>216</v>
      </c>
      <c r="S54" s="167" t="s">
        <v>218</v>
      </c>
      <c r="T54" s="106">
        <v>1576500000</v>
      </c>
      <c r="U54" s="110">
        <v>45901</v>
      </c>
      <c r="V54" s="110">
        <v>46022</v>
      </c>
      <c r="W54" s="104" t="s">
        <v>31</v>
      </c>
      <c r="X54" s="104" t="s">
        <v>36</v>
      </c>
      <c r="Y54" s="105" t="s">
        <v>33</v>
      </c>
      <c r="Z54" s="104"/>
      <c r="AA54" s="105"/>
      <c r="AB54" s="105"/>
      <c r="AC54" s="75"/>
      <c r="AD54" s="105"/>
      <c r="AE54" s="105"/>
      <c r="AF54" s="55" t="s">
        <v>350</v>
      </c>
      <c r="AG54" s="82" t="s">
        <v>351</v>
      </c>
    </row>
    <row r="55" spans="1:33" ht="90" x14ac:dyDescent="0.25">
      <c r="A55" s="52">
        <v>42</v>
      </c>
      <c r="B55" s="105" t="s">
        <v>69</v>
      </c>
      <c r="C55" s="105" t="s">
        <v>185</v>
      </c>
      <c r="D55" s="105" t="s">
        <v>185</v>
      </c>
      <c r="E55" s="105" t="s">
        <v>62</v>
      </c>
      <c r="F55" s="105" t="s">
        <v>63</v>
      </c>
      <c r="G55" s="105" t="s">
        <v>43</v>
      </c>
      <c r="H55" s="105" t="s">
        <v>106</v>
      </c>
      <c r="I55" s="105" t="s">
        <v>79</v>
      </c>
      <c r="J55" s="105" t="s">
        <v>29</v>
      </c>
      <c r="K55" s="105" t="s">
        <v>155</v>
      </c>
      <c r="L55" s="105" t="s">
        <v>196</v>
      </c>
      <c r="M55" s="167"/>
      <c r="N55" s="105" t="s">
        <v>210</v>
      </c>
      <c r="O55" s="167" t="s">
        <v>65</v>
      </c>
      <c r="P55" s="191"/>
      <c r="Q55" s="191"/>
      <c r="R55" s="167"/>
      <c r="S55" s="167"/>
      <c r="T55" s="106">
        <v>5451579474</v>
      </c>
      <c r="U55" s="110">
        <v>45901</v>
      </c>
      <c r="V55" s="110">
        <v>46022</v>
      </c>
      <c r="W55" s="104" t="s">
        <v>31</v>
      </c>
      <c r="X55" s="104" t="s">
        <v>36</v>
      </c>
      <c r="Y55" s="105" t="s">
        <v>33</v>
      </c>
      <c r="Z55" s="104"/>
      <c r="AA55" s="105"/>
      <c r="AB55" s="105"/>
      <c r="AC55" s="127"/>
      <c r="AD55" s="127"/>
      <c r="AE55" s="105"/>
      <c r="AF55" s="55" t="s">
        <v>350</v>
      </c>
      <c r="AG55" s="82" t="s">
        <v>351</v>
      </c>
    </row>
    <row r="56" spans="1:33" ht="90" x14ac:dyDescent="0.25">
      <c r="A56" s="47">
        <v>43</v>
      </c>
      <c r="B56" s="102" t="s">
        <v>69</v>
      </c>
      <c r="C56" s="102" t="s">
        <v>28</v>
      </c>
      <c r="D56" s="102" t="s">
        <v>182</v>
      </c>
      <c r="E56" s="102" t="s">
        <v>62</v>
      </c>
      <c r="F56" s="102" t="s">
        <v>63</v>
      </c>
      <c r="G56" s="102" t="s">
        <v>43</v>
      </c>
      <c r="H56" s="102" t="s">
        <v>106</v>
      </c>
      <c r="I56" s="102" t="s">
        <v>79</v>
      </c>
      <c r="J56" s="102" t="s">
        <v>29</v>
      </c>
      <c r="K56" s="102" t="s">
        <v>155</v>
      </c>
      <c r="L56" s="102" t="s">
        <v>196</v>
      </c>
      <c r="M56" s="102" t="s">
        <v>65</v>
      </c>
      <c r="N56" s="102" t="s">
        <v>211</v>
      </c>
      <c r="O56" s="187" t="s">
        <v>45</v>
      </c>
      <c r="P56" s="190">
        <v>2</v>
      </c>
      <c r="Q56" s="190" t="s">
        <v>25</v>
      </c>
      <c r="R56" s="187" t="s">
        <v>99</v>
      </c>
      <c r="S56" s="192" t="s">
        <v>204</v>
      </c>
      <c r="T56" s="109">
        <v>430150000</v>
      </c>
      <c r="U56" s="111">
        <v>45901</v>
      </c>
      <c r="V56" s="111">
        <v>46022</v>
      </c>
      <c r="W56" s="103" t="s">
        <v>31</v>
      </c>
      <c r="X56" s="103" t="s">
        <v>36</v>
      </c>
      <c r="Y56" s="102" t="s">
        <v>33</v>
      </c>
      <c r="Z56" s="103"/>
      <c r="AA56" s="102"/>
      <c r="AB56" s="102"/>
      <c r="AC56" s="74"/>
      <c r="AD56" s="102"/>
      <c r="AE56" s="102"/>
      <c r="AF56" s="107" t="s">
        <v>350</v>
      </c>
      <c r="AG56" s="81" t="s">
        <v>351</v>
      </c>
    </row>
    <row r="57" spans="1:33" ht="90" x14ac:dyDescent="0.25">
      <c r="A57" s="47">
        <v>43</v>
      </c>
      <c r="B57" s="102" t="s">
        <v>69</v>
      </c>
      <c r="C57" s="102" t="s">
        <v>28</v>
      </c>
      <c r="D57" s="102" t="s">
        <v>182</v>
      </c>
      <c r="E57" s="102" t="s">
        <v>62</v>
      </c>
      <c r="F57" s="102" t="s">
        <v>63</v>
      </c>
      <c r="G57" s="102" t="s">
        <v>43</v>
      </c>
      <c r="H57" s="102" t="s">
        <v>106</v>
      </c>
      <c r="I57" s="102" t="s">
        <v>79</v>
      </c>
      <c r="J57" s="102" t="s">
        <v>29</v>
      </c>
      <c r="K57" s="102" t="s">
        <v>155</v>
      </c>
      <c r="L57" s="102" t="s">
        <v>196</v>
      </c>
      <c r="M57" s="102" t="s">
        <v>65</v>
      </c>
      <c r="N57" s="102" t="s">
        <v>212</v>
      </c>
      <c r="O57" s="187" t="s">
        <v>212</v>
      </c>
      <c r="P57" s="190"/>
      <c r="Q57" s="190"/>
      <c r="R57" s="187"/>
      <c r="S57" s="192"/>
      <c r="T57" s="109">
        <v>860300000</v>
      </c>
      <c r="U57" s="111">
        <v>45901</v>
      </c>
      <c r="V57" s="111">
        <v>46022</v>
      </c>
      <c r="W57" s="103" t="s">
        <v>31</v>
      </c>
      <c r="X57" s="103" t="s">
        <v>36</v>
      </c>
      <c r="Y57" s="102" t="s">
        <v>33</v>
      </c>
      <c r="Z57" s="103"/>
      <c r="AA57" s="102"/>
      <c r="AB57" s="102"/>
      <c r="AC57" s="74"/>
      <c r="AD57" s="102"/>
      <c r="AE57" s="102"/>
      <c r="AF57" s="107" t="s">
        <v>350</v>
      </c>
      <c r="AG57" s="81" t="s">
        <v>351</v>
      </c>
    </row>
    <row r="58" spans="1:33" ht="90" x14ac:dyDescent="0.25">
      <c r="A58" s="47">
        <v>43</v>
      </c>
      <c r="B58" s="102" t="s">
        <v>69</v>
      </c>
      <c r="C58" s="102" t="s">
        <v>28</v>
      </c>
      <c r="D58" s="102" t="s">
        <v>182</v>
      </c>
      <c r="E58" s="102" t="s">
        <v>62</v>
      </c>
      <c r="F58" s="102" t="s">
        <v>63</v>
      </c>
      <c r="G58" s="102" t="s">
        <v>43</v>
      </c>
      <c r="H58" s="102" t="s">
        <v>106</v>
      </c>
      <c r="I58" s="102" t="s">
        <v>79</v>
      </c>
      <c r="J58" s="102" t="s">
        <v>29</v>
      </c>
      <c r="K58" s="102" t="s">
        <v>155</v>
      </c>
      <c r="L58" s="102" t="s">
        <v>196</v>
      </c>
      <c r="M58" s="102" t="s">
        <v>65</v>
      </c>
      <c r="N58" s="102" t="s">
        <v>213</v>
      </c>
      <c r="O58" s="187" t="s">
        <v>213</v>
      </c>
      <c r="P58" s="190"/>
      <c r="Q58" s="190"/>
      <c r="R58" s="187"/>
      <c r="S58" s="192"/>
      <c r="T58" s="109">
        <v>2580900000</v>
      </c>
      <c r="U58" s="111">
        <v>45901</v>
      </c>
      <c r="V58" s="111">
        <v>46022</v>
      </c>
      <c r="W58" s="103" t="s">
        <v>31</v>
      </c>
      <c r="X58" s="103" t="s">
        <v>36</v>
      </c>
      <c r="Y58" s="102" t="s">
        <v>33</v>
      </c>
      <c r="Z58" s="103"/>
      <c r="AA58" s="102"/>
      <c r="AB58" s="102"/>
      <c r="AC58" s="74"/>
      <c r="AD58" s="102"/>
      <c r="AE58" s="102"/>
      <c r="AF58" s="107" t="s">
        <v>350</v>
      </c>
      <c r="AG58" s="81" t="s">
        <v>351</v>
      </c>
    </row>
    <row r="59" spans="1:33" ht="90" x14ac:dyDescent="0.25">
      <c r="A59" s="47">
        <v>43</v>
      </c>
      <c r="B59" s="102" t="s">
        <v>69</v>
      </c>
      <c r="C59" s="102" t="s">
        <v>28</v>
      </c>
      <c r="D59" s="102" t="s">
        <v>182</v>
      </c>
      <c r="E59" s="102" t="s">
        <v>62</v>
      </c>
      <c r="F59" s="102" t="s">
        <v>63</v>
      </c>
      <c r="G59" s="102" t="s">
        <v>43</v>
      </c>
      <c r="H59" s="102" t="s">
        <v>106</v>
      </c>
      <c r="I59" s="102" t="s">
        <v>79</v>
      </c>
      <c r="J59" s="102" t="s">
        <v>29</v>
      </c>
      <c r="K59" s="102" t="s">
        <v>155</v>
      </c>
      <c r="L59" s="102" t="s">
        <v>196</v>
      </c>
      <c r="M59" s="102" t="s">
        <v>65</v>
      </c>
      <c r="N59" s="102" t="s">
        <v>214</v>
      </c>
      <c r="O59" s="187" t="s">
        <v>214</v>
      </c>
      <c r="P59" s="190"/>
      <c r="Q59" s="190"/>
      <c r="R59" s="187"/>
      <c r="S59" s="192"/>
      <c r="T59" s="109">
        <v>430150000</v>
      </c>
      <c r="U59" s="111">
        <v>45901</v>
      </c>
      <c r="V59" s="111">
        <v>46022</v>
      </c>
      <c r="W59" s="103" t="s">
        <v>31</v>
      </c>
      <c r="X59" s="103" t="s">
        <v>36</v>
      </c>
      <c r="Y59" s="102" t="s">
        <v>33</v>
      </c>
      <c r="Z59" s="103"/>
      <c r="AA59" s="102"/>
      <c r="AB59" s="102"/>
      <c r="AC59" s="74"/>
      <c r="AD59" s="102"/>
      <c r="AE59" s="102"/>
      <c r="AF59" s="107" t="s">
        <v>350</v>
      </c>
      <c r="AG59" s="81" t="s">
        <v>351</v>
      </c>
    </row>
    <row r="60" spans="1:33" ht="90" x14ac:dyDescent="0.25">
      <c r="A60" s="52">
        <v>44</v>
      </c>
      <c r="B60" s="105" t="s">
        <v>69</v>
      </c>
      <c r="C60" s="105" t="s">
        <v>28</v>
      </c>
      <c r="D60" s="105" t="s">
        <v>182</v>
      </c>
      <c r="E60" s="105" t="s">
        <v>62</v>
      </c>
      <c r="F60" s="105" t="s">
        <v>63</v>
      </c>
      <c r="G60" s="105" t="s">
        <v>43</v>
      </c>
      <c r="H60" s="105" t="s">
        <v>106</v>
      </c>
      <c r="I60" s="105" t="s">
        <v>79</v>
      </c>
      <c r="J60" s="105" t="s">
        <v>29</v>
      </c>
      <c r="K60" s="105" t="s">
        <v>155</v>
      </c>
      <c r="L60" s="105" t="s">
        <v>196</v>
      </c>
      <c r="M60" s="167" t="s">
        <v>130</v>
      </c>
      <c r="N60" s="105" t="s">
        <v>403</v>
      </c>
      <c r="O60" s="167" t="s">
        <v>220</v>
      </c>
      <c r="P60" s="191">
        <v>10</v>
      </c>
      <c r="Q60" s="191" t="s">
        <v>25</v>
      </c>
      <c r="R60" s="167" t="s">
        <v>219</v>
      </c>
      <c r="S60" s="167" t="s">
        <v>137</v>
      </c>
      <c r="T60" s="106">
        <v>420400000</v>
      </c>
      <c r="U60" s="110">
        <v>45901</v>
      </c>
      <c r="V60" s="110">
        <v>46022</v>
      </c>
      <c r="W60" s="104" t="s">
        <v>31</v>
      </c>
      <c r="X60" s="104" t="s">
        <v>36</v>
      </c>
      <c r="Y60" s="105" t="s">
        <v>33</v>
      </c>
      <c r="Z60" s="104"/>
      <c r="AA60" s="105"/>
      <c r="AB60" s="105"/>
      <c r="AC60" s="75"/>
      <c r="AD60" s="105"/>
      <c r="AE60" s="105"/>
      <c r="AF60" s="55" t="s">
        <v>350</v>
      </c>
      <c r="AG60" s="82" t="s">
        <v>351</v>
      </c>
    </row>
    <row r="61" spans="1:33" ht="75" x14ac:dyDescent="0.25">
      <c r="A61" s="52">
        <v>44</v>
      </c>
      <c r="B61" s="105" t="s">
        <v>69</v>
      </c>
      <c r="C61" s="105" t="s">
        <v>28</v>
      </c>
      <c r="D61" s="105" t="s">
        <v>182</v>
      </c>
      <c r="E61" s="105" t="s">
        <v>62</v>
      </c>
      <c r="F61" s="105" t="s">
        <v>63</v>
      </c>
      <c r="G61" s="105" t="s">
        <v>84</v>
      </c>
      <c r="H61" s="105" t="s">
        <v>110</v>
      </c>
      <c r="I61" s="105" t="s">
        <v>78</v>
      </c>
      <c r="J61" s="105" t="s">
        <v>97</v>
      </c>
      <c r="K61" s="105" t="s">
        <v>155</v>
      </c>
      <c r="L61" s="105" t="s">
        <v>196</v>
      </c>
      <c r="M61" s="167"/>
      <c r="N61" s="105" t="s">
        <v>215</v>
      </c>
      <c r="O61" s="167" t="s">
        <v>65</v>
      </c>
      <c r="P61" s="191"/>
      <c r="Q61" s="191"/>
      <c r="R61" s="167"/>
      <c r="S61" s="167" t="s">
        <v>126</v>
      </c>
      <c r="T61" s="106">
        <v>210200000</v>
      </c>
      <c r="U61" s="110">
        <v>45901</v>
      </c>
      <c r="V61" s="110">
        <v>46022</v>
      </c>
      <c r="W61" s="104" t="s">
        <v>31</v>
      </c>
      <c r="X61" s="104" t="s">
        <v>36</v>
      </c>
      <c r="Y61" s="105" t="s">
        <v>5</v>
      </c>
      <c r="Z61" s="104"/>
      <c r="AA61" s="105"/>
      <c r="AB61" s="105"/>
      <c r="AC61" s="75"/>
      <c r="AD61" s="105"/>
      <c r="AE61" s="105"/>
      <c r="AF61" s="55" t="s">
        <v>350</v>
      </c>
      <c r="AG61" s="82" t="s">
        <v>351</v>
      </c>
    </row>
    <row r="62" spans="1:33" ht="90" x14ac:dyDescent="0.25">
      <c r="A62" s="47">
        <v>45</v>
      </c>
      <c r="B62" s="102" t="s">
        <v>69</v>
      </c>
      <c r="C62" s="102" t="s">
        <v>28</v>
      </c>
      <c r="D62" s="102" t="s">
        <v>182</v>
      </c>
      <c r="E62" s="102" t="s">
        <v>62</v>
      </c>
      <c r="F62" s="102" t="s">
        <v>63</v>
      </c>
      <c r="G62" s="102" t="s">
        <v>84</v>
      </c>
      <c r="H62" s="102" t="s">
        <v>110</v>
      </c>
      <c r="I62" s="102" t="s">
        <v>79</v>
      </c>
      <c r="J62" s="102" t="s">
        <v>29</v>
      </c>
      <c r="K62" s="102" t="s">
        <v>296</v>
      </c>
      <c r="L62" s="102" t="s">
        <v>222</v>
      </c>
      <c r="M62" s="102" t="s">
        <v>222</v>
      </c>
      <c r="N62" s="102" t="s">
        <v>222</v>
      </c>
      <c r="O62" s="102" t="s">
        <v>223</v>
      </c>
      <c r="P62" s="103">
        <v>100</v>
      </c>
      <c r="Q62" s="103" t="s">
        <v>27</v>
      </c>
      <c r="R62" s="102" t="s">
        <v>438</v>
      </c>
      <c r="S62" s="102" t="s">
        <v>439</v>
      </c>
      <c r="T62" s="109"/>
      <c r="U62" s="111">
        <v>45658</v>
      </c>
      <c r="V62" s="111">
        <v>46022</v>
      </c>
      <c r="W62" s="103" t="s">
        <v>31</v>
      </c>
      <c r="X62" s="103" t="s">
        <v>36</v>
      </c>
      <c r="Y62" s="102" t="s">
        <v>33</v>
      </c>
      <c r="Z62" s="103"/>
      <c r="AA62" s="102"/>
      <c r="AB62" s="102"/>
      <c r="AC62" s="74"/>
      <c r="AD62" s="74"/>
      <c r="AE62" s="102"/>
      <c r="AF62" s="107" t="s">
        <v>350</v>
      </c>
      <c r="AG62" s="81" t="s">
        <v>351</v>
      </c>
    </row>
    <row r="63" spans="1:33" ht="75" x14ac:dyDescent="0.25">
      <c r="A63" s="52">
        <v>46</v>
      </c>
      <c r="B63" s="105" t="s">
        <v>34</v>
      </c>
      <c r="C63" s="105" t="s">
        <v>28</v>
      </c>
      <c r="D63" s="105" t="s">
        <v>186</v>
      </c>
      <c r="E63" s="105" t="s">
        <v>74</v>
      </c>
      <c r="F63" s="55" t="s">
        <v>30</v>
      </c>
      <c r="G63" s="105" t="s">
        <v>84</v>
      </c>
      <c r="H63" s="105" t="s">
        <v>109</v>
      </c>
      <c r="I63" s="105" t="s">
        <v>153</v>
      </c>
      <c r="J63" s="105" t="s">
        <v>35</v>
      </c>
      <c r="K63" s="55" t="s">
        <v>155</v>
      </c>
      <c r="L63" s="105" t="s">
        <v>197</v>
      </c>
      <c r="M63" s="105" t="s">
        <v>60</v>
      </c>
      <c r="N63" s="55" t="s">
        <v>454</v>
      </c>
      <c r="O63" s="159" t="s">
        <v>60</v>
      </c>
      <c r="P63" s="161">
        <v>10</v>
      </c>
      <c r="Q63" s="161" t="s">
        <v>25</v>
      </c>
      <c r="R63" s="163" t="s">
        <v>115</v>
      </c>
      <c r="S63" s="165" t="s">
        <v>116</v>
      </c>
      <c r="T63" s="57">
        <v>4363768470</v>
      </c>
      <c r="U63" s="58">
        <v>45658</v>
      </c>
      <c r="V63" s="58">
        <v>46022</v>
      </c>
      <c r="W63" s="56" t="s">
        <v>31</v>
      </c>
      <c r="X63" s="56" t="s">
        <v>36</v>
      </c>
      <c r="Y63" s="105" t="s">
        <v>33</v>
      </c>
      <c r="Z63" s="104"/>
      <c r="AA63" s="105"/>
      <c r="AB63" s="105"/>
      <c r="AC63" s="66"/>
      <c r="AD63" s="66"/>
      <c r="AE63" s="105"/>
      <c r="AF63" s="147" t="s">
        <v>472</v>
      </c>
      <c r="AG63" s="149" t="s">
        <v>473</v>
      </c>
    </row>
    <row r="64" spans="1:33" ht="75" x14ac:dyDescent="0.25">
      <c r="A64" s="52">
        <v>46</v>
      </c>
      <c r="B64" s="105" t="s">
        <v>34</v>
      </c>
      <c r="C64" s="105" t="s">
        <v>28</v>
      </c>
      <c r="D64" s="105" t="s">
        <v>186</v>
      </c>
      <c r="E64" s="105" t="s">
        <v>74</v>
      </c>
      <c r="F64" s="55" t="s">
        <v>30</v>
      </c>
      <c r="G64" s="105" t="s">
        <v>84</v>
      </c>
      <c r="H64" s="105" t="s">
        <v>109</v>
      </c>
      <c r="I64" s="105" t="s">
        <v>153</v>
      </c>
      <c r="J64" s="105" t="s">
        <v>35</v>
      </c>
      <c r="K64" s="55" t="s">
        <v>155</v>
      </c>
      <c r="L64" s="105" t="s">
        <v>197</v>
      </c>
      <c r="M64" s="105" t="s">
        <v>60</v>
      </c>
      <c r="N64" s="55" t="s">
        <v>455</v>
      </c>
      <c r="O64" s="160"/>
      <c r="P64" s="162"/>
      <c r="Q64" s="162"/>
      <c r="R64" s="164"/>
      <c r="S64" s="166"/>
      <c r="T64" s="57">
        <v>2611793421</v>
      </c>
      <c r="U64" s="58">
        <v>45658</v>
      </c>
      <c r="V64" s="58">
        <v>46022</v>
      </c>
      <c r="W64" s="56" t="s">
        <v>31</v>
      </c>
      <c r="X64" s="56" t="s">
        <v>36</v>
      </c>
      <c r="Y64" s="105" t="s">
        <v>33</v>
      </c>
      <c r="Z64" s="69"/>
      <c r="AA64" s="105"/>
      <c r="AB64" s="105"/>
      <c r="AC64" s="66"/>
      <c r="AD64" s="66"/>
      <c r="AE64" s="105"/>
      <c r="AF64" s="147" t="s">
        <v>472</v>
      </c>
      <c r="AG64" s="149" t="s">
        <v>473</v>
      </c>
    </row>
    <row r="65" spans="1:33" ht="75" x14ac:dyDescent="0.25">
      <c r="A65" s="47">
        <v>47</v>
      </c>
      <c r="B65" s="93" t="s">
        <v>34</v>
      </c>
      <c r="C65" s="93" t="s">
        <v>28</v>
      </c>
      <c r="D65" s="93" t="s">
        <v>186</v>
      </c>
      <c r="E65" s="93" t="s">
        <v>74</v>
      </c>
      <c r="F65" s="99" t="s">
        <v>30</v>
      </c>
      <c r="G65" s="93" t="s">
        <v>84</v>
      </c>
      <c r="H65" s="93" t="s">
        <v>109</v>
      </c>
      <c r="I65" s="93" t="s">
        <v>154</v>
      </c>
      <c r="J65" s="93" t="s">
        <v>35</v>
      </c>
      <c r="K65" s="99" t="s">
        <v>155</v>
      </c>
      <c r="L65" s="93" t="s">
        <v>197</v>
      </c>
      <c r="M65" s="93" t="s">
        <v>61</v>
      </c>
      <c r="N65" s="99" t="s">
        <v>206</v>
      </c>
      <c r="O65" s="112" t="s">
        <v>208</v>
      </c>
      <c r="P65" s="121">
        <v>1</v>
      </c>
      <c r="Q65" s="121" t="s">
        <v>25</v>
      </c>
      <c r="R65" s="112" t="s">
        <v>207</v>
      </c>
      <c r="S65" s="122" t="s">
        <v>139</v>
      </c>
      <c r="T65" s="50">
        <v>314863375</v>
      </c>
      <c r="U65" s="51">
        <v>45658</v>
      </c>
      <c r="V65" s="51">
        <v>46022</v>
      </c>
      <c r="W65" s="100" t="s">
        <v>31</v>
      </c>
      <c r="X65" s="100" t="s">
        <v>36</v>
      </c>
      <c r="Y65" s="93" t="s">
        <v>33</v>
      </c>
      <c r="Z65" s="97"/>
      <c r="AA65" s="93"/>
      <c r="AB65" s="93"/>
      <c r="AC65" s="65"/>
      <c r="AD65" s="65"/>
      <c r="AE65" s="93"/>
      <c r="AF65" s="115" t="s">
        <v>472</v>
      </c>
      <c r="AG65" s="150" t="s">
        <v>473</v>
      </c>
    </row>
    <row r="66" spans="1:33" ht="75" x14ac:dyDescent="0.25">
      <c r="A66" s="52">
        <v>48</v>
      </c>
      <c r="B66" s="105" t="s">
        <v>34</v>
      </c>
      <c r="C66" s="105" t="s">
        <v>28</v>
      </c>
      <c r="D66" s="105" t="s">
        <v>186</v>
      </c>
      <c r="E66" s="105" t="s">
        <v>74</v>
      </c>
      <c r="F66" s="55" t="s">
        <v>30</v>
      </c>
      <c r="G66" s="105" t="s">
        <v>84</v>
      </c>
      <c r="H66" s="105" t="s">
        <v>109</v>
      </c>
      <c r="I66" s="105" t="s">
        <v>154</v>
      </c>
      <c r="J66" s="105" t="s">
        <v>35</v>
      </c>
      <c r="K66" s="55" t="s">
        <v>155</v>
      </c>
      <c r="L66" s="105" t="s">
        <v>197</v>
      </c>
      <c r="M66" s="105" t="s">
        <v>456</v>
      </c>
      <c r="N66" s="55" t="s">
        <v>205</v>
      </c>
      <c r="O66" s="167" t="s">
        <v>208</v>
      </c>
      <c r="P66" s="168">
        <v>2</v>
      </c>
      <c r="Q66" s="168" t="s">
        <v>25</v>
      </c>
      <c r="R66" s="167" t="s">
        <v>207</v>
      </c>
      <c r="S66" s="169" t="s">
        <v>139</v>
      </c>
      <c r="T66" s="57">
        <v>781879837</v>
      </c>
      <c r="U66" s="58">
        <v>45658</v>
      </c>
      <c r="V66" s="58">
        <v>46022</v>
      </c>
      <c r="W66" s="56" t="s">
        <v>31</v>
      </c>
      <c r="X66" s="56" t="s">
        <v>36</v>
      </c>
      <c r="Y66" s="105" t="s">
        <v>33</v>
      </c>
      <c r="Z66" s="104"/>
      <c r="AA66" s="105"/>
      <c r="AB66" s="105"/>
      <c r="AC66" s="66"/>
      <c r="AD66" s="66"/>
      <c r="AE66" s="105"/>
      <c r="AF66" s="147" t="s">
        <v>472</v>
      </c>
      <c r="AG66" s="149" t="s">
        <v>473</v>
      </c>
    </row>
    <row r="67" spans="1:33" ht="75" x14ac:dyDescent="0.25">
      <c r="A67" s="52">
        <v>48</v>
      </c>
      <c r="B67" s="105" t="s">
        <v>34</v>
      </c>
      <c r="C67" s="105" t="s">
        <v>28</v>
      </c>
      <c r="D67" s="105" t="s">
        <v>186</v>
      </c>
      <c r="E67" s="105" t="s">
        <v>74</v>
      </c>
      <c r="F67" s="55" t="s">
        <v>30</v>
      </c>
      <c r="G67" s="105" t="s">
        <v>84</v>
      </c>
      <c r="H67" s="105" t="s">
        <v>109</v>
      </c>
      <c r="I67" s="105" t="s">
        <v>154</v>
      </c>
      <c r="J67" s="105" t="s">
        <v>35</v>
      </c>
      <c r="K67" s="55" t="s">
        <v>155</v>
      </c>
      <c r="L67" s="105" t="s">
        <v>197</v>
      </c>
      <c r="M67" s="105" t="s">
        <v>456</v>
      </c>
      <c r="N67" s="55" t="s">
        <v>206</v>
      </c>
      <c r="O67" s="167" t="s">
        <v>46</v>
      </c>
      <c r="P67" s="168"/>
      <c r="Q67" s="168"/>
      <c r="R67" s="167"/>
      <c r="S67" s="169"/>
      <c r="T67" s="57">
        <v>900503301</v>
      </c>
      <c r="U67" s="58">
        <v>45658</v>
      </c>
      <c r="V67" s="58">
        <v>46022</v>
      </c>
      <c r="W67" s="56" t="s">
        <v>31</v>
      </c>
      <c r="X67" s="56" t="s">
        <v>36</v>
      </c>
      <c r="Y67" s="105" t="s">
        <v>33</v>
      </c>
      <c r="Z67" s="104"/>
      <c r="AA67" s="105"/>
      <c r="AB67" s="105"/>
      <c r="AC67" s="66"/>
      <c r="AD67" s="66"/>
      <c r="AE67" s="105"/>
      <c r="AF67" s="147" t="s">
        <v>472</v>
      </c>
      <c r="AG67" s="149" t="s">
        <v>473</v>
      </c>
    </row>
    <row r="68" spans="1:33" ht="75" x14ac:dyDescent="0.25">
      <c r="A68" s="47">
        <v>49</v>
      </c>
      <c r="B68" s="43" t="s">
        <v>34</v>
      </c>
      <c r="C68" s="43" t="s">
        <v>28</v>
      </c>
      <c r="D68" s="43" t="s">
        <v>186</v>
      </c>
      <c r="E68" s="43" t="s">
        <v>74</v>
      </c>
      <c r="F68" s="48" t="s">
        <v>30</v>
      </c>
      <c r="G68" s="43" t="s">
        <v>84</v>
      </c>
      <c r="H68" s="43" t="s">
        <v>109</v>
      </c>
      <c r="I68" s="43" t="s">
        <v>154</v>
      </c>
      <c r="J68" s="43" t="s">
        <v>35</v>
      </c>
      <c r="K68" s="48" t="s">
        <v>155</v>
      </c>
      <c r="L68" s="91" t="s">
        <v>197</v>
      </c>
      <c r="M68" s="43" t="s">
        <v>457</v>
      </c>
      <c r="N68" s="48" t="s">
        <v>205</v>
      </c>
      <c r="O68" s="187" t="s">
        <v>208</v>
      </c>
      <c r="P68" s="196">
        <v>1</v>
      </c>
      <c r="Q68" s="196" t="s">
        <v>25</v>
      </c>
      <c r="R68" s="187" t="s">
        <v>207</v>
      </c>
      <c r="S68" s="197" t="s">
        <v>139</v>
      </c>
      <c r="T68" s="50">
        <v>155427690</v>
      </c>
      <c r="U68" s="51">
        <v>45658</v>
      </c>
      <c r="V68" s="51">
        <v>46022</v>
      </c>
      <c r="W68" s="49" t="s">
        <v>31</v>
      </c>
      <c r="X68" s="49" t="s">
        <v>36</v>
      </c>
      <c r="Y68" s="43" t="s">
        <v>33</v>
      </c>
      <c r="Z68" s="46"/>
      <c r="AA68" s="43"/>
      <c r="AB68" s="43"/>
      <c r="AC68" s="65"/>
      <c r="AD68" s="65"/>
      <c r="AE68" s="43"/>
      <c r="AF68" s="115" t="s">
        <v>472</v>
      </c>
      <c r="AG68" s="150" t="s">
        <v>473</v>
      </c>
    </row>
    <row r="69" spans="1:33" ht="75" x14ac:dyDescent="0.25">
      <c r="A69" s="47">
        <v>49</v>
      </c>
      <c r="B69" s="43" t="s">
        <v>34</v>
      </c>
      <c r="C69" s="43" t="s">
        <v>28</v>
      </c>
      <c r="D69" s="43" t="s">
        <v>186</v>
      </c>
      <c r="E69" s="43" t="s">
        <v>74</v>
      </c>
      <c r="F69" s="48" t="s">
        <v>30</v>
      </c>
      <c r="G69" s="43" t="s">
        <v>84</v>
      </c>
      <c r="H69" s="43" t="s">
        <v>109</v>
      </c>
      <c r="I69" s="43" t="s">
        <v>154</v>
      </c>
      <c r="J69" s="43" t="s">
        <v>35</v>
      </c>
      <c r="K69" s="48" t="s">
        <v>155</v>
      </c>
      <c r="L69" s="91" t="s">
        <v>197</v>
      </c>
      <c r="M69" s="102" t="s">
        <v>457</v>
      </c>
      <c r="N69" s="48" t="s">
        <v>206</v>
      </c>
      <c r="O69" s="187" t="s">
        <v>46</v>
      </c>
      <c r="P69" s="196"/>
      <c r="Q69" s="196"/>
      <c r="R69" s="187"/>
      <c r="S69" s="197"/>
      <c r="T69" s="50">
        <v>38856922</v>
      </c>
      <c r="U69" s="51">
        <v>45658</v>
      </c>
      <c r="V69" s="51">
        <v>46022</v>
      </c>
      <c r="W69" s="49" t="s">
        <v>31</v>
      </c>
      <c r="X69" s="49" t="s">
        <v>36</v>
      </c>
      <c r="Y69" s="43" t="s">
        <v>33</v>
      </c>
      <c r="Z69" s="46"/>
      <c r="AA69" s="43"/>
      <c r="AB69" s="43"/>
      <c r="AC69" s="65"/>
      <c r="AD69" s="65"/>
      <c r="AE69" s="43"/>
      <c r="AF69" s="115" t="s">
        <v>472</v>
      </c>
      <c r="AG69" s="150" t="s">
        <v>473</v>
      </c>
    </row>
    <row r="70" spans="1:33" ht="60" x14ac:dyDescent="0.25">
      <c r="A70" s="52">
        <v>50</v>
      </c>
      <c r="B70" s="37" t="s">
        <v>34</v>
      </c>
      <c r="C70" s="37" t="s">
        <v>28</v>
      </c>
      <c r="D70" s="37" t="s">
        <v>186</v>
      </c>
      <c r="E70" s="37" t="s">
        <v>74</v>
      </c>
      <c r="F70" s="55" t="s">
        <v>30</v>
      </c>
      <c r="G70" s="37" t="s">
        <v>24</v>
      </c>
      <c r="H70" s="37" t="s">
        <v>108</v>
      </c>
      <c r="I70" s="37" t="s">
        <v>154</v>
      </c>
      <c r="J70" s="37" t="s">
        <v>96</v>
      </c>
      <c r="K70" s="55" t="s">
        <v>155</v>
      </c>
      <c r="L70" s="90" t="s">
        <v>197</v>
      </c>
      <c r="M70" s="37" t="s">
        <v>458</v>
      </c>
      <c r="N70" s="55" t="s">
        <v>459</v>
      </c>
      <c r="O70" s="37" t="s">
        <v>263</v>
      </c>
      <c r="P70" s="56">
        <v>6</v>
      </c>
      <c r="Q70" s="56" t="s">
        <v>25</v>
      </c>
      <c r="R70" s="37" t="s">
        <v>264</v>
      </c>
      <c r="S70" s="37" t="s">
        <v>116</v>
      </c>
      <c r="T70" s="57">
        <v>275318400</v>
      </c>
      <c r="U70" s="58">
        <v>45658</v>
      </c>
      <c r="V70" s="58">
        <v>46022</v>
      </c>
      <c r="W70" s="56" t="s">
        <v>31</v>
      </c>
      <c r="X70" s="56" t="s">
        <v>36</v>
      </c>
      <c r="Y70" s="37" t="s">
        <v>33</v>
      </c>
      <c r="Z70" s="38"/>
      <c r="AA70" s="37"/>
      <c r="AB70" s="37"/>
      <c r="AC70" s="66"/>
      <c r="AD70" s="66"/>
      <c r="AE70" s="37"/>
      <c r="AF70" s="147" t="s">
        <v>472</v>
      </c>
      <c r="AG70" s="149" t="s">
        <v>473</v>
      </c>
    </row>
    <row r="71" spans="1:33" ht="75" x14ac:dyDescent="0.25">
      <c r="A71" s="47">
        <v>51</v>
      </c>
      <c r="B71" s="102" t="s">
        <v>34</v>
      </c>
      <c r="C71" s="102" t="s">
        <v>28</v>
      </c>
      <c r="D71" s="102" t="s">
        <v>186</v>
      </c>
      <c r="E71" s="102" t="s">
        <v>74</v>
      </c>
      <c r="F71" s="107" t="s">
        <v>30</v>
      </c>
      <c r="G71" s="102" t="s">
        <v>24</v>
      </c>
      <c r="H71" s="102" t="s">
        <v>108</v>
      </c>
      <c r="I71" s="102" t="s">
        <v>154</v>
      </c>
      <c r="J71" s="102" t="s">
        <v>35</v>
      </c>
      <c r="K71" s="107" t="s">
        <v>155</v>
      </c>
      <c r="L71" s="102" t="s">
        <v>197</v>
      </c>
      <c r="M71" s="102" t="s">
        <v>460</v>
      </c>
      <c r="N71" s="107" t="s">
        <v>461</v>
      </c>
      <c r="O71" s="157" t="s">
        <v>263</v>
      </c>
      <c r="P71" s="194">
        <v>17</v>
      </c>
      <c r="Q71" s="194" t="s">
        <v>25</v>
      </c>
      <c r="R71" s="124" t="s">
        <v>265</v>
      </c>
      <c r="S71" s="157" t="s">
        <v>116</v>
      </c>
      <c r="T71" s="50">
        <v>52209774</v>
      </c>
      <c r="U71" s="51">
        <v>45658</v>
      </c>
      <c r="V71" s="51">
        <v>46022</v>
      </c>
      <c r="W71" s="108" t="s">
        <v>31</v>
      </c>
      <c r="X71" s="108" t="s">
        <v>36</v>
      </c>
      <c r="Y71" s="102" t="s">
        <v>33</v>
      </c>
      <c r="Z71" s="103"/>
      <c r="AA71" s="102"/>
      <c r="AB71" s="102"/>
      <c r="AC71" s="65"/>
      <c r="AD71" s="65"/>
      <c r="AE71" s="102"/>
      <c r="AF71" s="115" t="s">
        <v>472</v>
      </c>
      <c r="AG71" s="150" t="s">
        <v>473</v>
      </c>
    </row>
    <row r="72" spans="1:33" ht="75" x14ac:dyDescent="0.25">
      <c r="A72" s="47">
        <v>51</v>
      </c>
      <c r="B72" s="102" t="s">
        <v>34</v>
      </c>
      <c r="C72" s="102" t="s">
        <v>28</v>
      </c>
      <c r="D72" s="102" t="s">
        <v>186</v>
      </c>
      <c r="E72" s="102" t="s">
        <v>74</v>
      </c>
      <c r="F72" s="107" t="s">
        <v>30</v>
      </c>
      <c r="G72" s="102" t="s">
        <v>24</v>
      </c>
      <c r="H72" s="102" t="s">
        <v>108</v>
      </c>
      <c r="I72" s="102" t="s">
        <v>154</v>
      </c>
      <c r="J72" s="102" t="s">
        <v>35</v>
      </c>
      <c r="K72" s="107" t="s">
        <v>155</v>
      </c>
      <c r="L72" s="102" t="s">
        <v>197</v>
      </c>
      <c r="M72" s="102" t="s">
        <v>460</v>
      </c>
      <c r="N72" s="107" t="s">
        <v>259</v>
      </c>
      <c r="O72" s="158"/>
      <c r="P72" s="195"/>
      <c r="Q72" s="195"/>
      <c r="R72" s="124" t="s">
        <v>266</v>
      </c>
      <c r="S72" s="158"/>
      <c r="T72" s="50">
        <v>91963119</v>
      </c>
      <c r="U72" s="51">
        <v>45658</v>
      </c>
      <c r="V72" s="51">
        <v>46022</v>
      </c>
      <c r="W72" s="108" t="s">
        <v>31</v>
      </c>
      <c r="X72" s="108" t="s">
        <v>36</v>
      </c>
      <c r="Y72" s="102" t="s">
        <v>33</v>
      </c>
      <c r="Z72" s="103"/>
      <c r="AA72" s="102"/>
      <c r="AB72" s="102"/>
      <c r="AC72" s="65"/>
      <c r="AD72" s="65"/>
      <c r="AE72" s="102"/>
      <c r="AF72" s="115" t="s">
        <v>472</v>
      </c>
      <c r="AG72" s="150" t="s">
        <v>473</v>
      </c>
    </row>
    <row r="73" spans="1:33" ht="60" x14ac:dyDescent="0.25">
      <c r="A73" s="52">
        <v>52</v>
      </c>
      <c r="B73" s="105" t="s">
        <v>34</v>
      </c>
      <c r="C73" s="105" t="s">
        <v>28</v>
      </c>
      <c r="D73" s="105" t="s">
        <v>187</v>
      </c>
      <c r="E73" s="105" t="s">
        <v>74</v>
      </c>
      <c r="F73" s="55" t="s">
        <v>30</v>
      </c>
      <c r="G73" s="105" t="s">
        <v>24</v>
      </c>
      <c r="H73" s="105" t="s">
        <v>108</v>
      </c>
      <c r="I73" s="105" t="s">
        <v>154</v>
      </c>
      <c r="J73" s="105" t="s">
        <v>35</v>
      </c>
      <c r="K73" s="55" t="s">
        <v>155</v>
      </c>
      <c r="L73" s="105" t="s">
        <v>197</v>
      </c>
      <c r="M73" s="105" t="s">
        <v>462</v>
      </c>
      <c r="N73" s="105" t="s">
        <v>260</v>
      </c>
      <c r="O73" s="163" t="s">
        <v>263</v>
      </c>
      <c r="P73" s="161">
        <v>18</v>
      </c>
      <c r="Q73" s="161" t="s">
        <v>25</v>
      </c>
      <c r="R73" s="105" t="s">
        <v>267</v>
      </c>
      <c r="S73" s="163" t="s">
        <v>116</v>
      </c>
      <c r="T73" s="57">
        <v>1732715765</v>
      </c>
      <c r="U73" s="58">
        <v>45658</v>
      </c>
      <c r="V73" s="58">
        <v>46022</v>
      </c>
      <c r="W73" s="56" t="s">
        <v>31</v>
      </c>
      <c r="X73" s="56" t="s">
        <v>36</v>
      </c>
      <c r="Y73" s="105" t="s">
        <v>33</v>
      </c>
      <c r="Z73" s="104"/>
      <c r="AA73" s="105"/>
      <c r="AB73" s="105"/>
      <c r="AC73" s="66"/>
      <c r="AD73" s="66"/>
      <c r="AE73" s="105"/>
      <c r="AF73" s="147" t="s">
        <v>472</v>
      </c>
      <c r="AG73" s="149" t="s">
        <v>473</v>
      </c>
    </row>
    <row r="74" spans="1:33" ht="60" x14ac:dyDescent="0.25">
      <c r="A74" s="52">
        <v>52</v>
      </c>
      <c r="B74" s="105" t="s">
        <v>34</v>
      </c>
      <c r="C74" s="105" t="s">
        <v>28</v>
      </c>
      <c r="D74" s="105" t="s">
        <v>186</v>
      </c>
      <c r="E74" s="105" t="s">
        <v>74</v>
      </c>
      <c r="F74" s="55" t="s">
        <v>30</v>
      </c>
      <c r="G74" s="105" t="s">
        <v>24</v>
      </c>
      <c r="H74" s="105" t="s">
        <v>108</v>
      </c>
      <c r="I74" s="105" t="s">
        <v>154</v>
      </c>
      <c r="J74" s="105" t="s">
        <v>97</v>
      </c>
      <c r="K74" s="55" t="s">
        <v>155</v>
      </c>
      <c r="L74" s="105" t="s">
        <v>197</v>
      </c>
      <c r="M74" s="105" t="s">
        <v>462</v>
      </c>
      <c r="N74" s="105" t="s">
        <v>261</v>
      </c>
      <c r="O74" s="164"/>
      <c r="P74" s="162"/>
      <c r="Q74" s="162"/>
      <c r="R74" s="105" t="s">
        <v>268</v>
      </c>
      <c r="S74" s="164"/>
      <c r="T74" s="57">
        <v>2758315637</v>
      </c>
      <c r="U74" s="58">
        <v>45658</v>
      </c>
      <c r="V74" s="58">
        <v>46022</v>
      </c>
      <c r="W74" s="56" t="s">
        <v>31</v>
      </c>
      <c r="X74" s="56" t="s">
        <v>36</v>
      </c>
      <c r="Y74" s="105" t="s">
        <v>33</v>
      </c>
      <c r="Z74" s="104"/>
      <c r="AA74" s="105"/>
      <c r="AB74" s="105"/>
      <c r="AC74" s="66"/>
      <c r="AD74" s="66"/>
      <c r="AE74" s="105"/>
      <c r="AF74" s="147" t="s">
        <v>472</v>
      </c>
      <c r="AG74" s="149" t="s">
        <v>473</v>
      </c>
    </row>
    <row r="75" spans="1:33" ht="60" x14ac:dyDescent="0.25">
      <c r="A75" s="47">
        <v>53</v>
      </c>
      <c r="B75" s="43" t="s">
        <v>244</v>
      </c>
      <c r="C75" s="43" t="s">
        <v>28</v>
      </c>
      <c r="D75" s="43" t="s">
        <v>224</v>
      </c>
      <c r="E75" s="43" t="s">
        <v>245</v>
      </c>
      <c r="F75" s="43" t="s">
        <v>30</v>
      </c>
      <c r="G75" s="43" t="s">
        <v>24</v>
      </c>
      <c r="H75" s="43" t="s">
        <v>246</v>
      </c>
      <c r="I75" s="43" t="s">
        <v>26</v>
      </c>
      <c r="J75" s="43" t="s">
        <v>29</v>
      </c>
      <c r="K75" s="43" t="s">
        <v>296</v>
      </c>
      <c r="L75" s="43" t="s">
        <v>222</v>
      </c>
      <c r="M75" s="43" t="s">
        <v>222</v>
      </c>
      <c r="N75" s="43" t="s">
        <v>222</v>
      </c>
      <c r="O75" s="43" t="s">
        <v>440</v>
      </c>
      <c r="P75" s="46">
        <v>100</v>
      </c>
      <c r="Q75" s="46" t="s">
        <v>27</v>
      </c>
      <c r="R75" s="43" t="s">
        <v>441</v>
      </c>
      <c r="S75" s="43" t="s">
        <v>442</v>
      </c>
      <c r="T75" s="45">
        <v>612356250</v>
      </c>
      <c r="U75" s="44">
        <v>45658</v>
      </c>
      <c r="V75" s="44">
        <v>46022</v>
      </c>
      <c r="W75" s="46" t="s">
        <v>31</v>
      </c>
      <c r="X75" s="46" t="s">
        <v>40</v>
      </c>
      <c r="Y75" s="43" t="s">
        <v>33</v>
      </c>
      <c r="Z75" s="72"/>
      <c r="AA75" s="43"/>
      <c r="AB75" s="43"/>
      <c r="AC75" s="65"/>
      <c r="AD75" s="65"/>
      <c r="AE75" s="43"/>
      <c r="AF75" s="43" t="s">
        <v>379</v>
      </c>
      <c r="AG75" s="79" t="s">
        <v>380</v>
      </c>
    </row>
    <row r="76" spans="1:33" ht="60" x14ac:dyDescent="0.25">
      <c r="A76" s="52">
        <v>54</v>
      </c>
      <c r="B76" s="37" t="s">
        <v>244</v>
      </c>
      <c r="C76" s="37" t="s">
        <v>28</v>
      </c>
      <c r="D76" s="37" t="s">
        <v>224</v>
      </c>
      <c r="E76" s="37" t="s">
        <v>245</v>
      </c>
      <c r="F76" s="37" t="s">
        <v>30</v>
      </c>
      <c r="G76" s="37" t="s">
        <v>24</v>
      </c>
      <c r="H76" s="37" t="s">
        <v>246</v>
      </c>
      <c r="I76" s="37" t="s">
        <v>26</v>
      </c>
      <c r="J76" s="37" t="s">
        <v>29</v>
      </c>
      <c r="K76" s="37" t="s">
        <v>296</v>
      </c>
      <c r="L76" s="37" t="s">
        <v>222</v>
      </c>
      <c r="M76" s="37" t="s">
        <v>222</v>
      </c>
      <c r="N76" s="37" t="s">
        <v>222</v>
      </c>
      <c r="O76" s="37" t="s">
        <v>443</v>
      </c>
      <c r="P76" s="38">
        <v>100</v>
      </c>
      <c r="Q76" s="38" t="s">
        <v>27</v>
      </c>
      <c r="R76" s="37" t="s">
        <v>444</v>
      </c>
      <c r="S76" s="37" t="s">
        <v>445</v>
      </c>
      <c r="T76" s="53">
        <v>496100000</v>
      </c>
      <c r="U76" s="39">
        <v>45658</v>
      </c>
      <c r="V76" s="39">
        <v>46022</v>
      </c>
      <c r="W76" s="38" t="s">
        <v>31</v>
      </c>
      <c r="X76" s="38" t="s">
        <v>40</v>
      </c>
      <c r="Y76" s="37" t="s">
        <v>33</v>
      </c>
      <c r="Z76" s="71"/>
      <c r="AA76" s="37"/>
      <c r="AB76" s="37"/>
      <c r="AC76" s="66"/>
      <c r="AD76" s="66"/>
      <c r="AE76" s="37"/>
      <c r="AF76" s="37" t="s">
        <v>379</v>
      </c>
      <c r="AG76" s="80" t="s">
        <v>380</v>
      </c>
    </row>
    <row r="77" spans="1:33" ht="60" x14ac:dyDescent="0.25">
      <c r="A77" s="47">
        <v>55</v>
      </c>
      <c r="B77" s="93" t="s">
        <v>244</v>
      </c>
      <c r="C77" s="93" t="s">
        <v>28</v>
      </c>
      <c r="D77" s="93" t="s">
        <v>224</v>
      </c>
      <c r="E77" s="93" t="s">
        <v>245</v>
      </c>
      <c r="F77" s="93" t="s">
        <v>30</v>
      </c>
      <c r="G77" s="93" t="s">
        <v>24</v>
      </c>
      <c r="H77" s="93" t="s">
        <v>246</v>
      </c>
      <c r="I77" s="93" t="s">
        <v>26</v>
      </c>
      <c r="J77" s="93" t="s">
        <v>29</v>
      </c>
      <c r="K77" s="93" t="s">
        <v>296</v>
      </c>
      <c r="L77" s="93" t="s">
        <v>222</v>
      </c>
      <c r="M77" s="93" t="s">
        <v>222</v>
      </c>
      <c r="N77" s="93" t="s">
        <v>222</v>
      </c>
      <c r="O77" s="93" t="s">
        <v>446</v>
      </c>
      <c r="P77" s="97">
        <v>100</v>
      </c>
      <c r="Q77" s="97" t="s">
        <v>27</v>
      </c>
      <c r="R77" s="93" t="s">
        <v>447</v>
      </c>
      <c r="S77" s="93" t="s">
        <v>448</v>
      </c>
      <c r="T77" s="98">
        <v>161700000</v>
      </c>
      <c r="U77" s="95">
        <v>45658</v>
      </c>
      <c r="V77" s="95">
        <v>46022</v>
      </c>
      <c r="W77" s="97" t="s">
        <v>31</v>
      </c>
      <c r="X77" s="97" t="s">
        <v>40</v>
      </c>
      <c r="Y77" s="93" t="s">
        <v>33</v>
      </c>
      <c r="Z77" s="72"/>
      <c r="AA77" s="93"/>
      <c r="AB77" s="93"/>
      <c r="AC77" s="65"/>
      <c r="AD77" s="65"/>
      <c r="AE77" s="93"/>
      <c r="AF77" s="93" t="s">
        <v>379</v>
      </c>
      <c r="AG77" s="79" t="s">
        <v>380</v>
      </c>
    </row>
    <row r="78" spans="1:33" ht="60" x14ac:dyDescent="0.25">
      <c r="A78" s="52">
        <v>56</v>
      </c>
      <c r="B78" s="92" t="s">
        <v>244</v>
      </c>
      <c r="C78" s="92" t="s">
        <v>28</v>
      </c>
      <c r="D78" s="92" t="s">
        <v>224</v>
      </c>
      <c r="E78" s="92" t="s">
        <v>245</v>
      </c>
      <c r="F78" s="92" t="s">
        <v>30</v>
      </c>
      <c r="G78" s="92" t="s">
        <v>24</v>
      </c>
      <c r="H78" s="92" t="s">
        <v>246</v>
      </c>
      <c r="I78" s="92" t="s">
        <v>26</v>
      </c>
      <c r="J78" s="92" t="s">
        <v>29</v>
      </c>
      <c r="K78" s="92" t="s">
        <v>296</v>
      </c>
      <c r="L78" s="92" t="s">
        <v>222</v>
      </c>
      <c r="M78" s="92" t="s">
        <v>222</v>
      </c>
      <c r="N78" s="92" t="s">
        <v>222</v>
      </c>
      <c r="O78" s="92" t="s">
        <v>449</v>
      </c>
      <c r="P78" s="96">
        <v>100</v>
      </c>
      <c r="Q78" s="96" t="s">
        <v>27</v>
      </c>
      <c r="R78" s="92" t="s">
        <v>450</v>
      </c>
      <c r="S78" s="92" t="s">
        <v>451</v>
      </c>
      <c r="T78" s="101">
        <v>225500000</v>
      </c>
      <c r="U78" s="94">
        <v>45658</v>
      </c>
      <c r="V78" s="94">
        <v>46022</v>
      </c>
      <c r="W78" s="96" t="s">
        <v>31</v>
      </c>
      <c r="X78" s="96" t="s">
        <v>40</v>
      </c>
      <c r="Y78" s="92" t="s">
        <v>33</v>
      </c>
      <c r="Z78" s="71"/>
      <c r="AA78" s="92"/>
      <c r="AB78" s="92"/>
      <c r="AC78" s="66"/>
      <c r="AD78" s="66"/>
      <c r="AE78" s="92"/>
      <c r="AF78" s="92" t="s">
        <v>379</v>
      </c>
      <c r="AG78" s="80" t="s">
        <v>380</v>
      </c>
    </row>
    <row r="79" spans="1:33" ht="60" x14ac:dyDescent="0.25">
      <c r="A79" s="47">
        <v>57</v>
      </c>
      <c r="B79" s="102" t="s">
        <v>270</v>
      </c>
      <c r="C79" s="102" t="s">
        <v>271</v>
      </c>
      <c r="D79" s="102" t="s">
        <v>271</v>
      </c>
      <c r="E79" s="102" t="s">
        <v>41</v>
      </c>
      <c r="F79" s="102" t="s">
        <v>41</v>
      </c>
      <c r="G79" s="102" t="s">
        <v>24</v>
      </c>
      <c r="H79" s="102" t="s">
        <v>108</v>
      </c>
      <c r="I79" s="102" t="s">
        <v>272</v>
      </c>
      <c r="J79" s="102" t="s">
        <v>29</v>
      </c>
      <c r="K79" s="102" t="s">
        <v>296</v>
      </c>
      <c r="L79" s="102" t="s">
        <v>30</v>
      </c>
      <c r="M79" s="102" t="s">
        <v>273</v>
      </c>
      <c r="N79" s="102" t="s">
        <v>274</v>
      </c>
      <c r="O79" s="102" t="s">
        <v>275</v>
      </c>
      <c r="P79" s="103">
        <v>100</v>
      </c>
      <c r="Q79" s="103" t="s">
        <v>27</v>
      </c>
      <c r="R79" s="102" t="s">
        <v>274</v>
      </c>
      <c r="S79" s="109" t="s">
        <v>276</v>
      </c>
      <c r="T79" s="109"/>
      <c r="U79" s="111">
        <v>45658</v>
      </c>
      <c r="V79" s="111">
        <v>46022</v>
      </c>
      <c r="W79" s="103" t="s">
        <v>31</v>
      </c>
      <c r="X79" s="103" t="s">
        <v>40</v>
      </c>
      <c r="Y79" s="102" t="s">
        <v>33</v>
      </c>
      <c r="Z79" s="102"/>
      <c r="AA79" s="102"/>
      <c r="AB79" s="102"/>
      <c r="AC79" s="62"/>
      <c r="AD79" s="62"/>
      <c r="AE79" s="102"/>
      <c r="AF79" s="102" t="s">
        <v>452</v>
      </c>
      <c r="AG79" s="79" t="s">
        <v>453</v>
      </c>
    </row>
    <row r="80" spans="1:33" ht="60" x14ac:dyDescent="0.25">
      <c r="A80" s="52">
        <v>58</v>
      </c>
      <c r="B80" s="105" t="s">
        <v>353</v>
      </c>
      <c r="C80" s="105" t="s">
        <v>310</v>
      </c>
      <c r="D80" s="104" t="s">
        <v>354</v>
      </c>
      <c r="E80" s="105" t="s">
        <v>66</v>
      </c>
      <c r="F80" s="105" t="s">
        <v>66</v>
      </c>
      <c r="G80" s="105" t="s">
        <v>24</v>
      </c>
      <c r="H80" s="105" t="s">
        <v>108</v>
      </c>
      <c r="I80" s="105" t="s">
        <v>272</v>
      </c>
      <c r="J80" s="105" t="s">
        <v>29</v>
      </c>
      <c r="K80" s="105" t="s">
        <v>296</v>
      </c>
      <c r="L80" s="105" t="s">
        <v>30</v>
      </c>
      <c r="M80" s="105" t="s">
        <v>30</v>
      </c>
      <c r="N80" s="105" t="s">
        <v>30</v>
      </c>
      <c r="O80" s="105" t="s">
        <v>355</v>
      </c>
      <c r="P80" s="104">
        <v>100</v>
      </c>
      <c r="Q80" s="104" t="s">
        <v>27</v>
      </c>
      <c r="R80" s="105" t="s">
        <v>356</v>
      </c>
      <c r="S80" s="105" t="s">
        <v>357</v>
      </c>
      <c r="T80" s="106"/>
      <c r="U80" s="110">
        <v>45658</v>
      </c>
      <c r="V80" s="110">
        <v>46022</v>
      </c>
      <c r="W80" s="104" t="s">
        <v>240</v>
      </c>
      <c r="X80" s="104" t="s">
        <v>32</v>
      </c>
      <c r="Y80" s="105" t="s">
        <v>33</v>
      </c>
      <c r="Z80" s="105"/>
      <c r="AA80" s="105"/>
      <c r="AB80" s="105"/>
      <c r="AC80" s="61"/>
      <c r="AD80" s="61"/>
      <c r="AE80" s="105"/>
      <c r="AF80" s="105" t="s">
        <v>358</v>
      </c>
      <c r="AG80" s="80" t="s">
        <v>359</v>
      </c>
    </row>
    <row r="81" spans="1:33" ht="60" x14ac:dyDescent="0.25">
      <c r="A81" s="47">
        <v>59</v>
      </c>
      <c r="B81" s="102" t="s">
        <v>244</v>
      </c>
      <c r="C81" s="102" t="s">
        <v>28</v>
      </c>
      <c r="D81" s="102" t="s">
        <v>360</v>
      </c>
      <c r="E81" s="102" t="s">
        <v>66</v>
      </c>
      <c r="F81" s="102" t="s">
        <v>66</v>
      </c>
      <c r="G81" s="102" t="s">
        <v>24</v>
      </c>
      <c r="H81" s="102" t="s">
        <v>108</v>
      </c>
      <c r="I81" s="102" t="s">
        <v>26</v>
      </c>
      <c r="J81" s="102" t="s">
        <v>29</v>
      </c>
      <c r="K81" s="102" t="s">
        <v>296</v>
      </c>
      <c r="L81" s="102" t="s">
        <v>30</v>
      </c>
      <c r="M81" s="102" t="s">
        <v>30</v>
      </c>
      <c r="N81" s="102" t="s">
        <v>30</v>
      </c>
      <c r="O81" s="102" t="s">
        <v>361</v>
      </c>
      <c r="P81" s="103">
        <v>80</v>
      </c>
      <c r="Q81" s="103" t="s">
        <v>27</v>
      </c>
      <c r="R81" s="102" t="s">
        <v>362</v>
      </c>
      <c r="S81" s="109" t="s">
        <v>363</v>
      </c>
      <c r="T81" s="109"/>
      <c r="U81" s="111">
        <v>45658</v>
      </c>
      <c r="V81" s="111">
        <v>46022</v>
      </c>
      <c r="W81" s="103" t="s">
        <v>240</v>
      </c>
      <c r="X81" s="103" t="s">
        <v>40</v>
      </c>
      <c r="Y81" s="102" t="s">
        <v>33</v>
      </c>
      <c r="Z81" s="102"/>
      <c r="AA81" s="102"/>
      <c r="AB81" s="102"/>
      <c r="AC81" s="62"/>
      <c r="AD81" s="62"/>
      <c r="AE81" s="102"/>
      <c r="AF81" s="102" t="s">
        <v>358</v>
      </c>
      <c r="AG81" s="79" t="s">
        <v>359</v>
      </c>
    </row>
    <row r="82" spans="1:33" ht="60" x14ac:dyDescent="0.25">
      <c r="A82" s="52">
        <v>60</v>
      </c>
      <c r="B82" s="105" t="s">
        <v>244</v>
      </c>
      <c r="C82" s="105" t="s">
        <v>28</v>
      </c>
      <c r="D82" s="105" t="s">
        <v>360</v>
      </c>
      <c r="E82" s="105" t="s">
        <v>66</v>
      </c>
      <c r="F82" s="105" t="s">
        <v>66</v>
      </c>
      <c r="G82" s="105" t="s">
        <v>24</v>
      </c>
      <c r="H82" s="105" t="s">
        <v>108</v>
      </c>
      <c r="I82" s="105" t="s">
        <v>272</v>
      </c>
      <c r="J82" s="105" t="s">
        <v>29</v>
      </c>
      <c r="K82" s="105" t="s">
        <v>296</v>
      </c>
      <c r="L82" s="105" t="s">
        <v>30</v>
      </c>
      <c r="M82" s="105" t="s">
        <v>30</v>
      </c>
      <c r="N82" s="105" t="s">
        <v>30</v>
      </c>
      <c r="O82" s="105" t="s">
        <v>364</v>
      </c>
      <c r="P82" s="104">
        <v>90</v>
      </c>
      <c r="Q82" s="104" t="s">
        <v>27</v>
      </c>
      <c r="R82" s="105" t="s">
        <v>365</v>
      </c>
      <c r="S82" s="105" t="s">
        <v>366</v>
      </c>
      <c r="T82" s="106"/>
      <c r="U82" s="110">
        <v>45658</v>
      </c>
      <c r="V82" s="110">
        <v>46022</v>
      </c>
      <c r="W82" s="104" t="s">
        <v>240</v>
      </c>
      <c r="X82" s="104" t="s">
        <v>32</v>
      </c>
      <c r="Y82" s="105" t="s">
        <v>33</v>
      </c>
      <c r="Z82" s="105"/>
      <c r="AA82" s="105"/>
      <c r="AB82" s="105"/>
      <c r="AC82" s="66"/>
      <c r="AD82" s="66"/>
      <c r="AE82" s="105"/>
      <c r="AF82" s="105" t="s">
        <v>358</v>
      </c>
      <c r="AG82" s="80" t="s">
        <v>359</v>
      </c>
    </row>
    <row r="83" spans="1:33" ht="75" x14ac:dyDescent="0.25">
      <c r="A83" s="47">
        <v>61</v>
      </c>
      <c r="B83" s="115" t="s">
        <v>34</v>
      </c>
      <c r="C83" s="115" t="s">
        <v>28</v>
      </c>
      <c r="D83" s="115" t="s">
        <v>187</v>
      </c>
      <c r="E83" s="115" t="s">
        <v>74</v>
      </c>
      <c r="F83" s="115" t="s">
        <v>30</v>
      </c>
      <c r="G83" s="115" t="s">
        <v>24</v>
      </c>
      <c r="H83" s="115" t="s">
        <v>109</v>
      </c>
      <c r="I83" s="115" t="s">
        <v>468</v>
      </c>
      <c r="J83" s="115" t="s">
        <v>35</v>
      </c>
      <c r="K83" s="134" t="s">
        <v>296</v>
      </c>
      <c r="L83" s="135" t="s">
        <v>30</v>
      </c>
      <c r="M83" s="135" t="s">
        <v>30</v>
      </c>
      <c r="N83" s="135" t="s">
        <v>30</v>
      </c>
      <c r="O83" s="136" t="s">
        <v>469</v>
      </c>
      <c r="P83" s="137">
        <v>1</v>
      </c>
      <c r="Q83" s="137" t="s">
        <v>25</v>
      </c>
      <c r="R83" s="136" t="s">
        <v>470</v>
      </c>
      <c r="S83" s="136" t="s">
        <v>471</v>
      </c>
      <c r="T83" s="138">
        <v>3528447990</v>
      </c>
      <c r="U83" s="51">
        <v>45658</v>
      </c>
      <c r="V83" s="51">
        <v>46022</v>
      </c>
      <c r="W83" s="114" t="s">
        <v>31</v>
      </c>
      <c r="X83" s="114" t="s">
        <v>36</v>
      </c>
      <c r="Y83" s="115" t="s">
        <v>33</v>
      </c>
      <c r="Z83" s="120"/>
      <c r="AA83" s="115"/>
      <c r="AB83" s="115"/>
      <c r="AC83" s="65"/>
      <c r="AD83" s="65"/>
      <c r="AE83" s="115"/>
      <c r="AF83" s="115" t="s">
        <v>472</v>
      </c>
      <c r="AG83" s="150" t="s">
        <v>473</v>
      </c>
    </row>
    <row r="84" spans="1:33" ht="105" x14ac:dyDescent="0.25">
      <c r="A84" s="52">
        <v>62</v>
      </c>
      <c r="B84" s="116" t="s">
        <v>34</v>
      </c>
      <c r="C84" s="116" t="s">
        <v>28</v>
      </c>
      <c r="D84" s="116" t="s">
        <v>187</v>
      </c>
      <c r="E84" s="116" t="s">
        <v>74</v>
      </c>
      <c r="F84" s="140" t="s">
        <v>30</v>
      </c>
      <c r="G84" s="116" t="s">
        <v>24</v>
      </c>
      <c r="H84" s="116" t="s">
        <v>108</v>
      </c>
      <c r="I84" s="116" t="s">
        <v>468</v>
      </c>
      <c r="J84" s="116" t="s">
        <v>35</v>
      </c>
      <c r="K84" s="141" t="s">
        <v>296</v>
      </c>
      <c r="L84" s="142" t="s">
        <v>30</v>
      </c>
      <c r="M84" s="142" t="s">
        <v>30</v>
      </c>
      <c r="N84" s="142" t="s">
        <v>30</v>
      </c>
      <c r="O84" s="143" t="s">
        <v>474</v>
      </c>
      <c r="P84" s="144">
        <v>5</v>
      </c>
      <c r="Q84" s="144" t="s">
        <v>25</v>
      </c>
      <c r="R84" s="143" t="s">
        <v>475</v>
      </c>
      <c r="S84" s="143" t="s">
        <v>476</v>
      </c>
      <c r="T84" s="145">
        <v>3252993074</v>
      </c>
      <c r="U84" s="146">
        <v>45658</v>
      </c>
      <c r="V84" s="146">
        <v>46022</v>
      </c>
      <c r="W84" s="113" t="s">
        <v>31</v>
      </c>
      <c r="X84" s="113" t="s">
        <v>36</v>
      </c>
      <c r="Y84" s="147" t="s">
        <v>33</v>
      </c>
      <c r="Z84" s="117"/>
      <c r="AA84" s="147"/>
      <c r="AB84" s="147"/>
      <c r="AC84" s="148"/>
      <c r="AD84" s="148"/>
      <c r="AE84" s="147"/>
      <c r="AF84" s="147" t="s">
        <v>472</v>
      </c>
      <c r="AG84" s="149" t="s">
        <v>473</v>
      </c>
    </row>
    <row r="85" spans="1:33" ht="60" x14ac:dyDescent="0.25">
      <c r="A85" s="47">
        <v>63</v>
      </c>
      <c r="B85" s="115" t="s">
        <v>34</v>
      </c>
      <c r="C85" s="115" t="s">
        <v>28</v>
      </c>
      <c r="D85" s="115" t="s">
        <v>186</v>
      </c>
      <c r="E85" s="115" t="s">
        <v>74</v>
      </c>
      <c r="F85" s="115" t="s">
        <v>30</v>
      </c>
      <c r="G85" s="115" t="s">
        <v>24</v>
      </c>
      <c r="H85" s="115" t="s">
        <v>108</v>
      </c>
      <c r="I85" s="115" t="s">
        <v>468</v>
      </c>
      <c r="J85" s="115" t="s">
        <v>35</v>
      </c>
      <c r="K85" s="134" t="s">
        <v>296</v>
      </c>
      <c r="L85" s="135" t="s">
        <v>30</v>
      </c>
      <c r="M85" s="135" t="s">
        <v>30</v>
      </c>
      <c r="N85" s="135" t="s">
        <v>30</v>
      </c>
      <c r="O85" s="135" t="s">
        <v>477</v>
      </c>
      <c r="P85" s="137">
        <v>11</v>
      </c>
      <c r="Q85" s="137" t="s">
        <v>25</v>
      </c>
      <c r="R85" s="136" t="s">
        <v>477</v>
      </c>
      <c r="S85" s="136" t="s">
        <v>476</v>
      </c>
      <c r="T85" s="138">
        <v>797706250</v>
      </c>
      <c r="U85" s="51">
        <v>45658</v>
      </c>
      <c r="V85" s="51">
        <v>46022</v>
      </c>
      <c r="W85" s="114" t="s">
        <v>31</v>
      </c>
      <c r="X85" s="114" t="s">
        <v>36</v>
      </c>
      <c r="Y85" s="115" t="s">
        <v>33</v>
      </c>
      <c r="Z85" s="120"/>
      <c r="AA85" s="115"/>
      <c r="AB85" s="115"/>
      <c r="AC85" s="65"/>
      <c r="AD85" s="65"/>
      <c r="AE85" s="115"/>
      <c r="AF85" s="115" t="s">
        <v>472</v>
      </c>
      <c r="AG85" s="150" t="s">
        <v>473</v>
      </c>
    </row>
    <row r="86" spans="1:33" ht="60" x14ac:dyDescent="0.25">
      <c r="A86" s="52">
        <v>64</v>
      </c>
      <c r="B86" s="116" t="s">
        <v>34</v>
      </c>
      <c r="C86" s="116" t="s">
        <v>28</v>
      </c>
      <c r="D86" s="116" t="s">
        <v>262</v>
      </c>
      <c r="E86" s="116" t="s">
        <v>74</v>
      </c>
      <c r="F86" s="116" t="s">
        <v>30</v>
      </c>
      <c r="G86" s="116" t="s">
        <v>24</v>
      </c>
      <c r="H86" s="116" t="s">
        <v>108</v>
      </c>
      <c r="I86" s="116" t="s">
        <v>468</v>
      </c>
      <c r="J86" s="116" t="s">
        <v>35</v>
      </c>
      <c r="K86" s="141" t="s">
        <v>296</v>
      </c>
      <c r="L86" s="142" t="s">
        <v>30</v>
      </c>
      <c r="M86" s="142" t="s">
        <v>30</v>
      </c>
      <c r="N86" s="142" t="s">
        <v>30</v>
      </c>
      <c r="O86" s="142" t="s">
        <v>478</v>
      </c>
      <c r="P86" s="151">
        <v>1</v>
      </c>
      <c r="Q86" s="151" t="s">
        <v>25</v>
      </c>
      <c r="R86" s="152" t="s">
        <v>478</v>
      </c>
      <c r="S86" s="142" t="s">
        <v>476</v>
      </c>
      <c r="T86" s="153">
        <v>3000000000</v>
      </c>
      <c r="U86" s="58">
        <v>45658</v>
      </c>
      <c r="V86" s="58">
        <v>46022</v>
      </c>
      <c r="W86" s="123" t="s">
        <v>31</v>
      </c>
      <c r="X86" s="123" t="s">
        <v>36</v>
      </c>
      <c r="Y86" s="116" t="s">
        <v>33</v>
      </c>
      <c r="Z86" s="119"/>
      <c r="AA86" s="116"/>
      <c r="AB86" s="116"/>
      <c r="AC86" s="66"/>
      <c r="AD86" s="66"/>
      <c r="AE86" s="116"/>
      <c r="AF86" s="116" t="s">
        <v>472</v>
      </c>
      <c r="AG86" s="139" t="s">
        <v>473</v>
      </c>
    </row>
    <row r="87" spans="1:33" ht="105" x14ac:dyDescent="0.25">
      <c r="A87" s="47">
        <v>65</v>
      </c>
      <c r="B87" s="115" t="s">
        <v>34</v>
      </c>
      <c r="C87" s="115" t="s">
        <v>28</v>
      </c>
      <c r="D87" s="115" t="s">
        <v>186</v>
      </c>
      <c r="E87" s="115" t="s">
        <v>74</v>
      </c>
      <c r="F87" s="115" t="s">
        <v>30</v>
      </c>
      <c r="G87" s="115" t="s">
        <v>24</v>
      </c>
      <c r="H87" s="115" t="s">
        <v>108</v>
      </c>
      <c r="I87" s="115" t="s">
        <v>468</v>
      </c>
      <c r="J87" s="115" t="s">
        <v>35</v>
      </c>
      <c r="K87" s="134" t="s">
        <v>296</v>
      </c>
      <c r="L87" s="135" t="s">
        <v>30</v>
      </c>
      <c r="M87" s="135" t="s">
        <v>30</v>
      </c>
      <c r="N87" s="135" t="s">
        <v>30</v>
      </c>
      <c r="O87" s="154" t="s">
        <v>479</v>
      </c>
      <c r="P87" s="137">
        <v>6</v>
      </c>
      <c r="Q87" s="137" t="s">
        <v>25</v>
      </c>
      <c r="R87" s="154" t="s">
        <v>480</v>
      </c>
      <c r="S87" s="136" t="s">
        <v>476</v>
      </c>
      <c r="T87" s="138">
        <v>2938585425</v>
      </c>
      <c r="U87" s="51">
        <v>45658</v>
      </c>
      <c r="V87" s="51">
        <v>46022</v>
      </c>
      <c r="W87" s="114" t="s">
        <v>31</v>
      </c>
      <c r="X87" s="114" t="s">
        <v>36</v>
      </c>
      <c r="Y87" s="115" t="s">
        <v>33</v>
      </c>
      <c r="Z87" s="120"/>
      <c r="AA87" s="115"/>
      <c r="AB87" s="115"/>
      <c r="AC87" s="65"/>
      <c r="AD87" s="65"/>
      <c r="AE87" s="115"/>
      <c r="AF87" s="115" t="s">
        <v>472</v>
      </c>
      <c r="AG87" s="150" t="s">
        <v>473</v>
      </c>
    </row>
    <row r="88" spans="1:33" ht="75" x14ac:dyDescent="0.25">
      <c r="A88" s="52">
        <v>66</v>
      </c>
      <c r="B88" s="116" t="s">
        <v>34</v>
      </c>
      <c r="C88" s="116" t="s">
        <v>28</v>
      </c>
      <c r="D88" s="116" t="s">
        <v>187</v>
      </c>
      <c r="E88" s="116" t="s">
        <v>74</v>
      </c>
      <c r="F88" s="116" t="s">
        <v>30</v>
      </c>
      <c r="G88" s="116" t="s">
        <v>24</v>
      </c>
      <c r="H88" s="116" t="s">
        <v>108</v>
      </c>
      <c r="I88" s="116" t="s">
        <v>468</v>
      </c>
      <c r="J88" s="116" t="s">
        <v>35</v>
      </c>
      <c r="K88" s="141" t="s">
        <v>296</v>
      </c>
      <c r="L88" s="142" t="s">
        <v>30</v>
      </c>
      <c r="M88" s="142" t="s">
        <v>30</v>
      </c>
      <c r="N88" s="142" t="s">
        <v>30</v>
      </c>
      <c r="O88" s="152" t="s">
        <v>481</v>
      </c>
      <c r="P88" s="151">
        <v>4</v>
      </c>
      <c r="Q88" s="151" t="s">
        <v>25</v>
      </c>
      <c r="R88" s="142" t="s">
        <v>482</v>
      </c>
      <c r="S88" s="152" t="s">
        <v>476</v>
      </c>
      <c r="T88" s="153">
        <v>150000000</v>
      </c>
      <c r="U88" s="58">
        <v>45658</v>
      </c>
      <c r="V88" s="58">
        <v>46022</v>
      </c>
      <c r="W88" s="123" t="s">
        <v>31</v>
      </c>
      <c r="X88" s="123" t="s">
        <v>36</v>
      </c>
      <c r="Y88" s="116" t="s">
        <v>33</v>
      </c>
      <c r="Z88" s="119"/>
      <c r="AA88" s="116"/>
      <c r="AB88" s="116"/>
      <c r="AC88" s="66"/>
      <c r="AD88" s="66"/>
      <c r="AE88" s="116"/>
      <c r="AF88" s="116" t="s">
        <v>472</v>
      </c>
      <c r="AG88" s="139" t="s">
        <v>473</v>
      </c>
    </row>
    <row r="89" spans="1:33" ht="60" x14ac:dyDescent="0.25">
      <c r="A89" s="47">
        <v>67</v>
      </c>
      <c r="B89" s="115" t="s">
        <v>34</v>
      </c>
      <c r="C89" s="115" t="s">
        <v>28</v>
      </c>
      <c r="D89" s="115" t="s">
        <v>186</v>
      </c>
      <c r="E89" s="115" t="s">
        <v>74</v>
      </c>
      <c r="F89" s="115" t="s">
        <v>30</v>
      </c>
      <c r="G89" s="115" t="s">
        <v>24</v>
      </c>
      <c r="H89" s="115" t="s">
        <v>108</v>
      </c>
      <c r="I89" s="115" t="s">
        <v>468</v>
      </c>
      <c r="J89" s="115" t="s">
        <v>35</v>
      </c>
      <c r="K89" s="115" t="s">
        <v>296</v>
      </c>
      <c r="L89" s="154" t="s">
        <v>30</v>
      </c>
      <c r="M89" s="154" t="s">
        <v>30</v>
      </c>
      <c r="N89" s="154" t="s">
        <v>30</v>
      </c>
      <c r="O89" s="154" t="s">
        <v>483</v>
      </c>
      <c r="P89" s="137">
        <v>1</v>
      </c>
      <c r="Q89" s="137" t="s">
        <v>25</v>
      </c>
      <c r="R89" s="154" t="s">
        <v>484</v>
      </c>
      <c r="S89" s="136" t="s">
        <v>476</v>
      </c>
      <c r="T89" s="138">
        <v>402086722</v>
      </c>
      <c r="U89" s="51">
        <v>45658</v>
      </c>
      <c r="V89" s="51">
        <v>46022</v>
      </c>
      <c r="W89" s="114" t="s">
        <v>31</v>
      </c>
      <c r="X89" s="114" t="s">
        <v>36</v>
      </c>
      <c r="Y89" s="115" t="s">
        <v>33</v>
      </c>
      <c r="Z89" s="120"/>
      <c r="AA89" s="115"/>
      <c r="AB89" s="115"/>
      <c r="AC89" s="65"/>
      <c r="AD89" s="65"/>
      <c r="AE89" s="115"/>
      <c r="AF89" s="115" t="s">
        <v>472</v>
      </c>
      <c r="AG89" s="150" t="s">
        <v>473</v>
      </c>
    </row>
    <row r="90" spans="1:33" ht="90" x14ac:dyDescent="0.25">
      <c r="A90" s="52">
        <v>68</v>
      </c>
      <c r="B90" s="202" t="s">
        <v>485</v>
      </c>
      <c r="C90" s="202" t="s">
        <v>248</v>
      </c>
      <c r="D90" s="202" t="s">
        <v>249</v>
      </c>
      <c r="E90" s="202" t="s">
        <v>70</v>
      </c>
      <c r="F90" s="203" t="s">
        <v>58</v>
      </c>
      <c r="G90" s="202" t="s">
        <v>43</v>
      </c>
      <c r="H90" s="202" t="s">
        <v>105</v>
      </c>
      <c r="I90" s="204" t="s">
        <v>486</v>
      </c>
      <c r="J90" s="202" t="s">
        <v>97</v>
      </c>
      <c r="K90" s="202" t="s">
        <v>487</v>
      </c>
      <c r="L90" s="203" t="s">
        <v>30</v>
      </c>
      <c r="M90" s="202" t="s">
        <v>30</v>
      </c>
      <c r="N90" s="202" t="s">
        <v>30</v>
      </c>
      <c r="O90" s="204" t="s">
        <v>486</v>
      </c>
      <c r="P90" s="205" t="s">
        <v>488</v>
      </c>
      <c r="Q90" s="206" t="s">
        <v>489</v>
      </c>
      <c r="R90" s="152" t="s">
        <v>490</v>
      </c>
      <c r="S90" s="152" t="s">
        <v>491</v>
      </c>
      <c r="T90" s="246">
        <v>0</v>
      </c>
      <c r="U90" s="250">
        <v>45658</v>
      </c>
      <c r="V90" s="250" t="s">
        <v>492</v>
      </c>
      <c r="W90" s="251" t="s">
        <v>31</v>
      </c>
      <c r="X90" s="251" t="s">
        <v>36</v>
      </c>
      <c r="Y90" s="207" t="s">
        <v>33</v>
      </c>
      <c r="Z90" s="208"/>
      <c r="AA90" s="203"/>
      <c r="AB90" s="152"/>
      <c r="AC90" s="209"/>
      <c r="AD90" s="209"/>
      <c r="AE90" s="128"/>
      <c r="AF90" s="128" t="s">
        <v>493</v>
      </c>
      <c r="AG90" s="210" t="s">
        <v>494</v>
      </c>
    </row>
    <row r="91" spans="1:33" ht="90" x14ac:dyDescent="0.25">
      <c r="A91" s="47">
        <v>69</v>
      </c>
      <c r="B91" s="224" t="s">
        <v>485</v>
      </c>
      <c r="C91" s="224" t="s">
        <v>248</v>
      </c>
      <c r="D91" s="224" t="s">
        <v>249</v>
      </c>
      <c r="E91" s="224" t="s">
        <v>70</v>
      </c>
      <c r="F91" s="225" t="s">
        <v>58</v>
      </c>
      <c r="G91" s="224" t="s">
        <v>43</v>
      </c>
      <c r="H91" s="224" t="s">
        <v>105</v>
      </c>
      <c r="I91" s="224" t="s">
        <v>495</v>
      </c>
      <c r="J91" s="224" t="s">
        <v>97</v>
      </c>
      <c r="K91" s="224" t="s">
        <v>487</v>
      </c>
      <c r="L91" s="225" t="s">
        <v>30</v>
      </c>
      <c r="M91" s="224" t="s">
        <v>30</v>
      </c>
      <c r="N91" s="224" t="s">
        <v>30</v>
      </c>
      <c r="O91" s="224" t="s">
        <v>495</v>
      </c>
      <c r="P91" s="226" t="s">
        <v>496</v>
      </c>
      <c r="Q91" s="227" t="s">
        <v>497</v>
      </c>
      <c r="R91" s="136" t="s">
        <v>498</v>
      </c>
      <c r="S91" s="136" t="s">
        <v>499</v>
      </c>
      <c r="T91" s="247">
        <v>0</v>
      </c>
      <c r="U91" s="252">
        <v>45658</v>
      </c>
      <c r="V91" s="252" t="s">
        <v>492</v>
      </c>
      <c r="W91" s="253" t="s">
        <v>31</v>
      </c>
      <c r="X91" s="253" t="s">
        <v>36</v>
      </c>
      <c r="Y91" s="228" t="s">
        <v>33</v>
      </c>
      <c r="Z91" s="229"/>
      <c r="AA91" s="225"/>
      <c r="AB91" s="136"/>
      <c r="AC91" s="230"/>
      <c r="AD91" s="230"/>
      <c r="AE91" s="131"/>
      <c r="AF91" s="131" t="s">
        <v>493</v>
      </c>
      <c r="AG91" s="231" t="s">
        <v>494</v>
      </c>
    </row>
    <row r="92" spans="1:33" ht="90" x14ac:dyDescent="0.25">
      <c r="A92" s="52">
        <v>70</v>
      </c>
      <c r="B92" s="211" t="s">
        <v>485</v>
      </c>
      <c r="C92" s="211" t="s">
        <v>248</v>
      </c>
      <c r="D92" s="211" t="s">
        <v>249</v>
      </c>
      <c r="E92" s="211" t="s">
        <v>70</v>
      </c>
      <c r="F92" s="128" t="s">
        <v>58</v>
      </c>
      <c r="G92" s="211" t="s">
        <v>43</v>
      </c>
      <c r="H92" s="211" t="s">
        <v>105</v>
      </c>
      <c r="I92" s="141" t="s">
        <v>500</v>
      </c>
      <c r="J92" s="211" t="s">
        <v>97</v>
      </c>
      <c r="K92" s="211" t="s">
        <v>487</v>
      </c>
      <c r="L92" s="128" t="s">
        <v>30</v>
      </c>
      <c r="M92" s="211" t="s">
        <v>30</v>
      </c>
      <c r="N92" s="211" t="s">
        <v>30</v>
      </c>
      <c r="O92" s="141" t="s">
        <v>500</v>
      </c>
      <c r="P92" s="206" t="s">
        <v>501</v>
      </c>
      <c r="Q92" s="129" t="s">
        <v>502</v>
      </c>
      <c r="R92" s="128" t="s">
        <v>503</v>
      </c>
      <c r="S92" s="212" t="s">
        <v>504</v>
      </c>
      <c r="T92" s="248">
        <v>0</v>
      </c>
      <c r="U92" s="133">
        <v>45658</v>
      </c>
      <c r="V92" s="133" t="s">
        <v>492</v>
      </c>
      <c r="W92" s="129" t="s">
        <v>31</v>
      </c>
      <c r="X92" s="129" t="s">
        <v>36</v>
      </c>
      <c r="Y92" s="213" t="s">
        <v>33</v>
      </c>
      <c r="Z92" s="214"/>
      <c r="AA92" s="128"/>
      <c r="AB92" s="152"/>
      <c r="AC92" s="215"/>
      <c r="AD92" s="215"/>
      <c r="AE92" s="128"/>
      <c r="AF92" s="128" t="s">
        <v>493</v>
      </c>
      <c r="AG92" s="210" t="s">
        <v>494</v>
      </c>
    </row>
    <row r="93" spans="1:33" ht="90" x14ac:dyDescent="0.25">
      <c r="A93" s="47">
        <v>71</v>
      </c>
      <c r="B93" s="232" t="s">
        <v>485</v>
      </c>
      <c r="C93" s="232" t="s">
        <v>248</v>
      </c>
      <c r="D93" s="232" t="s">
        <v>249</v>
      </c>
      <c r="E93" s="232" t="s">
        <v>70</v>
      </c>
      <c r="F93" s="131" t="s">
        <v>58</v>
      </c>
      <c r="G93" s="134" t="s">
        <v>43</v>
      </c>
      <c r="H93" s="232" t="s">
        <v>105</v>
      </c>
      <c r="I93" s="134" t="s">
        <v>505</v>
      </c>
      <c r="J93" s="232" t="s">
        <v>97</v>
      </c>
      <c r="K93" s="232" t="s">
        <v>487</v>
      </c>
      <c r="L93" s="131" t="s">
        <v>30</v>
      </c>
      <c r="M93" s="232" t="s">
        <v>30</v>
      </c>
      <c r="N93" s="232" t="s">
        <v>30</v>
      </c>
      <c r="O93" s="134" t="s">
        <v>505</v>
      </c>
      <c r="P93" s="227" t="s">
        <v>506</v>
      </c>
      <c r="Q93" s="130" t="s">
        <v>502</v>
      </c>
      <c r="R93" s="134" t="s">
        <v>507</v>
      </c>
      <c r="S93" s="134" t="s">
        <v>508</v>
      </c>
      <c r="T93" s="249">
        <v>0</v>
      </c>
      <c r="U93" s="132">
        <v>45658</v>
      </c>
      <c r="V93" s="132" t="s">
        <v>492</v>
      </c>
      <c r="W93" s="130" t="s">
        <v>31</v>
      </c>
      <c r="X93" s="130" t="s">
        <v>36</v>
      </c>
      <c r="Y93" s="233" t="s">
        <v>33</v>
      </c>
      <c r="Z93" s="234"/>
      <c r="AA93" s="131"/>
      <c r="AB93" s="136"/>
      <c r="AC93" s="235"/>
      <c r="AD93" s="235"/>
      <c r="AE93" s="131"/>
      <c r="AF93" s="131" t="s">
        <v>493</v>
      </c>
      <c r="AG93" s="231" t="s">
        <v>494</v>
      </c>
    </row>
    <row r="94" spans="1:33" ht="90" x14ac:dyDescent="0.25">
      <c r="A94" s="52">
        <v>72</v>
      </c>
      <c r="B94" s="211" t="s">
        <v>485</v>
      </c>
      <c r="C94" s="211" t="s">
        <v>248</v>
      </c>
      <c r="D94" s="211" t="s">
        <v>249</v>
      </c>
      <c r="E94" s="211" t="s">
        <v>70</v>
      </c>
      <c r="F94" s="211" t="s">
        <v>58</v>
      </c>
      <c r="G94" s="211" t="s">
        <v>43</v>
      </c>
      <c r="H94" s="211" t="s">
        <v>105</v>
      </c>
      <c r="I94" s="141" t="s">
        <v>509</v>
      </c>
      <c r="J94" s="211" t="s">
        <v>97</v>
      </c>
      <c r="K94" s="211" t="s">
        <v>487</v>
      </c>
      <c r="L94" s="128" t="s">
        <v>30</v>
      </c>
      <c r="M94" s="211" t="s">
        <v>30</v>
      </c>
      <c r="N94" s="211" t="s">
        <v>30</v>
      </c>
      <c r="O94" s="141" t="s">
        <v>509</v>
      </c>
      <c r="P94" s="206" t="s">
        <v>510</v>
      </c>
      <c r="Q94" s="129" t="s">
        <v>511</v>
      </c>
      <c r="R94" s="141" t="s">
        <v>512</v>
      </c>
      <c r="S94" s="141" t="s">
        <v>513</v>
      </c>
      <c r="T94" s="248">
        <v>0</v>
      </c>
      <c r="U94" s="133">
        <v>45658</v>
      </c>
      <c r="V94" s="133" t="s">
        <v>492</v>
      </c>
      <c r="W94" s="129" t="s">
        <v>31</v>
      </c>
      <c r="X94" s="129" t="s">
        <v>36</v>
      </c>
      <c r="Y94" s="213" t="s">
        <v>33</v>
      </c>
      <c r="Z94" s="214"/>
      <c r="AA94" s="128"/>
      <c r="AB94" s="152"/>
      <c r="AC94" s="215"/>
      <c r="AD94" s="215"/>
      <c r="AE94" s="128"/>
      <c r="AF94" s="128" t="s">
        <v>493</v>
      </c>
      <c r="AG94" s="210" t="s">
        <v>494</v>
      </c>
    </row>
    <row r="95" spans="1:33" ht="90" x14ac:dyDescent="0.25">
      <c r="A95" s="47">
        <v>73</v>
      </c>
      <c r="B95" s="232" t="s">
        <v>485</v>
      </c>
      <c r="C95" s="232" t="s">
        <v>248</v>
      </c>
      <c r="D95" s="232" t="s">
        <v>249</v>
      </c>
      <c r="E95" s="232" t="s">
        <v>70</v>
      </c>
      <c r="F95" s="232" t="s">
        <v>58</v>
      </c>
      <c r="G95" s="232" t="s">
        <v>43</v>
      </c>
      <c r="H95" s="232" t="s">
        <v>105</v>
      </c>
      <c r="I95" s="134" t="s">
        <v>514</v>
      </c>
      <c r="J95" s="232" t="s">
        <v>97</v>
      </c>
      <c r="K95" s="232" t="s">
        <v>487</v>
      </c>
      <c r="L95" s="131" t="s">
        <v>30</v>
      </c>
      <c r="M95" s="232" t="s">
        <v>30</v>
      </c>
      <c r="N95" s="232" t="s">
        <v>30</v>
      </c>
      <c r="O95" s="134" t="s">
        <v>514</v>
      </c>
      <c r="P95" s="227" t="s">
        <v>515</v>
      </c>
      <c r="Q95" s="130" t="s">
        <v>511</v>
      </c>
      <c r="R95" s="134" t="s">
        <v>516</v>
      </c>
      <c r="S95" s="134" t="s">
        <v>517</v>
      </c>
      <c r="T95" s="249">
        <v>0</v>
      </c>
      <c r="U95" s="132">
        <v>45658</v>
      </c>
      <c r="V95" s="132" t="s">
        <v>492</v>
      </c>
      <c r="W95" s="130" t="s">
        <v>31</v>
      </c>
      <c r="X95" s="130" t="s">
        <v>36</v>
      </c>
      <c r="Y95" s="233" t="s">
        <v>33</v>
      </c>
      <c r="Z95" s="236"/>
      <c r="AA95" s="131"/>
      <c r="AB95" s="136"/>
      <c r="AC95" s="235"/>
      <c r="AD95" s="235"/>
      <c r="AE95" s="131"/>
      <c r="AF95" s="131" t="s">
        <v>493</v>
      </c>
      <c r="AG95" s="231" t="s">
        <v>494</v>
      </c>
    </row>
    <row r="96" spans="1:33" ht="90" x14ac:dyDescent="0.25">
      <c r="A96" s="52">
        <v>74</v>
      </c>
      <c r="B96" s="211" t="s">
        <v>485</v>
      </c>
      <c r="C96" s="211" t="s">
        <v>248</v>
      </c>
      <c r="D96" s="211" t="s">
        <v>249</v>
      </c>
      <c r="E96" s="211" t="s">
        <v>70</v>
      </c>
      <c r="F96" s="211" t="s">
        <v>58</v>
      </c>
      <c r="G96" s="211" t="s">
        <v>43</v>
      </c>
      <c r="H96" s="211" t="s">
        <v>105</v>
      </c>
      <c r="I96" s="141" t="s">
        <v>518</v>
      </c>
      <c r="J96" s="211" t="s">
        <v>97</v>
      </c>
      <c r="K96" s="211" t="s">
        <v>487</v>
      </c>
      <c r="L96" s="128" t="s">
        <v>30</v>
      </c>
      <c r="M96" s="211" t="s">
        <v>30</v>
      </c>
      <c r="N96" s="211" t="s">
        <v>30</v>
      </c>
      <c r="O96" s="141" t="s">
        <v>518</v>
      </c>
      <c r="P96" s="216">
        <v>2.1499999999999998E-2</v>
      </c>
      <c r="Q96" s="206" t="s">
        <v>27</v>
      </c>
      <c r="R96" s="212" t="s">
        <v>519</v>
      </c>
      <c r="S96" s="212" t="s">
        <v>520</v>
      </c>
      <c r="T96" s="248">
        <v>0</v>
      </c>
      <c r="U96" s="133">
        <v>45658</v>
      </c>
      <c r="V96" s="133" t="s">
        <v>492</v>
      </c>
      <c r="W96" s="129" t="s">
        <v>521</v>
      </c>
      <c r="X96" s="129" t="s">
        <v>36</v>
      </c>
      <c r="Y96" s="213" t="s">
        <v>33</v>
      </c>
      <c r="Z96" s="217"/>
      <c r="AA96" s="128"/>
      <c r="AB96" s="218"/>
      <c r="AC96" s="215"/>
      <c r="AD96" s="215"/>
      <c r="AE96" s="128"/>
      <c r="AF96" s="128" t="s">
        <v>522</v>
      </c>
      <c r="AG96" s="210" t="s">
        <v>523</v>
      </c>
    </row>
    <row r="97" spans="1:33" ht="90" x14ac:dyDescent="0.25">
      <c r="A97" s="47">
        <v>75</v>
      </c>
      <c r="B97" s="232" t="s">
        <v>283</v>
      </c>
      <c r="C97" s="232" t="s">
        <v>28</v>
      </c>
      <c r="D97" s="131" t="s">
        <v>182</v>
      </c>
      <c r="E97" s="232" t="s">
        <v>70</v>
      </c>
      <c r="F97" s="237" t="s">
        <v>54</v>
      </c>
      <c r="G97" s="232" t="s">
        <v>43</v>
      </c>
      <c r="H97" s="232" t="s">
        <v>105</v>
      </c>
      <c r="I97" s="134" t="s">
        <v>524</v>
      </c>
      <c r="J97" s="232" t="s">
        <v>97</v>
      </c>
      <c r="K97" s="232" t="s">
        <v>487</v>
      </c>
      <c r="L97" s="131" t="s">
        <v>30</v>
      </c>
      <c r="M97" s="232" t="s">
        <v>30</v>
      </c>
      <c r="N97" s="232" t="s">
        <v>30</v>
      </c>
      <c r="O97" s="134" t="s">
        <v>524</v>
      </c>
      <c r="P97" s="238">
        <v>8.4557660000000006</v>
      </c>
      <c r="Q97" s="227" t="s">
        <v>525</v>
      </c>
      <c r="R97" s="131" t="s">
        <v>526</v>
      </c>
      <c r="S97" s="136" t="s">
        <v>527</v>
      </c>
      <c r="T97" s="249">
        <v>0</v>
      </c>
      <c r="U97" s="132">
        <v>45658</v>
      </c>
      <c r="V97" s="132" t="s">
        <v>492</v>
      </c>
      <c r="W97" s="130" t="s">
        <v>31</v>
      </c>
      <c r="X97" s="130" t="s">
        <v>36</v>
      </c>
      <c r="Y97" s="233" t="s">
        <v>33</v>
      </c>
      <c r="Z97" s="239"/>
      <c r="AA97" s="131"/>
      <c r="AB97" s="240"/>
      <c r="AC97" s="235"/>
      <c r="AD97" s="235"/>
      <c r="AE97" s="131"/>
      <c r="AF97" s="131" t="s">
        <v>544</v>
      </c>
      <c r="AG97" s="231" t="s">
        <v>545</v>
      </c>
    </row>
    <row r="98" spans="1:33" ht="90" x14ac:dyDescent="0.25">
      <c r="A98" s="52">
        <v>76</v>
      </c>
      <c r="B98" s="211" t="s">
        <v>283</v>
      </c>
      <c r="C98" s="211" t="s">
        <v>28</v>
      </c>
      <c r="D98" s="128" t="s">
        <v>182</v>
      </c>
      <c r="E98" s="211" t="s">
        <v>70</v>
      </c>
      <c r="F98" s="219" t="s">
        <v>54</v>
      </c>
      <c r="G98" s="211" t="s">
        <v>43</v>
      </c>
      <c r="H98" s="211" t="s">
        <v>105</v>
      </c>
      <c r="I98" s="141" t="s">
        <v>528</v>
      </c>
      <c r="J98" s="211" t="s">
        <v>97</v>
      </c>
      <c r="K98" s="211" t="s">
        <v>487</v>
      </c>
      <c r="L98" s="128" t="s">
        <v>30</v>
      </c>
      <c r="M98" s="211" t="s">
        <v>30</v>
      </c>
      <c r="N98" s="211" t="s">
        <v>30</v>
      </c>
      <c r="O98" s="141" t="s">
        <v>528</v>
      </c>
      <c r="P98" s="220">
        <v>2.113</v>
      </c>
      <c r="Q98" s="206" t="s">
        <v>525</v>
      </c>
      <c r="R98" s="128" t="s">
        <v>529</v>
      </c>
      <c r="S98" s="152" t="s">
        <v>530</v>
      </c>
      <c r="T98" s="248">
        <v>0</v>
      </c>
      <c r="U98" s="133">
        <v>45658</v>
      </c>
      <c r="V98" s="133" t="s">
        <v>492</v>
      </c>
      <c r="W98" s="129" t="s">
        <v>31</v>
      </c>
      <c r="X98" s="129" t="s">
        <v>36</v>
      </c>
      <c r="Y98" s="213" t="s">
        <v>33</v>
      </c>
      <c r="Z98" s="221"/>
      <c r="AA98" s="204"/>
      <c r="AB98" s="128"/>
      <c r="AC98" s="215"/>
      <c r="AD98" s="215"/>
      <c r="AE98" s="128"/>
      <c r="AF98" s="128" t="s">
        <v>544</v>
      </c>
      <c r="AG98" s="210" t="s">
        <v>545</v>
      </c>
    </row>
    <row r="99" spans="1:33" ht="90" x14ac:dyDescent="0.25">
      <c r="A99" s="47">
        <v>77</v>
      </c>
      <c r="B99" s="232" t="s">
        <v>283</v>
      </c>
      <c r="C99" s="232" t="s">
        <v>28</v>
      </c>
      <c r="D99" s="131" t="s">
        <v>182</v>
      </c>
      <c r="E99" s="232" t="s">
        <v>70</v>
      </c>
      <c r="F99" s="237" t="s">
        <v>54</v>
      </c>
      <c r="G99" s="232" t="s">
        <v>43</v>
      </c>
      <c r="H99" s="232" t="s">
        <v>105</v>
      </c>
      <c r="I99" s="134" t="s">
        <v>531</v>
      </c>
      <c r="J99" s="232" t="s">
        <v>97</v>
      </c>
      <c r="K99" s="232" t="s">
        <v>487</v>
      </c>
      <c r="L99" s="131" t="s">
        <v>30</v>
      </c>
      <c r="M99" s="232" t="s">
        <v>30</v>
      </c>
      <c r="N99" s="232" t="s">
        <v>30</v>
      </c>
      <c r="O99" s="134" t="s">
        <v>531</v>
      </c>
      <c r="P99" s="238">
        <v>1.857</v>
      </c>
      <c r="Q99" s="227" t="s">
        <v>525</v>
      </c>
      <c r="R99" s="131" t="s">
        <v>532</v>
      </c>
      <c r="S99" s="254" t="s">
        <v>533</v>
      </c>
      <c r="T99" s="249">
        <v>0</v>
      </c>
      <c r="U99" s="132">
        <v>45658</v>
      </c>
      <c r="V99" s="132" t="s">
        <v>492</v>
      </c>
      <c r="W99" s="130" t="s">
        <v>31</v>
      </c>
      <c r="X99" s="130" t="s">
        <v>36</v>
      </c>
      <c r="Y99" s="233" t="s">
        <v>33</v>
      </c>
      <c r="Z99" s="241"/>
      <c r="AA99" s="242"/>
      <c r="AB99" s="131"/>
      <c r="AC99" s="235"/>
      <c r="AD99" s="235"/>
      <c r="AE99" s="131"/>
      <c r="AF99" s="131" t="s">
        <v>544</v>
      </c>
      <c r="AG99" s="231" t="s">
        <v>545</v>
      </c>
    </row>
    <row r="100" spans="1:33" ht="90" x14ac:dyDescent="0.25">
      <c r="A100" s="52">
        <v>78</v>
      </c>
      <c r="B100" s="211" t="s">
        <v>485</v>
      </c>
      <c r="C100" s="128" t="s">
        <v>28</v>
      </c>
      <c r="D100" s="128" t="s">
        <v>182</v>
      </c>
      <c r="E100" s="211" t="s">
        <v>70</v>
      </c>
      <c r="F100" s="211" t="s">
        <v>534</v>
      </c>
      <c r="G100" s="211" t="s">
        <v>43</v>
      </c>
      <c r="H100" s="211" t="s">
        <v>105</v>
      </c>
      <c r="I100" s="128" t="s">
        <v>535</v>
      </c>
      <c r="J100" s="211" t="s">
        <v>97</v>
      </c>
      <c r="K100" s="211" t="s">
        <v>487</v>
      </c>
      <c r="L100" s="128" t="s">
        <v>30</v>
      </c>
      <c r="M100" s="211" t="s">
        <v>30</v>
      </c>
      <c r="N100" s="211" t="s">
        <v>30</v>
      </c>
      <c r="O100" s="128" t="s">
        <v>535</v>
      </c>
      <c r="P100" s="222">
        <v>2388835575</v>
      </c>
      <c r="Q100" s="206" t="s">
        <v>536</v>
      </c>
      <c r="R100" s="128" t="s">
        <v>537</v>
      </c>
      <c r="S100" s="128" t="s">
        <v>538</v>
      </c>
      <c r="T100" s="248">
        <v>0</v>
      </c>
      <c r="U100" s="133">
        <v>45658</v>
      </c>
      <c r="V100" s="133" t="s">
        <v>492</v>
      </c>
      <c r="W100" s="129" t="s">
        <v>31</v>
      </c>
      <c r="X100" s="129" t="s">
        <v>36</v>
      </c>
      <c r="Y100" s="213" t="s">
        <v>33</v>
      </c>
      <c r="Z100" s="223"/>
      <c r="AA100" s="152"/>
      <c r="AB100" s="213"/>
      <c r="AC100" s="215"/>
      <c r="AD100" s="215"/>
      <c r="AE100" s="128"/>
      <c r="AF100" s="128" t="s">
        <v>539</v>
      </c>
      <c r="AG100" s="210" t="s">
        <v>540</v>
      </c>
    </row>
    <row r="101" spans="1:33" ht="90" x14ac:dyDescent="0.25">
      <c r="A101" s="47">
        <v>79</v>
      </c>
      <c r="B101" s="232" t="s">
        <v>485</v>
      </c>
      <c r="C101" s="131" t="s">
        <v>28</v>
      </c>
      <c r="D101" s="131" t="s">
        <v>182</v>
      </c>
      <c r="E101" s="232" t="s">
        <v>70</v>
      </c>
      <c r="F101" s="232" t="s">
        <v>534</v>
      </c>
      <c r="G101" s="232" t="s">
        <v>43</v>
      </c>
      <c r="H101" s="232" t="s">
        <v>105</v>
      </c>
      <c r="I101" s="136" t="s">
        <v>541</v>
      </c>
      <c r="J101" s="232" t="s">
        <v>97</v>
      </c>
      <c r="K101" s="232" t="s">
        <v>487</v>
      </c>
      <c r="L101" s="131" t="s">
        <v>30</v>
      </c>
      <c r="M101" s="232" t="s">
        <v>30</v>
      </c>
      <c r="N101" s="232" t="s">
        <v>30</v>
      </c>
      <c r="O101" s="136" t="s">
        <v>541</v>
      </c>
      <c r="P101" s="243">
        <v>53558136148</v>
      </c>
      <c r="Q101" s="130" t="s">
        <v>536</v>
      </c>
      <c r="R101" s="131" t="s">
        <v>542</v>
      </c>
      <c r="S101" s="136" t="s">
        <v>543</v>
      </c>
      <c r="T101" s="249">
        <v>0</v>
      </c>
      <c r="U101" s="132">
        <v>45658</v>
      </c>
      <c r="V101" s="132" t="s">
        <v>492</v>
      </c>
      <c r="W101" s="130" t="s">
        <v>31</v>
      </c>
      <c r="X101" s="130" t="s">
        <v>36</v>
      </c>
      <c r="Y101" s="233" t="s">
        <v>33</v>
      </c>
      <c r="Z101" s="244"/>
      <c r="AA101" s="136"/>
      <c r="AB101" s="245"/>
      <c r="AC101" s="235"/>
      <c r="AD101" s="235"/>
      <c r="AE101" s="131"/>
      <c r="AF101" s="131" t="s">
        <v>539</v>
      </c>
      <c r="AG101" s="231" t="s">
        <v>540</v>
      </c>
    </row>
  </sheetData>
  <protectedRanges>
    <protectedRange sqref="R90" name="Rango1_2"/>
    <protectedRange sqref="R91" name="Rango1_3_1"/>
  </protectedRanges>
  <autoFilter ref="A1:AG101" xr:uid="{AAE2B553-81DA-48F5-A931-889EF1649B5C}"/>
  <mergeCells count="176">
    <mergeCell ref="AG49:AG50"/>
    <mergeCell ref="AF49:AF50"/>
    <mergeCell ref="AF51:AF53"/>
    <mergeCell ref="AG51:AG53"/>
    <mergeCell ref="P71:P72"/>
    <mergeCell ref="O71:O72"/>
    <mergeCell ref="Q71:Q72"/>
    <mergeCell ref="S71:S72"/>
    <mergeCell ref="O73:O74"/>
    <mergeCell ref="P73:P74"/>
    <mergeCell ref="Q73:Q74"/>
    <mergeCell ref="S73:S74"/>
    <mergeCell ref="O68:O69"/>
    <mergeCell ref="P68:P69"/>
    <mergeCell ref="Q68:Q69"/>
    <mergeCell ref="R68:R69"/>
    <mergeCell ref="S68:S69"/>
    <mergeCell ref="O49:O50"/>
    <mergeCell ref="P49:P50"/>
    <mergeCell ref="Q49:Q50"/>
    <mergeCell ref="R49:R50"/>
    <mergeCell ref="S49:S50"/>
    <mergeCell ref="O51:O53"/>
    <mergeCell ref="P51:P53"/>
    <mergeCell ref="M60:M61"/>
    <mergeCell ref="M54:M55"/>
    <mergeCell ref="O54:O55"/>
    <mergeCell ref="S54:S55"/>
    <mergeCell ref="R54:R55"/>
    <mergeCell ref="Q54:Q55"/>
    <mergeCell ref="P54:P55"/>
    <mergeCell ref="P56:P59"/>
    <mergeCell ref="Q56:Q59"/>
    <mergeCell ref="R56:R59"/>
    <mergeCell ref="S56:S59"/>
    <mergeCell ref="O56:O59"/>
    <mergeCell ref="O60:O61"/>
    <mergeCell ref="P60:P61"/>
    <mergeCell ref="Q60:Q61"/>
    <mergeCell ref="R60:R61"/>
    <mergeCell ref="S60:S61"/>
    <mergeCell ref="Q51:Q53"/>
    <mergeCell ref="R51:R53"/>
    <mergeCell ref="S51:S53"/>
    <mergeCell ref="Q25:Q26"/>
    <mergeCell ref="Q27:Q28"/>
    <mergeCell ref="Q29:Q30"/>
    <mergeCell ref="Q31:Q32"/>
    <mergeCell ref="Q43:Q44"/>
    <mergeCell ref="Q45:Q46"/>
    <mergeCell ref="Q47:Q48"/>
    <mergeCell ref="R47:R48"/>
    <mergeCell ref="S25:S26"/>
    <mergeCell ref="S27:S28"/>
    <mergeCell ref="S29:S30"/>
    <mergeCell ref="S31:S32"/>
    <mergeCell ref="S43:S44"/>
    <mergeCell ref="S45:S46"/>
    <mergeCell ref="S47:S48"/>
    <mergeCell ref="R25:R26"/>
    <mergeCell ref="R27:R28"/>
    <mergeCell ref="R29:R30"/>
    <mergeCell ref="R31:R32"/>
    <mergeCell ref="R43:R44"/>
    <mergeCell ref="R45:R46"/>
    <mergeCell ref="O47:O48"/>
    <mergeCell ref="P25:P26"/>
    <mergeCell ref="P27:P28"/>
    <mergeCell ref="P29:P30"/>
    <mergeCell ref="P31:P32"/>
    <mergeCell ref="P43:P44"/>
    <mergeCell ref="P45:P46"/>
    <mergeCell ref="P47:P48"/>
    <mergeCell ref="O25:O26"/>
    <mergeCell ref="O27:O28"/>
    <mergeCell ref="O29:O30"/>
    <mergeCell ref="O31:O32"/>
    <mergeCell ref="O43:O44"/>
    <mergeCell ref="O45:O46"/>
    <mergeCell ref="U47:U48"/>
    <mergeCell ref="V25:V26"/>
    <mergeCell ref="V27:V28"/>
    <mergeCell ref="V29:V30"/>
    <mergeCell ref="V31:V32"/>
    <mergeCell ref="V43:V44"/>
    <mergeCell ref="V45:V46"/>
    <mergeCell ref="V47:V48"/>
    <mergeCell ref="U25:U26"/>
    <mergeCell ref="U27:U28"/>
    <mergeCell ref="U29:U30"/>
    <mergeCell ref="U31:U32"/>
    <mergeCell ref="U43:U44"/>
    <mergeCell ref="U45:U46"/>
    <mergeCell ref="Y25:Y26"/>
    <mergeCell ref="Y27:Y28"/>
    <mergeCell ref="Y29:Y30"/>
    <mergeCell ref="Y31:Y32"/>
    <mergeCell ref="Y43:Y44"/>
    <mergeCell ref="Y45:Y46"/>
    <mergeCell ref="Y47:Y48"/>
    <mergeCell ref="W29:W30"/>
    <mergeCell ref="W31:W32"/>
    <mergeCell ref="W43:W44"/>
    <mergeCell ref="W45:W46"/>
    <mergeCell ref="W47:W48"/>
    <mergeCell ref="X45:X46"/>
    <mergeCell ref="X47:X48"/>
    <mergeCell ref="X25:X26"/>
    <mergeCell ref="X27:X28"/>
    <mergeCell ref="X29:X30"/>
    <mergeCell ref="X31:X32"/>
    <mergeCell ref="X43:X44"/>
    <mergeCell ref="W25:W26"/>
    <mergeCell ref="W27:W28"/>
    <mergeCell ref="AB27:AB28"/>
    <mergeCell ref="AA29:AA30"/>
    <mergeCell ref="AA31:AA32"/>
    <mergeCell ref="AG47:AG48"/>
    <mergeCell ref="AG25:AG26"/>
    <mergeCell ref="AG27:AG28"/>
    <mergeCell ref="AG29:AG30"/>
    <mergeCell ref="AG31:AG32"/>
    <mergeCell ref="AG43:AG44"/>
    <mergeCell ref="AG45:AG46"/>
    <mergeCell ref="AF25:AF26"/>
    <mergeCell ref="AF27:AF28"/>
    <mergeCell ref="AF29:AF30"/>
    <mergeCell ref="AF31:AF32"/>
    <mergeCell ref="AF43:AF44"/>
    <mergeCell ref="AF45:AF46"/>
    <mergeCell ref="AF47:AF48"/>
    <mergeCell ref="AB25:AB26"/>
    <mergeCell ref="AB29:AB30"/>
    <mergeCell ref="AB31:AB32"/>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Q22:Q23"/>
    <mergeCell ref="T22:T23"/>
    <mergeCell ref="U22:U23"/>
    <mergeCell ref="AE22:AE23"/>
    <mergeCell ref="AF22:AF23"/>
    <mergeCell ref="AG22:AG23"/>
    <mergeCell ref="O63:O64"/>
    <mergeCell ref="P63:P64"/>
    <mergeCell ref="R63:R64"/>
    <mergeCell ref="Q63:Q64"/>
    <mergeCell ref="S63:S64"/>
    <mergeCell ref="O66:O67"/>
    <mergeCell ref="P66:P67"/>
    <mergeCell ref="Q66:Q67"/>
    <mergeCell ref="R66:R67"/>
    <mergeCell ref="S66:S67"/>
    <mergeCell ref="V22:V23"/>
    <mergeCell ref="W22:W23"/>
    <mergeCell ref="X22:X23"/>
    <mergeCell ref="Y22:Y23"/>
    <mergeCell ref="Z22:Z23"/>
    <mergeCell ref="AA22:AA23"/>
    <mergeCell ref="AB22:AB23"/>
    <mergeCell ref="AC22:AC23"/>
    <mergeCell ref="AD22:AD23"/>
    <mergeCell ref="AA25:AA26"/>
    <mergeCell ref="AA27:AA28"/>
  </mergeCells>
  <dataValidations count="1">
    <dataValidation type="decimal" errorStyle="warning" allowBlank="1" showInputMessage="1" showErrorMessage="1" errorTitle="Solo ingresar números" error="Sólo infgresar números sin signos ni simbolos." promptTitle="Atención." prompt="En este campo solo ingresar números" sqref="P51 P27:P49 P70 Z3 P24:P25 P17:P21 P2:P12 P68 P65:P66 P54:P63 P79:P82 P90:P93 P95:P101" xr:uid="{C7F9D9D6-1A63-4D57-AC61-EF44E17ACE76}">
      <formula1>0</formula1>
      <formula2>9900000</formula2>
    </dataValidation>
  </dataValidations>
  <hyperlinks>
    <hyperlink ref="AG33" r:id="rId1" xr:uid="{BCCE6DD3-EB52-440F-AB8C-368363486B27}"/>
    <hyperlink ref="AG34" r:id="rId2" xr:uid="{99754A66-D3C3-4E59-84C1-9B446D51FF65}"/>
    <hyperlink ref="AG35" r:id="rId3" xr:uid="{23FE6014-815D-4804-B447-D09DEA3953C6}"/>
    <hyperlink ref="AG36" r:id="rId4" xr:uid="{DE600168-ABE8-43D4-A428-53F7F4AFE04E}"/>
    <hyperlink ref="AG75" r:id="rId5" xr:uid="{4D948D3D-F8D5-4DC2-BC27-500483EBFCCB}"/>
    <hyperlink ref="AG4" r:id="rId6" xr:uid="{A6B4CA2E-DD0E-4CD3-98AD-E2262D8D038B}"/>
    <hyperlink ref="AG8" r:id="rId7" xr:uid="{FF2AC587-DA54-43FB-A578-C03E65FAF22F}"/>
    <hyperlink ref="AG9" r:id="rId8" xr:uid="{5F020AFC-CDFE-4F3A-BD75-4AA2CCD91FA5}"/>
    <hyperlink ref="AG10" r:id="rId9" xr:uid="{5411BA85-1FE8-46A6-B737-C83B578698C9}"/>
    <hyperlink ref="AG54" r:id="rId10" xr:uid="{B6F944F6-E1D7-491C-B365-1C8CE200F2DF}"/>
    <hyperlink ref="AG55" r:id="rId11" xr:uid="{2AA1C57F-63E0-4080-AC27-CDFAE79E1718}"/>
    <hyperlink ref="AG56" r:id="rId12" xr:uid="{72820BD0-A370-45E1-B4AC-A9B9A31A7D25}"/>
    <hyperlink ref="AG57:AG59" r:id="rId13" display="eduardo.rodriguez@anh.gov.co" xr:uid="{75FD158B-BEF1-481D-AC5C-1A0784FDCD1F}"/>
    <hyperlink ref="AG60:AG61" r:id="rId14" display="eduardo.rodriguez@anh.gov.co" xr:uid="{3E861652-FD12-47EE-B8B5-416B87DE1894}"/>
    <hyperlink ref="AG62" r:id="rId15" xr:uid="{BE7DB7A6-643F-4E40-9850-5D09988CEFC7}"/>
    <hyperlink ref="AG78" r:id="rId16" xr:uid="{6BBFBB71-9922-4108-9ECD-092BDCE552A3}"/>
    <hyperlink ref="AG76" r:id="rId17" xr:uid="{3759E8C7-2318-48B2-89B7-ED4255643979}"/>
    <hyperlink ref="AG37" r:id="rId18" xr:uid="{1B3C4B61-8B6E-471E-8A73-157243BAC4C5}"/>
    <hyperlink ref="AG38:AG39" r:id="rId19" display="marta.uribe@anh.gov.co" xr:uid="{6D1A78E6-3BF7-41D8-8138-75A8E7FEF019}"/>
    <hyperlink ref="AG42" r:id="rId20" xr:uid="{6F780221-A305-4049-A780-22391C042F4F}"/>
    <hyperlink ref="AG2" r:id="rId21" xr:uid="{EFE1042C-DF77-4662-91FB-12AB7223871F}"/>
    <hyperlink ref="AG5" r:id="rId22" xr:uid="{785C3885-ACE2-4B5A-8192-40A81AB83418}"/>
    <hyperlink ref="AG6" r:id="rId23" xr:uid="{D46AFBF9-E3E7-418E-9314-5E25782E3F68}"/>
    <hyperlink ref="AG3" r:id="rId24" xr:uid="{EF36CD2E-8A1D-400C-B431-B18663B2274E}"/>
    <hyperlink ref="AG7" r:id="rId25" xr:uid="{A32460B6-078D-4069-B312-BC0DD5814F3D}"/>
    <hyperlink ref="AG11" r:id="rId26" xr:uid="{99985D43-8151-4D83-9E1A-B33AD498DBD7}"/>
    <hyperlink ref="AG12" r:id="rId27" xr:uid="{F8B8C6D2-746D-4D38-A3F3-BD739CE41FCD}"/>
    <hyperlink ref="AG13" r:id="rId28" xr:uid="{6EECAAD2-8E9E-4A8F-99B1-E921B2FEAFEE}"/>
    <hyperlink ref="AG14" r:id="rId29" xr:uid="{4DEBDB19-1929-48E2-8B98-DBF3EE4FDDFA}"/>
    <hyperlink ref="AG15" r:id="rId30" xr:uid="{07E5784C-F3C6-4138-88BC-2902C340EC81}"/>
    <hyperlink ref="AG16" r:id="rId31" xr:uid="{D468BA59-7857-4B32-9ECA-1B5E039257E5}"/>
    <hyperlink ref="AG77" r:id="rId32" xr:uid="{3BE47900-0F40-4718-A7E3-EA3FD0E02C22}"/>
    <hyperlink ref="AG79" r:id="rId33" xr:uid="{518C466F-2927-4B76-BE4B-2ED97B4FF6AF}"/>
    <hyperlink ref="AG25" r:id="rId34" xr:uid="{1CAA4444-8946-46DF-88EE-8929BE1E3AF8}"/>
    <hyperlink ref="AG27" r:id="rId35" xr:uid="{769CD38F-CFFE-486A-8D98-6A169FBE9BA5}"/>
    <hyperlink ref="AG29" r:id="rId36" xr:uid="{BC4A45F2-B938-4FA0-9F83-95D36CF53606}"/>
    <hyperlink ref="AG31" r:id="rId37" xr:uid="{5D7CB925-FF47-46AA-ABB8-CB23CB024A08}"/>
    <hyperlink ref="AG43" r:id="rId38" xr:uid="{F4B6CCAF-36B1-4645-8D52-A1F06B4946A6}"/>
    <hyperlink ref="AG45" r:id="rId39" xr:uid="{C90F9E9E-3F12-4911-87C1-6BC9EDA47F0F}"/>
    <hyperlink ref="AG47" r:id="rId40" xr:uid="{1D41106B-D75C-47DB-BACA-AC2F0DF1E981}"/>
    <hyperlink ref="AG49" r:id="rId41" xr:uid="{EB80D02E-7374-44A5-BA86-95A458498B8C}"/>
    <hyperlink ref="AG51" r:id="rId42" xr:uid="{3AB3C9B9-9883-4DF7-B7E2-7C4A8691C885}"/>
    <hyperlink ref="AG83" r:id="rId43" xr:uid="{4E263AE9-D2CC-4FD4-9735-1131B96B1E42}"/>
    <hyperlink ref="AG84" r:id="rId44" xr:uid="{78B3EC25-CF2E-4A96-AEF0-B61C782AFF1B}"/>
    <hyperlink ref="AG85" r:id="rId45" xr:uid="{A483A4EF-2134-482D-A944-3FFC3265AE92}"/>
    <hyperlink ref="AG86" r:id="rId46" xr:uid="{5EF8F5AE-E2FE-4631-9B36-DC8E53411B06}"/>
    <hyperlink ref="AG87" r:id="rId47" xr:uid="{3E97BFCC-DAA0-42CB-B51D-7DFF1C3B55C7}"/>
    <hyperlink ref="AG88" r:id="rId48" xr:uid="{18A674BD-C0E8-4153-9038-0D355CB4F436}"/>
    <hyperlink ref="AG89" r:id="rId49" xr:uid="{A034EA43-CCC0-4A81-ABC7-959B98A905E1}"/>
    <hyperlink ref="AG63" r:id="rId50" xr:uid="{705C3D47-4647-4CCF-8BB5-9F0C3581F73B}"/>
    <hyperlink ref="AG64" r:id="rId51" xr:uid="{84B47743-9108-405F-8DCF-4C90CE6912F1}"/>
    <hyperlink ref="AG66" r:id="rId52" xr:uid="{379FE13D-A4AA-4759-9532-7892E1E1EDFC}"/>
    <hyperlink ref="AG67" r:id="rId53" xr:uid="{FC6888BB-E244-4A38-897D-63F8F7B9B455}"/>
    <hyperlink ref="AG70" r:id="rId54" xr:uid="{5E9DB7A7-C7C5-4A3E-9FBF-92C89CE9D474}"/>
    <hyperlink ref="AG73" r:id="rId55" xr:uid="{D606F08D-B6D4-4DD2-A72C-A331EC056FDA}"/>
    <hyperlink ref="AG74" r:id="rId56" xr:uid="{8DFD83AB-821C-46D0-A3A3-F16DCA3AB476}"/>
    <hyperlink ref="AG65" r:id="rId57" xr:uid="{2A771286-8095-469F-9DE2-199C2818CC94}"/>
    <hyperlink ref="AG68" r:id="rId58" xr:uid="{E55F7B5A-EF46-4576-9438-78F0D8AD50C1}"/>
    <hyperlink ref="AG69" r:id="rId59" xr:uid="{6BCA1828-2DB7-4E73-BAD7-5130405B044D}"/>
    <hyperlink ref="AG71" r:id="rId60" xr:uid="{BC206635-A171-4A30-B93B-31B2F7B0812D}"/>
    <hyperlink ref="AG72" r:id="rId61" xr:uid="{89E502EC-EF63-416B-BCA2-A20F021940BC}"/>
    <hyperlink ref="AG90" r:id="rId62" xr:uid="{DF3CB290-6D9F-40D8-A993-A1B6694720F9}"/>
    <hyperlink ref="AG97" r:id="rId63" xr:uid="{DB77F93A-4D27-4986-967B-21007C0B2CA1}"/>
    <hyperlink ref="AG91" r:id="rId64" xr:uid="{0CAE1FF6-D1FE-44B1-8DD3-08BD82CDA68B}"/>
    <hyperlink ref="AG92" r:id="rId65" xr:uid="{DCDC6A4D-565C-416C-AE5E-032C82FF9DD8}"/>
    <hyperlink ref="AG93" r:id="rId66" xr:uid="{90F4B413-D597-4A2A-9062-B51AE7A9503E}"/>
    <hyperlink ref="AG94" r:id="rId67" xr:uid="{045F71E3-71B9-4EC5-B9D4-70527FE26BD7}"/>
    <hyperlink ref="AG95" r:id="rId68" xr:uid="{C38B49E9-28DB-465A-959A-705F2D754DCE}"/>
    <hyperlink ref="AG98:AG99" r:id="rId69" display="arbey.avendano@anh.gov.co" xr:uid="{8E1736B5-840D-4D7D-8256-AC3AA08CD01B}"/>
  </hyperlinks>
  <pageMargins left="0.7" right="0.7" top="0.75" bottom="0.75" header="0.3" footer="0.3"/>
  <pageSetup orientation="portrait" r:id="rId70"/>
  <drawing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883E-6B75-4340-A868-D2638E94B7FA}">
  <sheetPr filterMode="1"/>
  <dimension ref="A1:F88"/>
  <sheetViews>
    <sheetView workbookViewId="0">
      <selection activeCell="C91" sqref="C91"/>
    </sheetView>
  </sheetViews>
  <sheetFormatPr baseColWidth="10" defaultRowHeight="15" x14ac:dyDescent="0.25"/>
  <cols>
    <col min="1" max="1" width="16" style="32" bestFit="1" customWidth="1"/>
    <col min="2" max="2" width="18.85546875" style="32" bestFit="1" customWidth="1"/>
    <col min="3" max="3" width="16" style="32" bestFit="1" customWidth="1"/>
    <col min="4" max="4" width="18.42578125" style="32" bestFit="1" customWidth="1"/>
  </cols>
  <sheetData>
    <row r="1" spans="1:6" x14ac:dyDescent="0.25">
      <c r="A1" s="32" t="s">
        <v>174</v>
      </c>
      <c r="B1" s="32" t="s">
        <v>175</v>
      </c>
      <c r="C1" s="32" t="s">
        <v>176</v>
      </c>
      <c r="D1" s="32" t="s">
        <v>177</v>
      </c>
      <c r="E1" s="32" t="s">
        <v>178</v>
      </c>
      <c r="F1" s="32" t="s">
        <v>179</v>
      </c>
    </row>
    <row r="2" spans="1:6" hidden="1" x14ac:dyDescent="0.25">
      <c r="A2" s="32">
        <v>0</v>
      </c>
      <c r="B2" s="32" t="s">
        <v>30</v>
      </c>
      <c r="C2" s="32">
        <v>0</v>
      </c>
      <c r="D2" s="32" t="s">
        <v>30</v>
      </c>
      <c r="E2" t="str">
        <f>IF(A2=C2,"CORRECTO","ERROR")</f>
        <v>CORRECTO</v>
      </c>
      <c r="F2" t="str">
        <f>IF(B2&lt;=D2,"CORRECTO","ERROR")</f>
        <v>CORRECTO</v>
      </c>
    </row>
    <row r="3" spans="1:6" hidden="1" x14ac:dyDescent="0.25">
      <c r="A3" s="32">
        <v>69000000</v>
      </c>
      <c r="B3" s="32" t="s">
        <v>30</v>
      </c>
      <c r="C3" s="32">
        <v>69000000</v>
      </c>
      <c r="D3" s="32" t="s">
        <v>30</v>
      </c>
      <c r="E3" t="str">
        <f t="shared" ref="E3:E66" si="0">IF(A3=C3,"CORRECTO","ERROR")</f>
        <v>CORRECTO</v>
      </c>
      <c r="F3" t="str">
        <f t="shared" ref="F3:F66" si="1">IF(B3&lt;=D3,"CORRECTO","ERROR")</f>
        <v>CORRECTO</v>
      </c>
    </row>
    <row r="4" spans="1:6" hidden="1" x14ac:dyDescent="0.25">
      <c r="A4" s="32">
        <v>24000000</v>
      </c>
      <c r="B4" s="32" t="s">
        <v>30</v>
      </c>
      <c r="C4" s="32">
        <v>24000000</v>
      </c>
      <c r="D4" s="32" t="s">
        <v>30</v>
      </c>
      <c r="E4" t="str">
        <f t="shared" si="0"/>
        <v>CORRECTO</v>
      </c>
      <c r="F4" t="str">
        <f t="shared" si="1"/>
        <v>CORRECTO</v>
      </c>
    </row>
    <row r="5" spans="1:6" hidden="1" x14ac:dyDescent="0.25">
      <c r="A5" s="32">
        <v>0</v>
      </c>
      <c r="B5" s="32" t="s">
        <v>30</v>
      </c>
      <c r="C5" s="32">
        <v>0</v>
      </c>
      <c r="D5" s="32" t="s">
        <v>30</v>
      </c>
      <c r="E5" t="str">
        <f t="shared" si="0"/>
        <v>CORRECTO</v>
      </c>
      <c r="F5" t="str">
        <f t="shared" si="1"/>
        <v>CORRECTO</v>
      </c>
    </row>
    <row r="6" spans="1:6" hidden="1" x14ac:dyDescent="0.25">
      <c r="A6" s="32">
        <v>24000000</v>
      </c>
      <c r="B6" s="32" t="s">
        <v>30</v>
      </c>
      <c r="C6" s="32">
        <v>24000000</v>
      </c>
      <c r="D6" s="32" t="s">
        <v>30</v>
      </c>
      <c r="E6" t="str">
        <f t="shared" si="0"/>
        <v>CORRECTO</v>
      </c>
      <c r="F6" t="str">
        <f t="shared" si="1"/>
        <v>CORRECTO</v>
      </c>
    </row>
    <row r="7" spans="1:6" hidden="1" x14ac:dyDescent="0.25">
      <c r="A7" s="32">
        <v>11803758</v>
      </c>
      <c r="B7" s="32">
        <v>4000163</v>
      </c>
      <c r="C7" s="32">
        <v>11803758</v>
      </c>
      <c r="D7" s="32">
        <v>4000163</v>
      </c>
      <c r="E7" t="str">
        <f t="shared" si="0"/>
        <v>CORRECTO</v>
      </c>
      <c r="F7" t="str">
        <f t="shared" si="1"/>
        <v>CORRECTO</v>
      </c>
    </row>
    <row r="8" spans="1:6" hidden="1" x14ac:dyDescent="0.25">
      <c r="A8" s="32">
        <v>11803758</v>
      </c>
      <c r="B8" s="32">
        <v>4000163</v>
      </c>
      <c r="C8" s="32">
        <v>11803758</v>
      </c>
      <c r="D8" s="32">
        <v>4000163</v>
      </c>
      <c r="E8" t="str">
        <f t="shared" si="0"/>
        <v>CORRECTO</v>
      </c>
      <c r="F8" t="str">
        <f t="shared" si="1"/>
        <v>CORRECTO</v>
      </c>
    </row>
    <row r="9" spans="1:6" hidden="1" x14ac:dyDescent="0.25">
      <c r="A9" s="32">
        <v>11803758</v>
      </c>
      <c r="B9" s="32">
        <v>4000163</v>
      </c>
      <c r="C9" s="32">
        <v>11803758</v>
      </c>
      <c r="D9" s="32">
        <v>4000163</v>
      </c>
      <c r="E9" t="str">
        <f t="shared" si="0"/>
        <v>CORRECTO</v>
      </c>
      <c r="F9" t="str">
        <f t="shared" si="1"/>
        <v>CORRECTO</v>
      </c>
    </row>
    <row r="10" spans="1:6" hidden="1" x14ac:dyDescent="0.25">
      <c r="A10" s="32">
        <v>11803758</v>
      </c>
      <c r="B10" s="32">
        <v>4000163</v>
      </c>
      <c r="C10" s="32">
        <v>11803758</v>
      </c>
      <c r="D10" s="32">
        <v>4000163</v>
      </c>
      <c r="E10" t="str">
        <f t="shared" si="0"/>
        <v>CORRECTO</v>
      </c>
      <c r="F10" t="str">
        <f t="shared" si="1"/>
        <v>CORRECTO</v>
      </c>
    </row>
    <row r="11" spans="1:6" hidden="1" x14ac:dyDescent="0.25">
      <c r="A11" s="32">
        <v>0</v>
      </c>
      <c r="B11" s="32" t="s">
        <v>30</v>
      </c>
      <c r="C11" s="32">
        <v>0</v>
      </c>
      <c r="D11" s="32" t="s">
        <v>30</v>
      </c>
      <c r="E11" t="str">
        <f t="shared" si="0"/>
        <v>CORRECTO</v>
      </c>
      <c r="F11" t="str">
        <f t="shared" si="1"/>
        <v>CORRECTO</v>
      </c>
    </row>
    <row r="12" spans="1:6" hidden="1" x14ac:dyDescent="0.25">
      <c r="A12" s="32">
        <v>0</v>
      </c>
      <c r="B12" s="32" t="s">
        <v>30</v>
      </c>
      <c r="C12" s="32">
        <v>0</v>
      </c>
      <c r="D12" s="32" t="s">
        <v>30</v>
      </c>
      <c r="E12" t="str">
        <f t="shared" si="0"/>
        <v>CORRECTO</v>
      </c>
      <c r="F12" t="str">
        <f t="shared" si="1"/>
        <v>CORRECTO</v>
      </c>
    </row>
    <row r="13" spans="1:6" hidden="1" x14ac:dyDescent="0.25">
      <c r="A13" s="32">
        <v>0</v>
      </c>
      <c r="B13" s="32" t="s">
        <v>30</v>
      </c>
      <c r="C13" s="32">
        <v>0</v>
      </c>
      <c r="D13" s="32" t="s">
        <v>30</v>
      </c>
      <c r="E13" t="str">
        <f t="shared" si="0"/>
        <v>CORRECTO</v>
      </c>
      <c r="F13" t="str">
        <f t="shared" si="1"/>
        <v>CORRECTO</v>
      </c>
    </row>
    <row r="14" spans="1:6" hidden="1" x14ac:dyDescent="0.25">
      <c r="A14" s="32">
        <v>280000000</v>
      </c>
      <c r="B14" s="32">
        <v>0</v>
      </c>
      <c r="C14" s="32">
        <v>280000000</v>
      </c>
      <c r="D14" s="32">
        <v>0</v>
      </c>
      <c r="E14" t="str">
        <f t="shared" si="0"/>
        <v>CORRECTO</v>
      </c>
      <c r="F14" t="str">
        <f t="shared" si="1"/>
        <v>CORRECTO</v>
      </c>
    </row>
    <row r="15" spans="1:6" hidden="1" x14ac:dyDescent="0.25">
      <c r="A15" s="32">
        <v>790000000</v>
      </c>
      <c r="B15" s="32">
        <v>0</v>
      </c>
      <c r="C15" s="32">
        <v>790000000</v>
      </c>
      <c r="D15" s="32">
        <v>0</v>
      </c>
      <c r="E15" t="str">
        <f t="shared" si="0"/>
        <v>CORRECTO</v>
      </c>
      <c r="F15" t="str">
        <f t="shared" si="1"/>
        <v>CORRECTO</v>
      </c>
    </row>
    <row r="16" spans="1:6" hidden="1" x14ac:dyDescent="0.25">
      <c r="A16" s="32">
        <v>980000000</v>
      </c>
      <c r="B16" s="32">
        <v>0</v>
      </c>
      <c r="C16" s="32">
        <v>980000000</v>
      </c>
      <c r="D16" s="32">
        <v>0</v>
      </c>
      <c r="E16" t="str">
        <f t="shared" si="0"/>
        <v>CORRECTO</v>
      </c>
      <c r="F16" t="str">
        <f t="shared" si="1"/>
        <v>CORRECTO</v>
      </c>
    </row>
    <row r="17" spans="1:6" hidden="1" x14ac:dyDescent="0.25">
      <c r="A17" s="32">
        <v>2581000000</v>
      </c>
      <c r="B17" s="32">
        <v>469453672</v>
      </c>
      <c r="C17" s="32">
        <v>2581000000</v>
      </c>
      <c r="D17" s="32">
        <v>469453672</v>
      </c>
      <c r="E17" t="str">
        <f t="shared" si="0"/>
        <v>CORRECTO</v>
      </c>
      <c r="F17" t="str">
        <f t="shared" si="1"/>
        <v>CORRECTO</v>
      </c>
    </row>
    <row r="18" spans="1:6" hidden="1" x14ac:dyDescent="0.25">
      <c r="A18" s="32">
        <v>56423850</v>
      </c>
      <c r="B18" s="32">
        <v>3197352</v>
      </c>
      <c r="C18" s="32">
        <v>56423850</v>
      </c>
      <c r="D18" s="32">
        <v>3197352</v>
      </c>
      <c r="E18" t="str">
        <f t="shared" si="0"/>
        <v>CORRECTO</v>
      </c>
      <c r="F18" t="str">
        <f t="shared" si="1"/>
        <v>CORRECTO</v>
      </c>
    </row>
    <row r="19" spans="1:6" hidden="1" x14ac:dyDescent="0.25">
      <c r="A19" s="32">
        <v>1070000000</v>
      </c>
      <c r="B19" s="32">
        <v>1070000000</v>
      </c>
      <c r="C19" s="32">
        <v>1070000000</v>
      </c>
      <c r="D19" s="32">
        <v>1070000000</v>
      </c>
      <c r="E19" t="str">
        <f t="shared" si="0"/>
        <v>CORRECTO</v>
      </c>
      <c r="F19" t="str">
        <f t="shared" si="1"/>
        <v>CORRECTO</v>
      </c>
    </row>
    <row r="20" spans="1:6" hidden="1" x14ac:dyDescent="0.25">
      <c r="A20" s="32">
        <v>103584660000</v>
      </c>
      <c r="B20" s="32">
        <v>34148226195.150002</v>
      </c>
      <c r="C20" s="32">
        <v>103584660000</v>
      </c>
      <c r="D20" s="32">
        <v>34148226195.150002</v>
      </c>
      <c r="E20" t="str">
        <f t="shared" si="0"/>
        <v>CORRECTO</v>
      </c>
      <c r="F20" t="str">
        <f t="shared" si="1"/>
        <v>CORRECTO</v>
      </c>
    </row>
    <row r="21" spans="1:6" hidden="1" x14ac:dyDescent="0.25">
      <c r="A21" s="32" t="s">
        <v>30</v>
      </c>
      <c r="B21" s="32" t="s">
        <v>30</v>
      </c>
      <c r="C21" s="32" t="s">
        <v>30</v>
      </c>
      <c r="D21" s="32" t="s">
        <v>30</v>
      </c>
      <c r="E21" t="str">
        <f t="shared" si="0"/>
        <v>CORRECTO</v>
      </c>
      <c r="F21" t="str">
        <f t="shared" si="1"/>
        <v>CORRECTO</v>
      </c>
    </row>
    <row r="22" spans="1:6" hidden="1" x14ac:dyDescent="0.25">
      <c r="A22" s="32">
        <v>0</v>
      </c>
      <c r="B22" s="32">
        <v>0</v>
      </c>
      <c r="C22" s="32">
        <v>0</v>
      </c>
      <c r="D22" s="32">
        <v>0</v>
      </c>
      <c r="E22" t="str">
        <f t="shared" si="0"/>
        <v>CORRECTO</v>
      </c>
      <c r="F22" t="str">
        <f t="shared" si="1"/>
        <v>CORRECTO</v>
      </c>
    </row>
    <row r="23" spans="1:6" x14ac:dyDescent="0.25">
      <c r="A23" s="32">
        <v>1259938660</v>
      </c>
      <c r="B23" s="32">
        <v>11273166379</v>
      </c>
      <c r="C23" s="32">
        <v>1259938660</v>
      </c>
      <c r="D23" s="32">
        <v>0</v>
      </c>
      <c r="E23" t="str">
        <f t="shared" si="0"/>
        <v>CORRECTO</v>
      </c>
      <c r="F23" t="str">
        <f t="shared" si="1"/>
        <v>ERROR</v>
      </c>
    </row>
    <row r="24" spans="1:6" x14ac:dyDescent="0.25">
      <c r="A24" s="32">
        <v>142517377</v>
      </c>
      <c r="B24" s="32">
        <v>4959243</v>
      </c>
      <c r="C24" s="32">
        <v>142517377</v>
      </c>
      <c r="D24" s="32">
        <v>0</v>
      </c>
      <c r="E24" t="str">
        <f t="shared" si="0"/>
        <v>CORRECTO</v>
      </c>
      <c r="F24" t="str">
        <f t="shared" si="1"/>
        <v>ERROR</v>
      </c>
    </row>
    <row r="25" spans="1:6" hidden="1" x14ac:dyDescent="0.25">
      <c r="A25" s="32">
        <v>549342316</v>
      </c>
      <c r="B25" s="32">
        <v>0</v>
      </c>
      <c r="C25" s="32">
        <v>549342316</v>
      </c>
      <c r="D25" s="32">
        <v>0</v>
      </c>
      <c r="E25" t="str">
        <f t="shared" si="0"/>
        <v>CORRECTO</v>
      </c>
      <c r="F25" t="str">
        <f t="shared" si="1"/>
        <v>CORRECTO</v>
      </c>
    </row>
    <row r="26" spans="1:6" hidden="1" x14ac:dyDescent="0.25">
      <c r="A26" s="32">
        <v>487605455</v>
      </c>
      <c r="B26" s="32">
        <v>0</v>
      </c>
      <c r="C26" s="32">
        <v>487605455</v>
      </c>
      <c r="D26" s="32">
        <v>0</v>
      </c>
      <c r="E26" t="str">
        <f t="shared" si="0"/>
        <v>CORRECTO</v>
      </c>
      <c r="F26" t="str">
        <f t="shared" si="1"/>
        <v>CORRECTO</v>
      </c>
    </row>
    <row r="27" spans="1:6" hidden="1" x14ac:dyDescent="0.25">
      <c r="A27" s="32">
        <v>0</v>
      </c>
      <c r="B27" s="32">
        <v>14892004879</v>
      </c>
      <c r="C27" s="32">
        <v>0</v>
      </c>
      <c r="D27" s="32">
        <v>17730945048</v>
      </c>
      <c r="E27" t="str">
        <f t="shared" si="0"/>
        <v>CORRECTO</v>
      </c>
      <c r="F27" t="str">
        <f t="shared" si="1"/>
        <v>CORRECTO</v>
      </c>
    </row>
    <row r="28" spans="1:6" hidden="1" x14ac:dyDescent="0.25">
      <c r="A28" s="32">
        <v>0</v>
      </c>
      <c r="B28" s="32" t="s">
        <v>125</v>
      </c>
      <c r="C28" s="32">
        <v>0</v>
      </c>
      <c r="D28" s="32" t="s">
        <v>125</v>
      </c>
      <c r="E28" t="str">
        <f t="shared" si="0"/>
        <v>CORRECTO</v>
      </c>
      <c r="F28" t="str">
        <f t="shared" si="1"/>
        <v>CORRECTO</v>
      </c>
    </row>
    <row r="29" spans="1:6" hidden="1" x14ac:dyDescent="0.25">
      <c r="A29" s="32" t="s">
        <v>125</v>
      </c>
      <c r="B29" s="32" t="s">
        <v>125</v>
      </c>
      <c r="C29" s="32" t="s">
        <v>125</v>
      </c>
      <c r="D29" s="32" t="s">
        <v>125</v>
      </c>
      <c r="E29" t="str">
        <f t="shared" si="0"/>
        <v>CORRECTO</v>
      </c>
      <c r="F29" t="str">
        <f t="shared" si="1"/>
        <v>CORRECTO</v>
      </c>
    </row>
    <row r="30" spans="1:6" hidden="1" x14ac:dyDescent="0.25">
      <c r="A30" s="32">
        <v>0</v>
      </c>
      <c r="B30" s="32">
        <v>0</v>
      </c>
      <c r="C30" s="32">
        <v>0</v>
      </c>
      <c r="D30" s="32">
        <v>0</v>
      </c>
      <c r="E30" t="str">
        <f t="shared" si="0"/>
        <v>CORRECTO</v>
      </c>
      <c r="F30" t="str">
        <f t="shared" si="1"/>
        <v>CORRECTO</v>
      </c>
    </row>
    <row r="31" spans="1:6" hidden="1" x14ac:dyDescent="0.25">
      <c r="A31" s="32">
        <v>640479988</v>
      </c>
      <c r="B31" s="32">
        <v>136311646.84999999</v>
      </c>
      <c r="C31" s="32">
        <v>640479988</v>
      </c>
      <c r="D31" s="32">
        <v>136311646.84999999</v>
      </c>
      <c r="E31" t="str">
        <f t="shared" si="0"/>
        <v>CORRECTO</v>
      </c>
      <c r="F31" t="str">
        <f t="shared" si="1"/>
        <v>CORRECTO</v>
      </c>
    </row>
    <row r="32" spans="1:6" hidden="1" x14ac:dyDescent="0.25">
      <c r="A32" s="32">
        <v>15000000000</v>
      </c>
      <c r="B32" s="32">
        <v>4500000000</v>
      </c>
      <c r="C32" s="32">
        <v>15000000000</v>
      </c>
      <c r="D32" s="32">
        <v>4500000000</v>
      </c>
      <c r="E32" t="str">
        <f t="shared" si="0"/>
        <v>CORRECTO</v>
      </c>
      <c r="F32" t="str">
        <f t="shared" si="1"/>
        <v>CORRECTO</v>
      </c>
    </row>
    <row r="33" spans="1:6" hidden="1" x14ac:dyDescent="0.25">
      <c r="A33" s="32">
        <v>2500000000</v>
      </c>
      <c r="B33" s="32">
        <v>950000000</v>
      </c>
      <c r="C33" s="32">
        <v>2500000000</v>
      </c>
      <c r="D33" s="32">
        <v>950000000</v>
      </c>
      <c r="E33" t="str">
        <f t="shared" si="0"/>
        <v>CORRECTO</v>
      </c>
      <c r="F33" t="str">
        <f t="shared" si="1"/>
        <v>CORRECTO</v>
      </c>
    </row>
    <row r="34" spans="1:6" hidden="1" x14ac:dyDescent="0.25">
      <c r="A34" s="32">
        <v>2500000000</v>
      </c>
      <c r="B34" s="32">
        <v>750000000</v>
      </c>
      <c r="C34" s="32">
        <v>2500000000</v>
      </c>
      <c r="D34" s="32">
        <v>750000000</v>
      </c>
      <c r="E34" t="str">
        <f t="shared" si="0"/>
        <v>CORRECTO</v>
      </c>
      <c r="F34" t="str">
        <f t="shared" si="1"/>
        <v>CORRECTO</v>
      </c>
    </row>
    <row r="35" spans="1:6" hidden="1" x14ac:dyDescent="0.25">
      <c r="A35" s="32">
        <v>20000000000</v>
      </c>
      <c r="B35" s="32">
        <v>6000000000</v>
      </c>
      <c r="C35" s="32">
        <v>20000000000</v>
      </c>
      <c r="D35" s="32">
        <v>6000000000</v>
      </c>
      <c r="E35" t="str">
        <f t="shared" si="0"/>
        <v>CORRECTO</v>
      </c>
      <c r="F35" t="str">
        <f t="shared" si="1"/>
        <v>CORRECTO</v>
      </c>
    </row>
    <row r="36" spans="1:6" hidden="1" x14ac:dyDescent="0.25">
      <c r="A36" s="32">
        <v>1608060160.5</v>
      </c>
      <c r="B36" s="32">
        <v>363397369.64999998</v>
      </c>
      <c r="C36" s="32">
        <v>1608060160.5</v>
      </c>
      <c r="D36" s="32">
        <v>599650117.78199995</v>
      </c>
      <c r="E36" t="str">
        <f t="shared" si="0"/>
        <v>CORRECTO</v>
      </c>
      <c r="F36" t="str">
        <f t="shared" si="1"/>
        <v>CORRECTO</v>
      </c>
    </row>
    <row r="37" spans="1:6" hidden="1" x14ac:dyDescent="0.25">
      <c r="A37" s="32">
        <v>1091211010.5</v>
      </c>
      <c r="B37" s="32">
        <v>181698684.82499999</v>
      </c>
      <c r="C37" s="32">
        <v>1091211010.5</v>
      </c>
      <c r="D37" s="32">
        <v>299825058.89099997</v>
      </c>
      <c r="E37" t="str">
        <f t="shared" si="0"/>
        <v>CORRECTO</v>
      </c>
      <c r="F37" t="str">
        <f t="shared" si="1"/>
        <v>CORRECTO</v>
      </c>
    </row>
    <row r="38" spans="1:6" hidden="1" x14ac:dyDescent="0.25">
      <c r="A38" s="32" t="s">
        <v>127</v>
      </c>
      <c r="B38" s="32" t="s">
        <v>127</v>
      </c>
      <c r="C38" s="32" t="s">
        <v>127</v>
      </c>
      <c r="D38" s="32" t="s">
        <v>127</v>
      </c>
      <c r="E38" t="str">
        <f t="shared" si="0"/>
        <v>CORRECTO</v>
      </c>
      <c r="F38" t="str">
        <f t="shared" si="1"/>
        <v>CORRECTO</v>
      </c>
    </row>
    <row r="39" spans="1:6" hidden="1" x14ac:dyDescent="0.25">
      <c r="A39" s="32">
        <v>40000000000</v>
      </c>
      <c r="B39" s="32">
        <v>60566228.275000006</v>
      </c>
      <c r="C39" s="32">
        <v>40000000000</v>
      </c>
      <c r="D39" s="32">
        <v>99941686.297000006</v>
      </c>
      <c r="E39" t="str">
        <f t="shared" si="0"/>
        <v>CORRECTO</v>
      </c>
      <c r="F39" t="str">
        <f t="shared" si="1"/>
        <v>CORRECTO</v>
      </c>
    </row>
    <row r="40" spans="1:6" hidden="1" x14ac:dyDescent="0.25">
      <c r="A40" s="32">
        <v>1522540611</v>
      </c>
      <c r="B40" s="32">
        <v>132101459.83999999</v>
      </c>
      <c r="C40" s="32">
        <v>1522540611</v>
      </c>
      <c r="D40" s="32">
        <v>274205917</v>
      </c>
      <c r="E40" t="str">
        <f t="shared" si="0"/>
        <v>CORRECTO</v>
      </c>
      <c r="F40" t="str">
        <f t="shared" si="1"/>
        <v>CORRECTO</v>
      </c>
    </row>
    <row r="41" spans="1:6" hidden="1" x14ac:dyDescent="0.25">
      <c r="A41" s="32">
        <v>1073206119</v>
      </c>
      <c r="B41" s="32">
        <v>170072015.28</v>
      </c>
      <c r="C41" s="32">
        <v>1073206119</v>
      </c>
      <c r="D41" s="32">
        <v>254853243.47999999</v>
      </c>
      <c r="E41" t="str">
        <f t="shared" si="0"/>
        <v>CORRECTO</v>
      </c>
      <c r="F41" t="str">
        <f t="shared" si="1"/>
        <v>CORRECTO</v>
      </c>
    </row>
    <row r="42" spans="1:6" hidden="1" x14ac:dyDescent="0.25">
      <c r="A42" s="32" t="s">
        <v>127</v>
      </c>
      <c r="B42" s="32" t="s">
        <v>127</v>
      </c>
      <c r="C42" s="32" t="s">
        <v>127</v>
      </c>
      <c r="D42" s="32" t="s">
        <v>127</v>
      </c>
      <c r="E42" t="str">
        <f t="shared" si="0"/>
        <v>CORRECTO</v>
      </c>
      <c r="F42" t="str">
        <f t="shared" si="1"/>
        <v>CORRECTO</v>
      </c>
    </row>
    <row r="43" spans="1:6" hidden="1" x14ac:dyDescent="0.25">
      <c r="A43" s="32" t="s">
        <v>127</v>
      </c>
      <c r="B43" s="32" t="s">
        <v>127</v>
      </c>
      <c r="C43" s="32" t="s">
        <v>127</v>
      </c>
      <c r="D43" s="32" t="s">
        <v>127</v>
      </c>
      <c r="E43" t="str">
        <f t="shared" si="0"/>
        <v>CORRECTO</v>
      </c>
      <c r="F43" t="str">
        <f t="shared" si="1"/>
        <v>CORRECTO</v>
      </c>
    </row>
    <row r="44" spans="1:6" hidden="1" x14ac:dyDescent="0.25">
      <c r="A44" s="32">
        <v>715470746</v>
      </c>
      <c r="B44" s="32">
        <v>113381343.52000001</v>
      </c>
      <c r="C44" s="32">
        <v>715470746</v>
      </c>
      <c r="D44" s="32">
        <v>169902162.32000002</v>
      </c>
      <c r="E44" t="str">
        <f t="shared" si="0"/>
        <v>CORRECTO</v>
      </c>
      <c r="F44" t="str">
        <f t="shared" si="1"/>
        <v>CORRECTO</v>
      </c>
    </row>
    <row r="45" spans="1:6" hidden="1" x14ac:dyDescent="0.25">
      <c r="A45" s="32">
        <v>430118348</v>
      </c>
      <c r="B45" s="32">
        <v>83340685</v>
      </c>
      <c r="C45" s="32">
        <v>430118348</v>
      </c>
      <c r="D45" s="32">
        <v>108902931</v>
      </c>
      <c r="E45" t="str">
        <f t="shared" si="0"/>
        <v>CORRECTO</v>
      </c>
      <c r="F45" t="str">
        <f t="shared" si="1"/>
        <v>CORRECTO</v>
      </c>
    </row>
    <row r="46" spans="1:6" hidden="1" x14ac:dyDescent="0.25">
      <c r="A46" s="32">
        <v>166304530736</v>
      </c>
      <c r="B46" s="32">
        <v>286697517.5</v>
      </c>
      <c r="C46" s="32">
        <v>166304530736</v>
      </c>
      <c r="D46" s="32">
        <v>533908734.55000001</v>
      </c>
      <c r="E46" t="str">
        <f t="shared" si="0"/>
        <v>CORRECTO</v>
      </c>
      <c r="F46" t="str">
        <f t="shared" si="1"/>
        <v>CORRECTO</v>
      </c>
    </row>
    <row r="47" spans="1:6" hidden="1" x14ac:dyDescent="0.25">
      <c r="A47" s="32">
        <v>24905074958</v>
      </c>
      <c r="B47" s="32">
        <v>46746666.670000002</v>
      </c>
      <c r="C47" s="32">
        <v>24905074958</v>
      </c>
      <c r="D47" s="32">
        <v>138346666.67000002</v>
      </c>
      <c r="E47" t="str">
        <f t="shared" si="0"/>
        <v>CORRECTO</v>
      </c>
      <c r="F47" t="str">
        <f t="shared" si="1"/>
        <v>CORRECTO</v>
      </c>
    </row>
    <row r="48" spans="1:6" hidden="1" x14ac:dyDescent="0.25">
      <c r="A48" s="32">
        <v>9828188369</v>
      </c>
      <c r="B48" s="32">
        <v>76653000</v>
      </c>
      <c r="C48" s="32">
        <v>9828188369</v>
      </c>
      <c r="D48" s="32">
        <v>76653000</v>
      </c>
      <c r="E48" t="str">
        <f t="shared" si="0"/>
        <v>CORRECTO</v>
      </c>
      <c r="F48" t="str">
        <f t="shared" si="1"/>
        <v>CORRECTO</v>
      </c>
    </row>
    <row r="49" spans="1:6" hidden="1" x14ac:dyDescent="0.25">
      <c r="A49" s="32">
        <v>1598478917</v>
      </c>
      <c r="B49" s="32">
        <v>996702438</v>
      </c>
      <c r="C49" s="32">
        <v>1598478917</v>
      </c>
      <c r="D49" s="32">
        <v>996702438</v>
      </c>
      <c r="E49" t="str">
        <f t="shared" si="0"/>
        <v>CORRECTO</v>
      </c>
      <c r="F49" t="str">
        <f t="shared" si="1"/>
        <v>CORRECTO</v>
      </c>
    </row>
    <row r="50" spans="1:6" hidden="1" x14ac:dyDescent="0.25">
      <c r="A50" s="32">
        <v>1950000000</v>
      </c>
      <c r="B50" s="32">
        <v>424812477.55000001</v>
      </c>
      <c r="C50" s="32">
        <v>1950000000</v>
      </c>
      <c r="D50" s="32">
        <v>567324401.54999995</v>
      </c>
      <c r="E50" t="str">
        <f t="shared" si="0"/>
        <v>CORRECTO</v>
      </c>
      <c r="F50" t="str">
        <f t="shared" si="1"/>
        <v>CORRECTO</v>
      </c>
    </row>
    <row r="51" spans="1:6" hidden="1" x14ac:dyDescent="0.25">
      <c r="A51" s="32">
        <v>632113620</v>
      </c>
      <c r="B51" s="32">
        <v>198234359.63</v>
      </c>
      <c r="C51" s="32">
        <v>632113620</v>
      </c>
      <c r="D51" s="32">
        <v>244044195.63</v>
      </c>
      <c r="E51" t="str">
        <f t="shared" si="0"/>
        <v>CORRECTO</v>
      </c>
      <c r="F51" t="str">
        <f t="shared" si="1"/>
        <v>CORRECTO</v>
      </c>
    </row>
    <row r="52" spans="1:6" hidden="1" x14ac:dyDescent="0.25">
      <c r="A52" s="32">
        <v>546927603</v>
      </c>
      <c r="B52" s="32">
        <v>189798881.46999997</v>
      </c>
      <c r="C52" s="32">
        <v>546927603</v>
      </c>
      <c r="D52" s="32">
        <v>189798881.46999997</v>
      </c>
      <c r="E52" t="str">
        <f t="shared" si="0"/>
        <v>CORRECTO</v>
      </c>
      <c r="F52" t="str">
        <f t="shared" si="1"/>
        <v>CORRECTO</v>
      </c>
    </row>
    <row r="53" spans="1:6" hidden="1" x14ac:dyDescent="0.25">
      <c r="A53" s="32">
        <v>546927603</v>
      </c>
      <c r="B53" s="32">
        <v>189798881.46999997</v>
      </c>
      <c r="C53" s="32">
        <v>546927603</v>
      </c>
      <c r="D53" s="32">
        <v>236366713.46000001</v>
      </c>
      <c r="E53" t="str">
        <f t="shared" si="0"/>
        <v>CORRECTO</v>
      </c>
      <c r="F53" t="str">
        <f t="shared" si="1"/>
        <v>CORRECTO</v>
      </c>
    </row>
    <row r="54" spans="1:6" hidden="1" x14ac:dyDescent="0.25">
      <c r="A54" s="32">
        <v>632113620</v>
      </c>
      <c r="B54" s="32">
        <v>198234359.63</v>
      </c>
      <c r="C54" s="32">
        <v>632113620</v>
      </c>
      <c r="D54" s="32">
        <v>198234359.63</v>
      </c>
      <c r="E54" t="str">
        <f t="shared" si="0"/>
        <v>CORRECTO</v>
      </c>
      <c r="F54" t="str">
        <f t="shared" si="1"/>
        <v>CORRECTO</v>
      </c>
    </row>
    <row r="55" spans="1:6" hidden="1" x14ac:dyDescent="0.25">
      <c r="A55" s="32">
        <v>40385816.474376999</v>
      </c>
      <c r="B55" s="32" t="s">
        <v>127</v>
      </c>
      <c r="C55" s="32">
        <v>40385816.474376999</v>
      </c>
      <c r="D55" s="32" t="s">
        <v>127</v>
      </c>
      <c r="E55" t="str">
        <f t="shared" si="0"/>
        <v>CORRECTO</v>
      </c>
      <c r="F55" t="str">
        <f t="shared" si="1"/>
        <v>CORRECTO</v>
      </c>
    </row>
    <row r="56" spans="1:6" hidden="1" x14ac:dyDescent="0.25">
      <c r="A56" s="32">
        <v>0</v>
      </c>
      <c r="B56" s="32" t="s">
        <v>30</v>
      </c>
      <c r="C56" s="32">
        <v>0</v>
      </c>
      <c r="D56" s="32" t="s">
        <v>30</v>
      </c>
      <c r="E56" t="str">
        <f t="shared" si="0"/>
        <v>CORRECTO</v>
      </c>
      <c r="F56" t="str">
        <f t="shared" si="1"/>
        <v>CORRECTO</v>
      </c>
    </row>
    <row r="57" spans="1:6" hidden="1" x14ac:dyDescent="0.25">
      <c r="A57" s="32">
        <v>0</v>
      </c>
      <c r="B57" s="32" t="s">
        <v>30</v>
      </c>
      <c r="C57" s="32">
        <v>0</v>
      </c>
      <c r="D57" s="32" t="s">
        <v>30</v>
      </c>
      <c r="E57" t="str">
        <f t="shared" si="0"/>
        <v>CORRECTO</v>
      </c>
      <c r="F57" t="str">
        <f t="shared" si="1"/>
        <v>CORRECTO</v>
      </c>
    </row>
    <row r="58" spans="1:6" hidden="1" x14ac:dyDescent="0.25">
      <c r="A58" s="32">
        <v>0</v>
      </c>
      <c r="B58" s="32" t="s">
        <v>30</v>
      </c>
      <c r="C58" s="32">
        <v>0</v>
      </c>
      <c r="D58" s="32" t="s">
        <v>30</v>
      </c>
      <c r="E58" t="str">
        <f t="shared" si="0"/>
        <v>CORRECTO</v>
      </c>
      <c r="F58" t="str">
        <f t="shared" si="1"/>
        <v>CORRECTO</v>
      </c>
    </row>
    <row r="59" spans="1:6" x14ac:dyDescent="0.25">
      <c r="A59" s="32">
        <v>0</v>
      </c>
      <c r="B59" s="32" t="s">
        <v>127</v>
      </c>
      <c r="C59" s="32">
        <v>0</v>
      </c>
      <c r="D59" s="32" t="s">
        <v>30</v>
      </c>
      <c r="E59" t="str">
        <f t="shared" si="0"/>
        <v>CORRECTO</v>
      </c>
      <c r="F59" t="str">
        <f t="shared" si="1"/>
        <v>ERROR</v>
      </c>
    </row>
    <row r="60" spans="1:6" x14ac:dyDescent="0.25">
      <c r="A60" s="32">
        <v>0</v>
      </c>
      <c r="B60" s="32" t="s">
        <v>127</v>
      </c>
      <c r="C60" s="32">
        <v>0</v>
      </c>
      <c r="D60" s="32" t="s">
        <v>30</v>
      </c>
      <c r="E60" t="str">
        <f t="shared" si="0"/>
        <v>CORRECTO</v>
      </c>
      <c r="F60" t="str">
        <f t="shared" si="1"/>
        <v>ERROR</v>
      </c>
    </row>
    <row r="61" spans="1:6" hidden="1" x14ac:dyDescent="0.25">
      <c r="A61" s="32">
        <v>1995363300</v>
      </c>
      <c r="B61" s="32">
        <v>596890329.00999999</v>
      </c>
      <c r="C61" s="32">
        <v>1995363300</v>
      </c>
      <c r="D61" s="32">
        <v>711740329.00999999</v>
      </c>
      <c r="E61" t="str">
        <f t="shared" si="0"/>
        <v>CORRECTO</v>
      </c>
      <c r="F61" t="str">
        <f t="shared" si="1"/>
        <v>CORRECTO</v>
      </c>
    </row>
    <row r="62" spans="1:6" hidden="1" x14ac:dyDescent="0.25">
      <c r="A62" s="32">
        <v>524636700</v>
      </c>
      <c r="B62" s="32">
        <v>40061666.659999996</v>
      </c>
      <c r="C62" s="32">
        <v>524636700</v>
      </c>
      <c r="D62" s="32">
        <v>144499666</v>
      </c>
      <c r="E62" t="str">
        <f t="shared" si="0"/>
        <v>CORRECTO</v>
      </c>
      <c r="F62" t="str">
        <f t="shared" si="1"/>
        <v>CORRECTO</v>
      </c>
    </row>
    <row r="63" spans="1:6" hidden="1" x14ac:dyDescent="0.25">
      <c r="A63" s="32">
        <v>7710000000</v>
      </c>
      <c r="B63" s="32">
        <v>0</v>
      </c>
      <c r="C63" s="32">
        <v>7710000000</v>
      </c>
      <c r="D63" s="32">
        <v>0</v>
      </c>
      <c r="E63" t="str">
        <f t="shared" si="0"/>
        <v>CORRECTO</v>
      </c>
      <c r="F63" t="str">
        <f t="shared" si="1"/>
        <v>CORRECTO</v>
      </c>
    </row>
    <row r="64" spans="1:6" hidden="1" x14ac:dyDescent="0.25">
      <c r="A64" s="32">
        <v>1500000000</v>
      </c>
      <c r="B64" s="32">
        <v>0</v>
      </c>
      <c r="C64" s="32">
        <v>1500000000</v>
      </c>
      <c r="D64" s="32">
        <v>0</v>
      </c>
      <c r="E64" t="str">
        <f t="shared" si="0"/>
        <v>CORRECTO</v>
      </c>
      <c r="F64" t="str">
        <f t="shared" si="1"/>
        <v>CORRECTO</v>
      </c>
    </row>
    <row r="65" spans="1:6" hidden="1" x14ac:dyDescent="0.25">
      <c r="A65" s="32">
        <v>370000000</v>
      </c>
      <c r="B65" s="32">
        <v>0</v>
      </c>
      <c r="C65" s="32">
        <v>370000000</v>
      </c>
      <c r="D65" s="32">
        <v>0</v>
      </c>
      <c r="E65" t="str">
        <f t="shared" si="0"/>
        <v>CORRECTO</v>
      </c>
      <c r="F65" t="str">
        <f t="shared" si="1"/>
        <v>CORRECTO</v>
      </c>
    </row>
    <row r="66" spans="1:6" hidden="1" x14ac:dyDescent="0.25">
      <c r="A66" s="32">
        <v>400000000</v>
      </c>
      <c r="B66" s="32">
        <v>0</v>
      </c>
      <c r="C66" s="32">
        <v>400000000</v>
      </c>
      <c r="D66" s="32">
        <v>0</v>
      </c>
      <c r="E66" t="str">
        <f t="shared" si="0"/>
        <v>CORRECTO</v>
      </c>
      <c r="F66" t="str">
        <f t="shared" si="1"/>
        <v>CORRECTO</v>
      </c>
    </row>
    <row r="67" spans="1:6" hidden="1" x14ac:dyDescent="0.25">
      <c r="A67" s="32">
        <v>0</v>
      </c>
      <c r="B67" s="32">
        <v>0</v>
      </c>
      <c r="C67" s="32">
        <v>0</v>
      </c>
      <c r="D67" s="32">
        <v>0</v>
      </c>
      <c r="E67" t="str">
        <f t="shared" ref="E67:E88" si="2">IF(A67=C67,"CORRECTO","ERROR")</f>
        <v>CORRECTO</v>
      </c>
      <c r="F67" t="str">
        <f t="shared" ref="F67:F88" si="3">IF(B67&lt;=D67,"CORRECTO","ERROR")</f>
        <v>CORRECTO</v>
      </c>
    </row>
    <row r="68" spans="1:6" hidden="1" x14ac:dyDescent="0.25">
      <c r="A68" s="32">
        <v>0</v>
      </c>
      <c r="B68" s="32">
        <v>0</v>
      </c>
      <c r="C68" s="32">
        <v>0</v>
      </c>
      <c r="D68" s="32">
        <v>0</v>
      </c>
      <c r="E68" t="str">
        <f t="shared" si="2"/>
        <v>CORRECTO</v>
      </c>
      <c r="F68" t="str">
        <f t="shared" si="3"/>
        <v>CORRECTO</v>
      </c>
    </row>
    <row r="69" spans="1:6" hidden="1" x14ac:dyDescent="0.25">
      <c r="A69" s="32">
        <v>0</v>
      </c>
      <c r="B69" s="32">
        <v>0</v>
      </c>
      <c r="C69" s="32">
        <v>0</v>
      </c>
      <c r="D69" s="32">
        <v>0</v>
      </c>
      <c r="E69" t="str">
        <f t="shared" si="2"/>
        <v>CORRECTO</v>
      </c>
      <c r="F69" t="str">
        <f t="shared" si="3"/>
        <v>CORRECTO</v>
      </c>
    </row>
    <row r="70" spans="1:6" hidden="1" x14ac:dyDescent="0.25">
      <c r="A70" s="32">
        <v>3751695904</v>
      </c>
      <c r="B70" s="32">
        <v>619769429.55999994</v>
      </c>
      <c r="C70" s="32">
        <v>3751695904</v>
      </c>
      <c r="D70" s="32">
        <v>619769429.55999994</v>
      </c>
      <c r="E70" t="str">
        <f t="shared" si="2"/>
        <v>CORRECTO</v>
      </c>
      <c r="F70" t="str">
        <f t="shared" si="3"/>
        <v>CORRECTO</v>
      </c>
    </row>
    <row r="71" spans="1:6" hidden="1" x14ac:dyDescent="0.25">
      <c r="A71" s="32">
        <v>3629567017</v>
      </c>
      <c r="B71" s="32">
        <v>0</v>
      </c>
      <c r="C71" s="32">
        <v>3629567017</v>
      </c>
      <c r="D71" s="32">
        <v>0</v>
      </c>
      <c r="E71" t="str">
        <f t="shared" si="2"/>
        <v>CORRECTO</v>
      </c>
      <c r="F71" t="str">
        <f t="shared" si="3"/>
        <v>CORRECTO</v>
      </c>
    </row>
    <row r="72" spans="1:6" hidden="1" x14ac:dyDescent="0.25">
      <c r="A72" s="32">
        <v>1995000000</v>
      </c>
      <c r="B72" s="32">
        <v>357959598.97000003</v>
      </c>
      <c r="C72" s="32">
        <v>1995000000</v>
      </c>
      <c r="D72" s="32">
        <v>417939631.14999998</v>
      </c>
      <c r="E72" t="str">
        <f t="shared" si="2"/>
        <v>CORRECTO</v>
      </c>
      <c r="F72" t="str">
        <f t="shared" si="3"/>
        <v>CORRECTO</v>
      </c>
    </row>
    <row r="73" spans="1:6" hidden="1" x14ac:dyDescent="0.25">
      <c r="A73" s="32">
        <v>60000000</v>
      </c>
      <c r="B73" s="32">
        <v>0</v>
      </c>
      <c r="C73" s="32">
        <v>60000000</v>
      </c>
      <c r="D73" s="32">
        <v>0</v>
      </c>
      <c r="E73" t="str">
        <f t="shared" si="2"/>
        <v>CORRECTO</v>
      </c>
      <c r="F73" t="str">
        <f t="shared" si="3"/>
        <v>CORRECTO</v>
      </c>
    </row>
    <row r="74" spans="1:6" hidden="1" x14ac:dyDescent="0.25">
      <c r="A74" s="32">
        <v>1978200000</v>
      </c>
      <c r="B74" s="32">
        <v>811524655.45999992</v>
      </c>
      <c r="C74" s="32">
        <v>1978200000</v>
      </c>
      <c r="D74" s="32">
        <v>2307655067.9200001</v>
      </c>
      <c r="E74" t="str">
        <f t="shared" si="2"/>
        <v>CORRECTO</v>
      </c>
      <c r="F74" t="str">
        <f t="shared" si="3"/>
        <v>CORRECTO</v>
      </c>
    </row>
    <row r="75" spans="1:6" hidden="1" x14ac:dyDescent="0.25">
      <c r="A75" s="32">
        <v>490683757</v>
      </c>
      <c r="B75" s="32">
        <v>0</v>
      </c>
      <c r="C75" s="32">
        <v>490683757</v>
      </c>
      <c r="D75" s="32">
        <v>0</v>
      </c>
      <c r="E75" t="str">
        <f t="shared" si="2"/>
        <v>CORRECTO</v>
      </c>
      <c r="F75" t="str">
        <f t="shared" si="3"/>
        <v>CORRECTO</v>
      </c>
    </row>
    <row r="76" spans="1:6" hidden="1" x14ac:dyDescent="0.25">
      <c r="A76" s="32">
        <v>383250000</v>
      </c>
      <c r="B76" s="32">
        <v>39560390</v>
      </c>
      <c r="C76" s="32">
        <v>383250000</v>
      </c>
      <c r="D76" s="32">
        <v>48458830</v>
      </c>
      <c r="E76" t="str">
        <f t="shared" si="2"/>
        <v>CORRECTO</v>
      </c>
      <c r="F76" t="str">
        <f t="shared" si="3"/>
        <v>CORRECTO</v>
      </c>
    </row>
    <row r="77" spans="1:6" hidden="1" x14ac:dyDescent="0.25">
      <c r="A77" s="32">
        <v>211603322</v>
      </c>
      <c r="B77" s="32">
        <v>76718900</v>
      </c>
      <c r="C77" s="32">
        <v>211603322</v>
      </c>
      <c r="D77" s="32">
        <v>76718900</v>
      </c>
      <c r="E77" t="str">
        <f t="shared" si="2"/>
        <v>CORRECTO</v>
      </c>
      <c r="F77" t="str">
        <f t="shared" si="3"/>
        <v>CORRECTO</v>
      </c>
    </row>
    <row r="78" spans="1:6" hidden="1" x14ac:dyDescent="0.25">
      <c r="A78" s="32">
        <v>1783000000</v>
      </c>
      <c r="B78" s="32">
        <v>0</v>
      </c>
      <c r="C78" s="32">
        <v>1783000000</v>
      </c>
      <c r="D78" s="32">
        <v>0</v>
      </c>
      <c r="E78" t="str">
        <f t="shared" si="2"/>
        <v>CORRECTO</v>
      </c>
      <c r="F78" t="str">
        <f t="shared" si="3"/>
        <v>CORRECTO</v>
      </c>
    </row>
    <row r="79" spans="1:6" hidden="1" x14ac:dyDescent="0.25">
      <c r="A79" s="32">
        <v>2758000000</v>
      </c>
      <c r="B79" s="32">
        <v>0</v>
      </c>
      <c r="C79" s="32">
        <v>2758000000</v>
      </c>
      <c r="D79" s="32">
        <v>0</v>
      </c>
      <c r="E79" t="str">
        <f t="shared" si="2"/>
        <v>CORRECTO</v>
      </c>
      <c r="F79" t="str">
        <f t="shared" si="3"/>
        <v>CORRECTO</v>
      </c>
    </row>
    <row r="80" spans="1:6" hidden="1" x14ac:dyDescent="0.25">
      <c r="A80" s="32">
        <v>270000000</v>
      </c>
      <c r="B80" s="32">
        <v>0</v>
      </c>
      <c r="C80" s="32">
        <v>270000000</v>
      </c>
      <c r="D80" s="32">
        <v>0</v>
      </c>
      <c r="E80" t="str">
        <f t="shared" si="2"/>
        <v>CORRECTO</v>
      </c>
      <c r="F80" t="str">
        <f t="shared" si="3"/>
        <v>CORRECTO</v>
      </c>
    </row>
    <row r="81" spans="1:6" hidden="1" x14ac:dyDescent="0.25">
      <c r="A81" s="32">
        <v>0</v>
      </c>
      <c r="B81" s="32">
        <v>0</v>
      </c>
      <c r="C81" s="32">
        <v>0</v>
      </c>
      <c r="D81" s="32">
        <v>0</v>
      </c>
      <c r="E81" t="str">
        <f t="shared" si="2"/>
        <v>CORRECTO</v>
      </c>
      <c r="F81" t="str">
        <f t="shared" si="3"/>
        <v>CORRECTO</v>
      </c>
    </row>
    <row r="82" spans="1:6" hidden="1" x14ac:dyDescent="0.25">
      <c r="A82" s="32">
        <v>5675000000</v>
      </c>
      <c r="B82" s="32">
        <v>2066567146</v>
      </c>
      <c r="C82" s="32">
        <v>5675000000</v>
      </c>
      <c r="D82" s="32">
        <v>2273675146</v>
      </c>
      <c r="E82" t="str">
        <f t="shared" si="2"/>
        <v>CORRECTO</v>
      </c>
      <c r="F82" t="str">
        <f t="shared" si="3"/>
        <v>CORRECTO</v>
      </c>
    </row>
    <row r="83" spans="1:6" hidden="1" x14ac:dyDescent="0.25">
      <c r="A83" s="32">
        <v>111120005937</v>
      </c>
      <c r="B83" s="32">
        <v>0</v>
      </c>
      <c r="C83" s="32">
        <v>111120005937</v>
      </c>
      <c r="D83" s="32">
        <v>0</v>
      </c>
      <c r="E83" t="str">
        <f t="shared" si="2"/>
        <v>CORRECTO</v>
      </c>
      <c r="F83" t="str">
        <f t="shared" si="3"/>
        <v>CORRECTO</v>
      </c>
    </row>
    <row r="84" spans="1:6" hidden="1" x14ac:dyDescent="0.25">
      <c r="A84" s="32">
        <v>1233724344</v>
      </c>
      <c r="B84" s="32">
        <v>0</v>
      </c>
      <c r="C84" s="32">
        <v>1233724344</v>
      </c>
      <c r="D84" s="32">
        <v>0</v>
      </c>
      <c r="E84" t="str">
        <f t="shared" si="2"/>
        <v>CORRECTO</v>
      </c>
      <c r="F84" t="str">
        <f t="shared" si="3"/>
        <v>CORRECTO</v>
      </c>
    </row>
    <row r="85" spans="1:6" hidden="1" x14ac:dyDescent="0.25">
      <c r="A85" s="32">
        <v>1172324000</v>
      </c>
      <c r="B85" s="32">
        <v>0</v>
      </c>
      <c r="C85" s="32">
        <v>1172324000</v>
      </c>
      <c r="D85" s="32">
        <v>0</v>
      </c>
      <c r="E85" t="str">
        <f t="shared" si="2"/>
        <v>CORRECTO</v>
      </c>
      <c r="F85" t="str">
        <f t="shared" si="3"/>
        <v>CORRECTO</v>
      </c>
    </row>
    <row r="86" spans="1:6" hidden="1" x14ac:dyDescent="0.25">
      <c r="A86" s="32">
        <v>1687170176</v>
      </c>
      <c r="B86" s="32">
        <v>0</v>
      </c>
      <c r="C86" s="32">
        <v>1687170176</v>
      </c>
      <c r="D86" s="32">
        <v>0</v>
      </c>
      <c r="E86" t="str">
        <f t="shared" si="2"/>
        <v>CORRECTO</v>
      </c>
      <c r="F86" t="str">
        <f t="shared" si="3"/>
        <v>CORRECTO</v>
      </c>
    </row>
    <row r="87" spans="1:6" hidden="1" x14ac:dyDescent="0.25">
      <c r="A87" s="32">
        <v>456776629.18000001</v>
      </c>
      <c r="B87" s="32">
        <v>50198554.739199996</v>
      </c>
      <c r="C87" s="32">
        <v>456776629.18000001</v>
      </c>
      <c r="D87" s="32">
        <v>104198248.46000001</v>
      </c>
      <c r="E87" t="str">
        <f t="shared" si="2"/>
        <v>CORRECTO</v>
      </c>
      <c r="F87" t="str">
        <f t="shared" si="3"/>
        <v>CORRECTO</v>
      </c>
    </row>
    <row r="88" spans="1:6" hidden="1" x14ac:dyDescent="0.25">
      <c r="A88" s="32">
        <v>745267131.82000005</v>
      </c>
      <c r="B88" s="32">
        <v>81902905.100799993</v>
      </c>
      <c r="C88" s="32">
        <v>745267131.82000005</v>
      </c>
      <c r="D88" s="32">
        <v>170007668.53999999</v>
      </c>
      <c r="E88" t="str">
        <f t="shared" si="2"/>
        <v>CORRECTO</v>
      </c>
      <c r="F88" t="str">
        <f t="shared" si="3"/>
        <v>CORRECTO</v>
      </c>
    </row>
  </sheetData>
  <autoFilter ref="A1:F88" xr:uid="{27E4883E-6B75-4340-A868-D2638E94B7FA}">
    <filterColumn colId="5">
      <filters>
        <filter val="ERROR"/>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30-8CBC-4C53-B1A6-833E9862D122}">
  <dimension ref="B1:M12"/>
  <sheetViews>
    <sheetView topLeftCell="A7" workbookViewId="0">
      <selection activeCell="D18" sqref="D18"/>
    </sheetView>
  </sheetViews>
  <sheetFormatPr baseColWidth="10" defaultRowHeight="15" x14ac:dyDescent="0.25"/>
  <cols>
    <col min="2" max="2" width="6.140625" bestFit="1" customWidth="1"/>
    <col min="3" max="3" width="7.7109375" bestFit="1" customWidth="1"/>
    <col min="4" max="4" width="48.42578125" customWidth="1"/>
    <col min="5" max="5" width="31.42578125" customWidth="1"/>
    <col min="6" max="6" width="30.7109375" customWidth="1"/>
    <col min="7" max="7" width="10.140625" customWidth="1"/>
    <col min="10" max="10" width="18.42578125" bestFit="1" customWidth="1"/>
    <col min="11" max="11" width="6.140625" bestFit="1" customWidth="1"/>
    <col min="12" max="12" width="22.140625" bestFit="1" customWidth="1"/>
    <col min="13" max="13" width="21.140625" bestFit="1" customWidth="1"/>
  </cols>
  <sheetData>
    <row r="1" spans="2:13" ht="60" x14ac:dyDescent="0.25">
      <c r="B1" s="22" t="s">
        <v>165</v>
      </c>
      <c r="C1" s="23" t="s">
        <v>161</v>
      </c>
      <c r="D1" s="23" t="s">
        <v>162</v>
      </c>
      <c r="E1" s="23" t="s">
        <v>163</v>
      </c>
      <c r="F1" s="23" t="s">
        <v>164</v>
      </c>
      <c r="G1" s="26" t="s">
        <v>166</v>
      </c>
      <c r="J1" s="27" t="s">
        <v>170</v>
      </c>
      <c r="K1" s="27" t="s">
        <v>168</v>
      </c>
      <c r="L1" s="28" t="s">
        <v>20</v>
      </c>
      <c r="M1" s="27" t="s">
        <v>21</v>
      </c>
    </row>
    <row r="2" spans="2:13" ht="30" x14ac:dyDescent="0.25">
      <c r="B2" s="24" t="s">
        <v>159</v>
      </c>
      <c r="C2" s="25">
        <v>236</v>
      </c>
      <c r="D2" s="21">
        <v>119</v>
      </c>
      <c r="E2" s="25">
        <v>236</v>
      </c>
      <c r="F2" s="21">
        <v>119</v>
      </c>
      <c r="G2">
        <f>F2/E2</f>
        <v>0.50423728813559321</v>
      </c>
      <c r="J2" s="199" t="s">
        <v>169</v>
      </c>
      <c r="K2" s="29" t="s">
        <v>159</v>
      </c>
      <c r="L2" s="18"/>
      <c r="M2" s="18"/>
    </row>
    <row r="3" spans="2:13" x14ac:dyDescent="0.25">
      <c r="B3" s="24" t="s">
        <v>157</v>
      </c>
      <c r="C3" s="25">
        <v>211</v>
      </c>
      <c r="D3" s="21">
        <v>62</v>
      </c>
      <c r="E3" s="11">
        <f>C2+C3</f>
        <v>447</v>
      </c>
      <c r="F3" s="11">
        <f>D2+D3</f>
        <v>181</v>
      </c>
      <c r="G3">
        <f>F3/E3</f>
        <v>0.40492170022371365</v>
      </c>
      <c r="J3" s="200"/>
      <c r="K3" s="29" t="s">
        <v>157</v>
      </c>
      <c r="L3" s="18"/>
      <c r="M3" s="18"/>
    </row>
    <row r="4" spans="2:13" x14ac:dyDescent="0.25">
      <c r="B4" s="24" t="s">
        <v>160</v>
      </c>
      <c r="C4" s="25">
        <v>295</v>
      </c>
      <c r="D4" s="21">
        <v>137</v>
      </c>
      <c r="E4" s="11">
        <f>E3+C4</f>
        <v>742</v>
      </c>
      <c r="F4" s="11">
        <f>F3+D4</f>
        <v>318</v>
      </c>
      <c r="G4">
        <f>F4/E4</f>
        <v>0.42857142857142855</v>
      </c>
      <c r="J4" s="200"/>
      <c r="K4" s="29" t="s">
        <v>167</v>
      </c>
      <c r="L4" s="18"/>
      <c r="M4" s="18"/>
    </row>
    <row r="5" spans="2:13" x14ac:dyDescent="0.25">
      <c r="B5" s="24" t="s">
        <v>158</v>
      </c>
      <c r="C5" s="25">
        <v>215</v>
      </c>
      <c r="D5" s="21">
        <v>94</v>
      </c>
      <c r="E5" s="11">
        <f>E4+C5</f>
        <v>957</v>
      </c>
      <c r="F5" s="11">
        <f>F4+D5</f>
        <v>412</v>
      </c>
      <c r="G5">
        <f>F5/E5</f>
        <v>0.43051201671891326</v>
      </c>
      <c r="J5" s="201"/>
      <c r="K5" s="29" t="s">
        <v>158</v>
      </c>
      <c r="L5" s="18"/>
      <c r="M5" s="18"/>
    </row>
    <row r="7" spans="2:13" ht="45" x14ac:dyDescent="0.25">
      <c r="D7" s="30" t="s">
        <v>119</v>
      </c>
      <c r="E7" s="10" t="s">
        <v>120</v>
      </c>
      <c r="F7" s="10" t="s">
        <v>121</v>
      </c>
      <c r="G7" s="30" t="s">
        <v>171</v>
      </c>
    </row>
    <row r="8" spans="2:13" x14ac:dyDescent="0.25">
      <c r="D8" s="15" t="s">
        <v>70</v>
      </c>
      <c r="E8" s="12"/>
      <c r="F8" s="12"/>
      <c r="G8" s="12"/>
    </row>
    <row r="9" spans="2:13" x14ac:dyDescent="0.25">
      <c r="D9" s="31" t="s">
        <v>128</v>
      </c>
      <c r="E9" s="13" t="s">
        <v>149</v>
      </c>
      <c r="F9" s="12" t="s">
        <v>150</v>
      </c>
      <c r="G9" s="20" t="s">
        <v>129</v>
      </c>
    </row>
    <row r="10" spans="2:13" x14ac:dyDescent="0.25">
      <c r="D10" s="15" t="s">
        <v>22</v>
      </c>
      <c r="E10" s="12"/>
      <c r="F10" s="12"/>
      <c r="G10" s="12"/>
    </row>
    <row r="11" spans="2:13" x14ac:dyDescent="0.25">
      <c r="D11" s="31" t="s">
        <v>144</v>
      </c>
      <c r="E11" s="14" t="s">
        <v>151</v>
      </c>
      <c r="F11" s="12" t="s">
        <v>152</v>
      </c>
      <c r="G11" s="20">
        <v>20</v>
      </c>
    </row>
    <row r="12" spans="2:13" x14ac:dyDescent="0.25">
      <c r="D12" s="31" t="s">
        <v>37</v>
      </c>
      <c r="E12" s="16" t="s">
        <v>145</v>
      </c>
      <c r="F12" s="17" t="s">
        <v>146</v>
      </c>
      <c r="G12" s="20" t="s">
        <v>172</v>
      </c>
    </row>
  </sheetData>
  <mergeCells count="1">
    <mergeCell ref="J2:J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sheetPr codeName="Hoja3"/>
  <dimension ref="A2:E33"/>
  <sheetViews>
    <sheetView workbookViewId="0">
      <selection activeCell="D18" sqref="D18"/>
    </sheetView>
  </sheetViews>
  <sheetFormatPr baseColWidth="10" defaultRowHeight="15" x14ac:dyDescent="0.25"/>
  <cols>
    <col min="1" max="1" width="44.85546875" customWidth="1"/>
    <col min="2" max="2" width="12.140625" customWidth="1"/>
    <col min="4" max="4" width="64.42578125" bestFit="1" customWidth="1"/>
    <col min="5" max="5" width="12.28515625" style="2" customWidth="1"/>
    <col min="6" max="13" width="1.85546875" bestFit="1" customWidth="1"/>
    <col min="14" max="84" width="2.85546875" bestFit="1" customWidth="1"/>
    <col min="85" max="120" width="3.85546875" bestFit="1" customWidth="1"/>
    <col min="121" max="121" width="11.7109375" bestFit="1" customWidth="1"/>
  </cols>
  <sheetData>
    <row r="2" spans="1:5" x14ac:dyDescent="0.25">
      <c r="A2" s="4" t="s">
        <v>87</v>
      </c>
      <c r="B2" s="4" t="s">
        <v>86</v>
      </c>
      <c r="D2" s="5" t="s">
        <v>103</v>
      </c>
      <c r="E2" s="2" t="s">
        <v>104</v>
      </c>
    </row>
    <row r="3" spans="1:5" ht="15.6" customHeight="1" x14ac:dyDescent="0.25">
      <c r="A3" s="3" t="s">
        <v>113</v>
      </c>
      <c r="B3" s="6">
        <v>18</v>
      </c>
      <c r="D3" s="1" t="s">
        <v>73</v>
      </c>
      <c r="E3" s="2">
        <v>5</v>
      </c>
    </row>
    <row r="4" spans="1:5" x14ac:dyDescent="0.25">
      <c r="A4" s="3" t="s">
        <v>112</v>
      </c>
      <c r="B4" s="2">
        <v>40</v>
      </c>
      <c r="D4" s="1" t="s">
        <v>107</v>
      </c>
      <c r="E4" s="2">
        <v>1</v>
      </c>
    </row>
    <row r="5" spans="1:5" x14ac:dyDescent="0.25">
      <c r="A5" s="3" t="s">
        <v>88</v>
      </c>
      <c r="B5" s="2">
        <v>16</v>
      </c>
      <c r="D5" s="1" t="s">
        <v>94</v>
      </c>
      <c r="E5" s="2">
        <v>1</v>
      </c>
    </row>
    <row r="6" spans="1:5" x14ac:dyDescent="0.25">
      <c r="A6" s="3" t="s">
        <v>89</v>
      </c>
      <c r="B6" s="2">
        <f>110-18</f>
        <v>92</v>
      </c>
      <c r="D6" s="1" t="s">
        <v>29</v>
      </c>
      <c r="E6" s="2">
        <v>37</v>
      </c>
    </row>
    <row r="7" spans="1:5" x14ac:dyDescent="0.25">
      <c r="A7" s="3"/>
      <c r="B7" s="2"/>
      <c r="D7" s="1" t="s">
        <v>95</v>
      </c>
      <c r="E7" s="2">
        <v>1</v>
      </c>
    </row>
    <row r="8" spans="1:5" x14ac:dyDescent="0.25">
      <c r="A8" s="3"/>
      <c r="B8" s="2"/>
      <c r="D8" s="1" t="s">
        <v>96</v>
      </c>
      <c r="E8" s="2">
        <v>1</v>
      </c>
    </row>
    <row r="9" spans="1:5" x14ac:dyDescent="0.25">
      <c r="A9" s="3"/>
      <c r="B9" s="2"/>
      <c r="D9" s="1" t="s">
        <v>92</v>
      </c>
      <c r="E9" s="2">
        <v>1</v>
      </c>
    </row>
    <row r="10" spans="1:5" x14ac:dyDescent="0.25">
      <c r="A10" s="3"/>
      <c r="B10" s="2"/>
      <c r="D10" s="1" t="s">
        <v>38</v>
      </c>
      <c r="E10" s="2">
        <v>4</v>
      </c>
    </row>
    <row r="11" spans="1:5" x14ac:dyDescent="0.25">
      <c r="A11" s="3"/>
      <c r="B11" s="2"/>
      <c r="D11" s="1" t="s">
        <v>97</v>
      </c>
      <c r="E11" s="2">
        <v>4</v>
      </c>
    </row>
    <row r="12" spans="1:5" x14ac:dyDescent="0.25">
      <c r="A12" s="3"/>
      <c r="B12" s="2"/>
      <c r="D12" s="1" t="s">
        <v>68</v>
      </c>
      <c r="E12" s="2">
        <v>26</v>
      </c>
    </row>
    <row r="13" spans="1:5" x14ac:dyDescent="0.25">
      <c r="A13" s="3"/>
      <c r="B13" s="2"/>
      <c r="D13" s="1" t="s">
        <v>35</v>
      </c>
      <c r="E13" s="2">
        <v>23</v>
      </c>
    </row>
    <row r="14" spans="1:5" x14ac:dyDescent="0.25">
      <c r="A14" s="3"/>
      <c r="B14" s="2"/>
      <c r="D14" s="1" t="s">
        <v>91</v>
      </c>
      <c r="E14" s="2">
        <v>3</v>
      </c>
    </row>
    <row r="15" spans="1:5" x14ac:dyDescent="0.25">
      <c r="A15" s="3"/>
      <c r="B15" s="2"/>
      <c r="D15" s="1" t="s">
        <v>93</v>
      </c>
      <c r="E15" s="2">
        <v>1</v>
      </c>
    </row>
    <row r="16" spans="1:5" x14ac:dyDescent="0.25">
      <c r="A16" s="3"/>
      <c r="B16" s="2"/>
      <c r="D16" s="1" t="s">
        <v>100</v>
      </c>
      <c r="E16" s="2">
        <v>108</v>
      </c>
    </row>
    <row r="17" spans="1:2" x14ac:dyDescent="0.25">
      <c r="A17" s="3"/>
      <c r="B17" s="2"/>
    </row>
    <row r="18" spans="1:2" x14ac:dyDescent="0.25">
      <c r="A18" s="3"/>
      <c r="B18" s="2"/>
    </row>
    <row r="19" spans="1:2" x14ac:dyDescent="0.25">
      <c r="A19" s="3"/>
      <c r="B19" s="2"/>
    </row>
    <row r="20" spans="1:2" x14ac:dyDescent="0.25">
      <c r="A20" s="3"/>
      <c r="B20" s="2"/>
    </row>
    <row r="21" spans="1:2" x14ac:dyDescent="0.25">
      <c r="A21" s="3"/>
      <c r="B21" s="2"/>
    </row>
    <row r="22" spans="1:2" x14ac:dyDescent="0.25">
      <c r="A22" s="3"/>
      <c r="B22" s="2"/>
    </row>
    <row r="23" spans="1:2" x14ac:dyDescent="0.25">
      <c r="A23" s="3"/>
      <c r="B23" s="2"/>
    </row>
    <row r="24" spans="1:2" x14ac:dyDescent="0.25">
      <c r="A24" s="3"/>
      <c r="B24" s="2"/>
    </row>
    <row r="25" spans="1:2" x14ac:dyDescent="0.25">
      <c r="A25" s="3"/>
      <c r="B25" s="2"/>
    </row>
    <row r="26" spans="1:2" x14ac:dyDescent="0.25">
      <c r="A26" s="3"/>
      <c r="B26" s="2"/>
    </row>
    <row r="27" spans="1:2" x14ac:dyDescent="0.25">
      <c r="A27" s="3"/>
      <c r="B27" s="2"/>
    </row>
    <row r="28" spans="1:2" x14ac:dyDescent="0.25">
      <c r="A28" s="3"/>
      <c r="B28" s="2"/>
    </row>
    <row r="29" spans="1:2" x14ac:dyDescent="0.25">
      <c r="A29" s="3"/>
      <c r="B29" s="2"/>
    </row>
    <row r="30" spans="1:2" x14ac:dyDescent="0.25">
      <c r="A30" s="3"/>
      <c r="B30" s="2"/>
    </row>
    <row r="31" spans="1:2" x14ac:dyDescent="0.25">
      <c r="A31" s="3"/>
      <c r="B31" s="2"/>
    </row>
    <row r="32" spans="1:2" x14ac:dyDescent="0.25">
      <c r="A32" s="3"/>
      <c r="B32" s="2"/>
    </row>
    <row r="33" spans="1:2" x14ac:dyDescent="0.25">
      <c r="A33" s="3"/>
      <c r="B33" s="2"/>
    </row>
  </sheetData>
  <autoFilter ref="A2:B33" xr:uid="{2E535645-5E0B-47B5-9C38-49E16F607CB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sheetPr codeName="Hoja4"/>
  <dimension ref="B2:C49"/>
  <sheetViews>
    <sheetView workbookViewId="0">
      <selection activeCell="D13" sqref="D13"/>
    </sheetView>
  </sheetViews>
  <sheetFormatPr baseColWidth="10" defaultRowHeight="15" x14ac:dyDescent="0.25"/>
  <cols>
    <col min="2" max="2" width="71.140625" customWidth="1"/>
    <col min="3" max="3" width="12.28515625" customWidth="1"/>
    <col min="4" max="4" width="11.7109375" bestFit="1" customWidth="1"/>
  </cols>
  <sheetData>
    <row r="2" spans="2:3" x14ac:dyDescent="0.25">
      <c r="B2" s="8" t="s">
        <v>114</v>
      </c>
      <c r="C2" t="s">
        <v>104</v>
      </c>
    </row>
    <row r="3" spans="2:3" s="3" customFormat="1" ht="45" x14ac:dyDescent="0.25">
      <c r="B3" s="7" t="s">
        <v>24</v>
      </c>
      <c r="C3" s="9">
        <v>49</v>
      </c>
    </row>
    <row r="4" spans="2:3" s="3" customFormat="1" x14ac:dyDescent="0.25">
      <c r="B4" s="7" t="s">
        <v>108</v>
      </c>
      <c r="C4" s="9">
        <v>49</v>
      </c>
    </row>
    <row r="5" spans="2:3" s="3" customFormat="1" ht="30" x14ac:dyDescent="0.25">
      <c r="B5" s="7" t="s">
        <v>84</v>
      </c>
      <c r="C5" s="9">
        <v>19</v>
      </c>
    </row>
    <row r="6" spans="2:3" s="3" customFormat="1" x14ac:dyDescent="0.25">
      <c r="B6" s="7" t="s">
        <v>110</v>
      </c>
      <c r="C6" s="9">
        <v>7</v>
      </c>
    </row>
    <row r="7" spans="2:3" s="3" customFormat="1" ht="30" x14ac:dyDescent="0.25">
      <c r="B7" s="7" t="s">
        <v>109</v>
      </c>
      <c r="C7" s="9">
        <v>12</v>
      </c>
    </row>
    <row r="8" spans="2:3" s="3" customFormat="1" ht="30" x14ac:dyDescent="0.25">
      <c r="B8" s="7" t="s">
        <v>43</v>
      </c>
      <c r="C8" s="9">
        <v>40</v>
      </c>
    </row>
    <row r="9" spans="2:3" s="3" customFormat="1" ht="30" x14ac:dyDescent="0.25">
      <c r="B9" s="7" t="s">
        <v>105</v>
      </c>
      <c r="C9" s="9">
        <v>35</v>
      </c>
    </row>
    <row r="10" spans="2:3" s="3" customFormat="1" x14ac:dyDescent="0.25">
      <c r="B10" s="7" t="s">
        <v>106</v>
      </c>
      <c r="C10" s="9">
        <v>5</v>
      </c>
    </row>
    <row r="11" spans="2:3" x14ac:dyDescent="0.25">
      <c r="B11" s="1" t="s">
        <v>100</v>
      </c>
      <c r="C11" s="2">
        <v>108</v>
      </c>
    </row>
    <row r="13" spans="2:3" x14ac:dyDescent="0.25">
      <c r="B13" s="8" t="s">
        <v>114</v>
      </c>
      <c r="C13" t="s">
        <v>104</v>
      </c>
    </row>
    <row r="14" spans="2:3" ht="30" x14ac:dyDescent="0.25">
      <c r="B14" s="7" t="s">
        <v>105</v>
      </c>
      <c r="C14" s="9">
        <v>35</v>
      </c>
    </row>
    <row r="15" spans="2:3" ht="30" x14ac:dyDescent="0.25">
      <c r="B15" s="7" t="s">
        <v>59</v>
      </c>
      <c r="C15" s="9">
        <v>2</v>
      </c>
    </row>
    <row r="16" spans="2:3" x14ac:dyDescent="0.25">
      <c r="B16" s="7" t="s">
        <v>57</v>
      </c>
      <c r="C16" s="9">
        <v>1</v>
      </c>
    </row>
    <row r="17" spans="2:3" x14ac:dyDescent="0.25">
      <c r="B17" s="7" t="s">
        <v>56</v>
      </c>
      <c r="C17" s="9">
        <v>2</v>
      </c>
    </row>
    <row r="18" spans="2:3" ht="30" x14ac:dyDescent="0.25">
      <c r="B18" s="7" t="s">
        <v>111</v>
      </c>
      <c r="C18" s="9">
        <v>8</v>
      </c>
    </row>
    <row r="19" spans="2:3" ht="30" x14ac:dyDescent="0.25">
      <c r="B19" s="7" t="s">
        <v>79</v>
      </c>
      <c r="C19" s="9">
        <v>7</v>
      </c>
    </row>
    <row r="20" spans="2:3" ht="30" x14ac:dyDescent="0.25">
      <c r="B20" s="7" t="s">
        <v>78</v>
      </c>
      <c r="C20" s="9">
        <v>4</v>
      </c>
    </row>
    <row r="21" spans="2:3" x14ac:dyDescent="0.25">
      <c r="B21" s="7" t="s">
        <v>102</v>
      </c>
      <c r="C21" s="9">
        <v>1</v>
      </c>
    </row>
    <row r="22" spans="2:3" x14ac:dyDescent="0.25">
      <c r="B22" s="7" t="s">
        <v>80</v>
      </c>
      <c r="C22" s="9">
        <v>7</v>
      </c>
    </row>
    <row r="23" spans="2:3" x14ac:dyDescent="0.25">
      <c r="B23" s="7" t="s">
        <v>55</v>
      </c>
      <c r="C23" s="9">
        <v>2</v>
      </c>
    </row>
    <row r="24" spans="2:3" x14ac:dyDescent="0.25">
      <c r="B24" s="7" t="s">
        <v>72</v>
      </c>
      <c r="C24" s="9">
        <v>1</v>
      </c>
    </row>
    <row r="25" spans="2:3" x14ac:dyDescent="0.25">
      <c r="B25" s="7" t="s">
        <v>106</v>
      </c>
      <c r="C25" s="9">
        <v>5</v>
      </c>
    </row>
    <row r="26" spans="2:3" ht="45" x14ac:dyDescent="0.25">
      <c r="B26" s="7" t="s">
        <v>90</v>
      </c>
      <c r="C26" s="9">
        <v>1</v>
      </c>
    </row>
    <row r="27" spans="2:3" ht="30" x14ac:dyDescent="0.25">
      <c r="B27" s="7" t="s">
        <v>79</v>
      </c>
      <c r="C27" s="9">
        <v>3</v>
      </c>
    </row>
    <row r="28" spans="2:3" x14ac:dyDescent="0.25">
      <c r="B28" s="7" t="s">
        <v>81</v>
      </c>
      <c r="C28" s="9">
        <v>1</v>
      </c>
    </row>
    <row r="29" spans="2:3" x14ac:dyDescent="0.25">
      <c r="B29" s="7" t="s">
        <v>110</v>
      </c>
      <c r="C29" s="9">
        <v>7</v>
      </c>
    </row>
    <row r="30" spans="2:3" ht="30" x14ac:dyDescent="0.25">
      <c r="B30" s="7" t="s">
        <v>39</v>
      </c>
      <c r="C30" s="9">
        <v>1</v>
      </c>
    </row>
    <row r="31" spans="2:3" ht="30" x14ac:dyDescent="0.25">
      <c r="B31" s="7" t="s">
        <v>101</v>
      </c>
      <c r="C31" s="9">
        <v>1</v>
      </c>
    </row>
    <row r="32" spans="2:3" ht="30" x14ac:dyDescent="0.25">
      <c r="B32" s="7" t="s">
        <v>111</v>
      </c>
      <c r="C32" s="9">
        <v>3</v>
      </c>
    </row>
    <row r="33" spans="2:3" ht="30" x14ac:dyDescent="0.25">
      <c r="B33" s="7" t="s">
        <v>82</v>
      </c>
      <c r="C33" s="9">
        <v>1</v>
      </c>
    </row>
    <row r="34" spans="2:3" ht="30" x14ac:dyDescent="0.25">
      <c r="B34" s="7" t="s">
        <v>78</v>
      </c>
      <c r="C34" s="9">
        <v>1</v>
      </c>
    </row>
    <row r="35" spans="2:3" ht="30" x14ac:dyDescent="0.25">
      <c r="B35" s="7" t="s">
        <v>109</v>
      </c>
      <c r="C35" s="9">
        <v>12</v>
      </c>
    </row>
    <row r="36" spans="2:3" x14ac:dyDescent="0.25">
      <c r="B36" s="7" t="s">
        <v>26</v>
      </c>
      <c r="C36" s="9">
        <v>4</v>
      </c>
    </row>
    <row r="37" spans="2:3" ht="30" x14ac:dyDescent="0.25">
      <c r="B37" s="7" t="s">
        <v>77</v>
      </c>
      <c r="C37" s="9">
        <v>2</v>
      </c>
    </row>
    <row r="38" spans="2:3" x14ac:dyDescent="0.25">
      <c r="B38" s="7" t="s">
        <v>76</v>
      </c>
      <c r="C38" s="9">
        <v>6</v>
      </c>
    </row>
    <row r="39" spans="2:3" x14ac:dyDescent="0.25">
      <c r="B39" s="7" t="s">
        <v>108</v>
      </c>
      <c r="C39" s="9">
        <v>49</v>
      </c>
    </row>
    <row r="40" spans="2:3" ht="30" x14ac:dyDescent="0.25">
      <c r="B40" s="7" t="s">
        <v>39</v>
      </c>
      <c r="C40" s="9">
        <v>1</v>
      </c>
    </row>
    <row r="41" spans="2:3" x14ac:dyDescent="0.25">
      <c r="B41" s="7" t="s">
        <v>26</v>
      </c>
      <c r="C41" s="9">
        <v>11</v>
      </c>
    </row>
    <row r="42" spans="2:3" x14ac:dyDescent="0.25">
      <c r="B42" s="7" t="s">
        <v>83</v>
      </c>
      <c r="C42" s="9">
        <v>8</v>
      </c>
    </row>
    <row r="43" spans="2:3" ht="30" x14ac:dyDescent="0.25">
      <c r="B43" s="7" t="s">
        <v>77</v>
      </c>
      <c r="C43" s="9">
        <v>3</v>
      </c>
    </row>
    <row r="44" spans="2:3" x14ac:dyDescent="0.25">
      <c r="B44" s="7" t="s">
        <v>76</v>
      </c>
      <c r="C44" s="9">
        <v>14</v>
      </c>
    </row>
    <row r="45" spans="2:3" ht="30" x14ac:dyDescent="0.25">
      <c r="B45" s="7" t="s">
        <v>111</v>
      </c>
      <c r="C45" s="9">
        <v>3</v>
      </c>
    </row>
    <row r="46" spans="2:3" x14ac:dyDescent="0.25">
      <c r="B46" s="7" t="s">
        <v>30</v>
      </c>
      <c r="C46" s="9">
        <v>5</v>
      </c>
    </row>
    <row r="47" spans="2:3" ht="30" x14ac:dyDescent="0.25">
      <c r="B47" s="7" t="s">
        <v>75</v>
      </c>
      <c r="C47" s="9">
        <v>3</v>
      </c>
    </row>
    <row r="48" spans="2:3" x14ac:dyDescent="0.25">
      <c r="B48" s="7" t="s">
        <v>80</v>
      </c>
      <c r="C48" s="9">
        <v>1</v>
      </c>
    </row>
    <row r="49" spans="2:3" x14ac:dyDescent="0.25">
      <c r="B49" s="1" t="s">
        <v>100</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PA 2025</vt:lpstr>
      <vt:lpstr>Hoja1</vt:lpstr>
      <vt:lpstr>Tablas</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Cristian Javier Vargas del Campo</cp:lastModifiedBy>
  <dcterms:created xsi:type="dcterms:W3CDTF">2023-03-23T17:08:33Z</dcterms:created>
  <dcterms:modified xsi:type="dcterms:W3CDTF">2025-03-31T14:50:18Z</dcterms:modified>
</cp:coreProperties>
</file>