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chmydocs.anh.gov.co\sperfiles\patricia.marin\Desktop\ANH2025\PLAN DE ACCIÓN 2025 mayo\Reporte seguimiento julio 2025\"/>
    </mc:Choice>
  </mc:AlternateContent>
  <xr:revisionPtr revIDLastSave="0" documentId="13_ncr:1_{4B11E116-3103-442A-B93A-C1E3974FAD0F}" xr6:coauthVersionLast="47" xr6:coauthVersionMax="47" xr10:uidLastSave="{00000000-0000-0000-0000-000000000000}"/>
  <bookViews>
    <workbookView xWindow="-120" yWindow="-120" windowWidth="29040" windowHeight="15720" xr2:uid="{9DC11217-605F-4BE5-B5B6-EF1E9ECD9E05}"/>
  </bookViews>
  <sheets>
    <sheet name="Plan de Acción 2025 Sin IE" sheetId="1" r:id="rId1"/>
  </sheets>
  <definedNames>
    <definedName name="_xlnm._FilterDatabase" localSheetId="0" hidden="1">'Plan de Acción 2025 Sin IE'!$A$3:$AQ$97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6" i="1" l="1"/>
  <c r="AQ65" i="1"/>
  <c r="AP64" i="1"/>
  <c r="AQ73" i="1" l="1"/>
  <c r="AQ72" i="1"/>
  <c r="AQ19" i="1" l="1"/>
  <c r="AP19" i="1"/>
  <c r="AB19" i="1"/>
  <c r="AB10" i="1" l="1"/>
</calcChain>
</file>

<file path=xl/sharedStrings.xml><?xml version="1.0" encoding="utf-8"?>
<sst xmlns="http://schemas.openxmlformats.org/spreadsheetml/2006/main" count="1399" uniqueCount="609">
  <si>
    <t>PROGRAMACIÓN</t>
  </si>
  <si>
    <t>SEGUIMIENTO</t>
  </si>
  <si>
    <t>ID</t>
  </si>
  <si>
    <t xml:space="preserve">Vicepresidencia/ Oficina Asesora </t>
  </si>
  <si>
    <t>Gerencia / Grupo</t>
  </si>
  <si>
    <t>Topo o Clasificación General Indicador</t>
  </si>
  <si>
    <t>Fuente Presupuestal</t>
  </si>
  <si>
    <t>Proyecto de Inversión DNP</t>
  </si>
  <si>
    <t>Presupuesto programado $ 
(distribución debe coincidir con programación pptal por dependencia o producto del proyecto de inversión)</t>
  </si>
  <si>
    <t>Nombre indicador (estratégico, indicador producto del proyecto de inversión, o indiador de la actividad de gestión)</t>
  </si>
  <si>
    <t>Objetivo del indicador (Qué mide el Indicador?)</t>
  </si>
  <si>
    <t>Fórmula del Indicador</t>
  </si>
  <si>
    <t>Unidad de Medida</t>
  </si>
  <si>
    <t>Frecuencia o periodicidad de Seguimiento</t>
  </si>
  <si>
    <t>Meta Anual</t>
  </si>
  <si>
    <t>Fuente primaria de información y evidencia (medio que soporta y permite comprobar el avance registrado y la ubicacion del mismo: base de datos, servidor, url, carpeta compartida, otro.)</t>
  </si>
  <si>
    <t>Persona responsable de proveer datos</t>
  </si>
  <si>
    <t>Persona de contacto con Grupo de Planeación</t>
  </si>
  <si>
    <t>Correo electrónico ANH 
persona de contacto</t>
  </si>
  <si>
    <r>
      <t xml:space="preserve">Ejecución Presupuestal acumulada </t>
    </r>
    <r>
      <rPr>
        <b/>
        <u/>
        <sz val="11"/>
        <color theme="0"/>
        <rFont val="Aptos Narrow"/>
        <family val="2"/>
        <scheme val="minor"/>
      </rPr>
      <t>al mes de reporte</t>
    </r>
    <r>
      <rPr>
        <b/>
        <sz val="11"/>
        <color theme="0"/>
        <rFont val="Aptos Narrow"/>
        <family val="2"/>
        <scheme val="minor"/>
      </rPr>
      <t xml:space="preserve"> - compromisos asociados a la columna G- Presupuesto programado $ (cifras en pesos )</t>
    </r>
  </si>
  <si>
    <r>
      <t xml:space="preserve">Ejecución Presupuestal acumulada </t>
    </r>
    <r>
      <rPr>
        <b/>
        <u/>
        <sz val="11"/>
        <color theme="0"/>
        <rFont val="Aptos Narrow"/>
        <family val="2"/>
        <scheme val="minor"/>
      </rPr>
      <t>al mes de reporte</t>
    </r>
    <r>
      <rPr>
        <b/>
        <sz val="11"/>
        <color theme="0"/>
        <rFont val="Aptos Narrow"/>
        <family val="2"/>
        <scheme val="minor"/>
      </rPr>
      <t xml:space="preserve"> - obligaciones asociadas a la columna G- Presupuesto programado $ (cifras en pesos )</t>
    </r>
  </si>
  <si>
    <r>
      <t xml:space="preserve">Avance cuantitativo meta
</t>
    </r>
    <r>
      <rPr>
        <b/>
        <u/>
        <sz val="11"/>
        <color rgb="FFFFFFFF"/>
        <rFont val="Aptos Narrow"/>
        <family val="2"/>
        <scheme val="minor"/>
      </rPr>
      <t>(solo ingresar números)</t>
    </r>
  </si>
  <si>
    <t>Descripción del Avance o Justificación del Incumplimiento</t>
  </si>
  <si>
    <t>VICEPRESIDENCIA ADMINISTRATIVA Y FINANCIERA</t>
  </si>
  <si>
    <t>FINANCIERO</t>
  </si>
  <si>
    <t>Indicador Plan de Acción Institucional</t>
  </si>
  <si>
    <t>Gastos de funcionamiento</t>
  </si>
  <si>
    <t>No Aplica</t>
  </si>
  <si>
    <t>Declaraciones presentadas oportunamente</t>
  </si>
  <si>
    <t>Se presenta las Declaraciones DIAN, ICA, Retención ICA, Declaración Ministerio de Educación y Declaración de Ministerio del Interior. Se debe tener en cuenta que V1 y V5 incluye ReteICA e ICA; V2 y V6 incluye Retefuente, IVA e Ingresos y Patrimonio e Información Éxogena DIAN.</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</si>
  <si>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</si>
  <si>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Porcentaje</t>
  </si>
  <si>
    <t>Mensual</t>
  </si>
  <si>
    <t>Sistema General de Regalías</t>
  </si>
  <si>
    <t>Excedentes financieros girados a la nación</t>
  </si>
  <si>
    <t>Excedentes financieros transferidos a la nación</t>
  </si>
  <si>
    <t>Sumatoria de los saldos trasladados correspondientes a excedentes financieros durante el año.</t>
  </si>
  <si>
    <t>Millones de pesos</t>
  </si>
  <si>
    <t>Anual</t>
  </si>
  <si>
    <t>Diana Rojas Rubio</t>
  </si>
  <si>
    <t>diana.rojas@anh.gov.co</t>
  </si>
  <si>
    <t>PARTICIPACIÓN CIUDADANA</t>
  </si>
  <si>
    <t>Documento publicado para el análisis de la satisfacción de usuarios ANH</t>
  </si>
  <si>
    <t>​El indicador mide la información consolidada de las encuestas aplicadas a los usuarios y la evaluación de la atención prestada por la ANH a sus usuarios en el Informe Encuesta de Satisfacción al Usuario ANH y publicación de Informes de atención PQRSD</t>
  </si>
  <si>
    <t>Unidad</t>
  </si>
  <si>
    <t>Carolina Hernández Ordoñez</t>
  </si>
  <si>
    <t>carolina.hernandez@anh.gov.co</t>
  </si>
  <si>
    <t>ADMINISTRATIVO</t>
  </si>
  <si>
    <t>Jorge Edisson Sanabria</t>
  </si>
  <si>
    <t>jorge.sanabria@anh.gov.co</t>
  </si>
  <si>
    <t>Servicios adquiridos para el apoyo a los procesos liderados por el GIT Administrativo</t>
  </si>
  <si>
    <t>Consiste en las acciones que se tomen para la contratación de prestaciones de servicios requeridos por la Agencia liderados por el GIT Administrativo y Financiero</t>
  </si>
  <si>
    <t>(No. de Contratos suscritos / No. de contratos a suscribir según PAA) * 100</t>
  </si>
  <si>
    <t>Semestral</t>
  </si>
  <si>
    <t>Ejecución de los gastos de funcionamiento para la Agencia</t>
  </si>
  <si>
    <t>Mide el nivel de ejecución de los gastos de funcionamiento para la Agencia a partir del Total Presupuesto de Gastos de Funcionamiento Ejecutado / Total Apropiación de Gasto de Funcionamiento. % de ejecución equivalente &lt;= el 50% de apropiación anual</t>
  </si>
  <si>
    <t>(Valor Obligado Acumulado Gastos de Funcionamiento - Valor Obligado Excedentes Financieros)/ (Apropiación vigentes Gastos de Funcionamiento - Valor Apropiado Excedentes Financieros)</t>
  </si>
  <si>
    <t>CONTROL INTERNO DISCIPLINARIO</t>
  </si>
  <si>
    <t>Procesos disciplinarios gestionados durante el periodo</t>
  </si>
  <si>
    <t xml:space="preserve">Se evalua si el total de las decisiones son tramitadas (evaluadas) por el área durante la vigencia. </t>
  </si>
  <si>
    <t>Magali Duque</t>
  </si>
  <si>
    <t>PLANEACIÓN</t>
  </si>
  <si>
    <t>Ejecución presupuestal de los proyectos de inversión (obligaciones)</t>
  </si>
  <si>
    <t>Muestra el porcentaje de avance en la ejecución de los recursos presupuestales en obligaciones asociados a los recursos asignados en los proyectos en la respectiva vigencia.</t>
  </si>
  <si>
    <t xml:space="preserve">(Recursos presupuestales de inversión ejecutados en obligaciones/ Presupuesto de inversión apropiado  en la vigencia)*100 </t>
  </si>
  <si>
    <t>Carmen Sánchez</t>
  </si>
  <si>
    <t>carmen.sanchez@anh.gov.co</t>
  </si>
  <si>
    <t>Trimestral</t>
  </si>
  <si>
    <t>Caracterizaciones de procesos actualizadas y aprobadas</t>
  </si>
  <si>
    <t>Caracterizaciones actualizadas/Numero de procesos que conforman el sistema de Gestión.</t>
  </si>
  <si>
    <t>Requerimientos frente al SIGECO atendidos de forma oportuna</t>
  </si>
  <si>
    <t>El indicador mide la eficacia en la atención a los requerimientos realizados por los usuarios del sistema SIGECO</t>
  </si>
  <si>
    <t>No. De requerimientos atendidos/ No. De resquerimientos recibidos.</t>
  </si>
  <si>
    <t>Puntaje obtenido en la Evaluación de la gestión institucional FURAG II (MIPG-ANH)</t>
  </si>
  <si>
    <t>Se  evalúa el modelo a través de la herramienta FRURAG II, que arroja el resultado según la variables evaluadas.</t>
  </si>
  <si>
    <t>Resultado de la Evaluación</t>
  </si>
  <si>
    <t>Número</t>
  </si>
  <si>
    <t xml:space="preserve">Contrato de soporte y mantenimiento. </t>
  </si>
  <si>
    <t>Se mide con la suscripción del contrato de soporte y mantenimiento de la herramienta SIGECO</t>
  </si>
  <si>
    <t>Contrato suscrito</t>
  </si>
  <si>
    <t>No.  De monitoreso realizados/No. De monitores programados.</t>
  </si>
  <si>
    <t>Monitoreos realizados a las matrices de riesgos de gestión y corrupción de la entidad</t>
  </si>
  <si>
    <t>El indicador mide la eficienca en la realización de los monitoreos programados a las matrices de riesgos de gestión y corrupción de la entidad. Es un indicador acumulado</t>
  </si>
  <si>
    <t>TALENTO HUMANO</t>
  </si>
  <si>
    <t>Aplicación de Instrumento de medición de Nivel de Satisfacción del Talento Humano a los funcionarios de la entidad</t>
  </si>
  <si>
    <t>Evaluar la satisfacción de la parte interesada interna frente a la implementación de las rutas para crear Valor en lo Público (Ruta de la Felicidad, Ruta del Crecimiento, Ruta del Servicio, Ruta de la Calidad y Ruta del Análisis de Datos.</t>
  </si>
  <si>
    <t>Sondeo de satisfacción</t>
  </si>
  <si>
    <t xml:space="preserve">Anual </t>
  </si>
  <si>
    <t>Javier Rene Morales Sierra</t>
  </si>
  <si>
    <t>javier.morales@anh.gov.co</t>
  </si>
  <si>
    <t>Avance en la Implementación del Plan Estratégico de TH 2025</t>
  </si>
  <si>
    <t>Evaluar el nivel de Avance en la implementación del Plan Estratégico de TH 2025</t>
  </si>
  <si>
    <t>Promedio de la ejecución de los planes: plan previsión de recursos humanos+ plan anual de vacantes + plan institucional de capacitación + plan de incentivos institucionales/bienestar + plan anual en seguridad y salud en el trabajo</t>
  </si>
  <si>
    <t>Avance en la Implementación del Plan de Seguridad y Salud en el Trabajo - SST 2025</t>
  </si>
  <si>
    <t>Evaluar el Nivel de Avance en la implementación del Plan de Seguridad y Salud en el Trabajo - SST 2025</t>
  </si>
  <si>
    <t>(Total actividades ejecutadas para el periodo / Total actividades programadas ) *100</t>
  </si>
  <si>
    <t>Avance en la Implementación del Plan Institucional de Capacitación 2025</t>
  </si>
  <si>
    <t>Evaluar el Nivel de Avance de las actividades programadas en el Plan Institucional de Capacitación 2025</t>
  </si>
  <si>
    <t>Avance en la Implementación del Plan Bienestar e Incentivos 2025</t>
  </si>
  <si>
    <t>Evaluar el Nivel de Avance de las actividades programadas en el Plan de Bienestar e Incentivos 2025</t>
  </si>
  <si>
    <t>Evaluar la efectividad de las actividades realizadas frente a la CNSC para la provisión de vacantes en los cargos de carrera administrativa</t>
  </si>
  <si>
    <t>(No Vacantes de carrera gestionadas ante la CNSC/Numero Vacantes definitivas de carrera existente)*100</t>
  </si>
  <si>
    <t>Avance en la Implementación del Plan de Previsión de Recursos Humanos 2025</t>
  </si>
  <si>
    <t>Evaluar la efectividad de las actividades realizadas  para la provisión de vacantes de los cargos PPC</t>
  </si>
  <si>
    <t>Evaluación Dimensión de Talento Humano FURAG - MIPG - 2024</t>
  </si>
  <si>
    <t>Puntaje obtenido en la Evaluación Dimensión de Talento Humano FURAG - MIPG</t>
  </si>
  <si>
    <t>V1= Puntaje obtenido en la Evaluación Dimensión de Talento Humano FURAG - MIPG</t>
  </si>
  <si>
    <t>VICEPRESIDENCIA DE CONTRATOS DE HIDROCARBUROS</t>
  </si>
  <si>
    <t>GERENCIA SEGURIDAD, COMUNIDADES Y MEDIO AMBIENTE</t>
  </si>
  <si>
    <t>Gasto de inversión</t>
  </si>
  <si>
    <t>Apoyo para la viabilizacion de las actividades de exploracion y produccion de hidrocarburos a traves de la articulacion institucional de la gestion socio ambiental  Nacional</t>
  </si>
  <si>
    <t>Documentos de investigación realizados</t>
  </si>
  <si>
    <t xml:space="preserve">Documentos de Investigación realizados de caracterización ambiental con el resultado del análisis de la información colectada, para la toma de decisiones en las actividades de exploración y producción de hidrocarburos  </t>
  </si>
  <si>
    <t>Sumatoria de documentos de investigación realizados</t>
  </si>
  <si>
    <t>José Leonardo Rojas</t>
  </si>
  <si>
    <t>jose.rojas@anh.gov.co</t>
  </si>
  <si>
    <t>Documentos de lineamientos técnicos realizados</t>
  </si>
  <si>
    <t>Documentos de lineamientos técnicos realizados que den cuenta de la generación de capacidades en las entidades de carácter ambiental</t>
  </si>
  <si>
    <t>Sumatoria de documentos de lineamientos técnicos realizados</t>
  </si>
  <si>
    <t>Documentos de planeación realizados</t>
  </si>
  <si>
    <t xml:space="preserve">Documentos de planeación realizados que evidencien la formulación e implementación de  iniciativas de inversión social en los territorios priorizados y estratégicos para el desarrollo de las actividades de exploración y producción de hidrocarburos </t>
  </si>
  <si>
    <t>Sumatoria de documentos de planeación realizados</t>
  </si>
  <si>
    <t>Eventos de divulgación realizados</t>
  </si>
  <si>
    <t xml:space="preserve">Eventos de divulgación de las acciones a nivel nacional, regional y local para viabilizar las actividades de exploración y producción de hidrocarburos </t>
  </si>
  <si>
    <t xml:space="preserve">Sumatoria de eventos realizados </t>
  </si>
  <si>
    <t>GERENCIA SEGUIMIENTO A CONTRATOS EN EXPLORACIÓN</t>
  </si>
  <si>
    <t>Nivel de respuesta a las solicitudes del Operador.</t>
  </si>
  <si>
    <t>El indicador muestra la eficacia en la respuesta a las solicitudes del Operador.</t>
  </si>
  <si>
    <t>(Número de solicitudes atendidas mes en curso acumuladas con meses anteriores / Total de solicitudes recibidas  mes en curso acumuladas con meses anteriores)*100</t>
  </si>
  <si>
    <t xml:space="preserve">Pedro de Jesus Rojas Alvarez </t>
  </si>
  <si>
    <t>pedro.rojas@anh.gov.co</t>
  </si>
  <si>
    <t>Seguimiento de Garantías GSCE.</t>
  </si>
  <si>
    <t>En el trimestre se medirá la eficacia de la gestión de los trámites de garantías.</t>
  </si>
  <si>
    <t>(Número de trámites atendidos en el período/Total de los trámites de garantías.)*100%</t>
  </si>
  <si>
    <t>GERENCIA SEGUIMIENTO A CONTRATOS EN PRODUCCIÓN</t>
  </si>
  <si>
    <t>Nivel de respuesta a las solicitudes de los operadores para la gestión de Contratos de Hidrocarburos</t>
  </si>
  <si>
    <t>Seguimiento a la verificación y cierre de Informes Contractuales presentados por los operadores de  Contratos en Producción</t>
  </si>
  <si>
    <t>Seguimiento a Estimación de fondos de Abandono para Contratos en Producción</t>
  </si>
  <si>
    <t>Oportunidad en la entrega de los Programas en Beneficio de las comunidades</t>
  </si>
  <si>
    <t>Realizar la medición de los tiempos de entrega de los Programas en Beneficio de las Comunidades</t>
  </si>
  <si>
    <t>(Número de solicitudes PBC del trimestre atendidas en 60 días  / Total de solicitudes recibidas en el trimestre )*100</t>
  </si>
  <si>
    <t>Contratos de exploración y producción de hidrocarburos viabilizados.</t>
  </si>
  <si>
    <t>Coordinar acciones de manera colaborativa, involucrando diversas perspectivas (técnica, jurídica, de conflictividad), con el fin de analizar los hitos de la suspensión y llevar a cabo las gestiones necesarias para levantarla y reactivar los contartos de HC.</t>
  </si>
  <si>
    <t>Total Actividades Ejecutadas/Total Actividades Planeadas</t>
  </si>
  <si>
    <t>Bimestral</t>
  </si>
  <si>
    <t>VICEPRESIDENCIA TÉCNICA</t>
  </si>
  <si>
    <t>GERENCIA GESTIÓN DE LA INFORMACIÓN TÉCNICA</t>
  </si>
  <si>
    <t>Identificación de oportunidades exploratorias de hidrocarburos</t>
  </si>
  <si>
    <t>Informes técnicos de evaluación entregados </t>
  </si>
  <si>
    <t xml:space="preserve">Sumatoria de informes técnicos de evaluación entregados
</t>
  </si>
  <si>
    <t>Claudia Alvarez</t>
  </si>
  <si>
    <t>claudia.alvarez@anh.gov.co</t>
  </si>
  <si>
    <t xml:space="preserve">GERENCIA DE GESTION DEL CONOCIMIENTO </t>
  </si>
  <si>
    <t>Documentos de investigación realizados </t>
  </si>
  <si>
    <t xml:space="preserve">Sumatoria de documentos de investigación realizados
</t>
  </si>
  <si>
    <t>Documentos metodológicos realizados</t>
  </si>
  <si>
    <t>Contribución de la evaluación del potencial de fuentes no convencionales de energía para la transición energética   Nacional</t>
  </si>
  <si>
    <t>Corresponde a documentos de investigación realizados para fuentes no convencionales de energía - FNCE</t>
  </si>
  <si>
    <t>Sumatoria de ocumentos de investigación realizados</t>
  </si>
  <si>
    <t>Estudios de pre inversión realizados</t>
  </si>
  <si>
    <t>Conjunto de análisis y estudios necesarios para evaluar, desde el punto de vista técnico y económico, la viabilidad de emprender un proyecto de infraestructura para fuentes no convencionales y renovables de energía (Corresponde a nuevas áreas prospectivas orientadas en Fuentes No Convencionales de Energía Renovable (FNCER) provenientes del subsuelo, evaluadas)</t>
  </si>
  <si>
    <t>Sumatoria de estudios de pre inversión realizados
(Área evaluadas técnicamente ofrecidas para nominación en procesos competitivos)</t>
  </si>
  <si>
    <t>VICEPRESIDENCIA DE PROMOCIÓN Y ASIGNACIÓN  DE ÁREAS</t>
  </si>
  <si>
    <t>GERENCIA DE PROMOCIÓN Y ASIGNACIÓN DE ÁREAS</t>
  </si>
  <si>
    <t>Fortalecimiento promoción del sector energético colombiano en el marco de un escenario nacional e internacional de transición energética  Nacional</t>
  </si>
  <si>
    <t>Eduardo Rodríguez Zapata</t>
  </si>
  <si>
    <t>eduardo.rodriguez@anh.gov.co</t>
  </si>
  <si>
    <t>Eventos de divulgación realizados (promoción y posicionamiento)</t>
  </si>
  <si>
    <t>Servicio de divulgación para la promoción y posicionamiento de los recursos hidrocarburíferos, mediante los cuales se realiza promoción del potencial de hidrocarburos del país para incrementar la inversión en el sector. (Corresponde a la participación estratégica de la ANH en foros, congresos y eventos priorizados a nivel nacional e internacional)</t>
  </si>
  <si>
    <t>Sumatoria de eventos estratégicos en los que participa la ANH</t>
  </si>
  <si>
    <t>Eventos de divulgación realizados (conflictividad del sector)</t>
  </si>
  <si>
    <t>Eventos de divulgación de las acciones a nivel nacional, regional y local para viabilizar las actividades de exploración y producción de hidrocarburos.  (Corresponde a la generación de instancias de diálogo para la trasformación de la conflictividad y la comunicación adecuada de la información del sector de hidrocarburos)</t>
  </si>
  <si>
    <t>OFICINA DE TECNOLOGÍAS DE LA INFORMACIÓN</t>
  </si>
  <si>
    <t>Optimización de las Tecnologías de la Información en el marco de la Transformación Digital para soportar la transición energética de los recursos hidrocarburíferos a nivel   Nacional</t>
  </si>
  <si>
    <t>Servicios de información implementados</t>
  </si>
  <si>
    <t>Servicios de información implementados obtenidos frente  a Servicios de información implementados proyectados</t>
  </si>
  <si>
    <t>(productos obtenidos/ productos proyectados)</t>
  </si>
  <si>
    <t>Cristian Camilo Ramirez Gonzalez</t>
  </si>
  <si>
    <t>cristian.ramirez@anh.gov.co</t>
  </si>
  <si>
    <t>Índice de capacidad en la prestación de servicios de tecnología</t>
  </si>
  <si>
    <t>Plataforma de servicios de analítica implementada</t>
  </si>
  <si>
    <t>Índice de capacidad en la prestación de servicios de tecnología - para la digitalización de procesos misionales</t>
  </si>
  <si>
    <t>Herramienta de DevOps implementada, Software de planeación y seguimiento de proyectos de T</t>
  </si>
  <si>
    <t>Índice de capacidad en la prestación de servicios de tecnología - - para asegurar las capacidades tecnológicas</t>
  </si>
  <si>
    <t>Herramientas de ethical hacking con casos implementados, plataforma de respaldo y capacidades de centro de cómputo actualizada - Fase 1</t>
  </si>
  <si>
    <t>PRESIDENCIA - GERENCIA DE ASUNTOS LEGALES</t>
  </si>
  <si>
    <t xml:space="preserve">Actuaciones procedimientos de incumplimientos e instancias ejecutivas gestionadas y/o decididas </t>
  </si>
  <si>
    <t>Pablo César Díaz Barrera</t>
  </si>
  <si>
    <t>pablo.diaz@anh.gov.co</t>
  </si>
  <si>
    <t>Actuaciones procedimientos Administrativos Sancionatorios gestionadas y/o decididas</t>
  </si>
  <si>
    <t>Gestión Consejo Directivo ANH</t>
  </si>
  <si>
    <t>Este indicador mide la cantidad de sesiones realizadas por el Consejo Directivo, evaluando su nivel de actividad y cumplimiento de responsabilidades.</t>
  </si>
  <si>
    <t>Comunicación de respuesta a peticiones y Certificaciones Antecendetes de Sanciones</t>
  </si>
  <si>
    <t>El indicador refleja la eficacia en la atención de peticiones resueltas y constancias de certificacion registro de los procesos sancionatorios por la Gerencia de Asuntos Legales y Contratación</t>
  </si>
  <si>
    <t xml:space="preserve">OFICINA DE CONTROL INTERNO </t>
  </si>
  <si>
    <t>Plan Anual de Auditoría Interna (PAAI) cumplido</t>
  </si>
  <si>
    <t>Establecer el grado de eficacia en que se ejecutan las actividades establecidas en el PAAI</t>
  </si>
  <si>
    <t>(Actividades ejecutadas /
Actividades programadas)*100</t>
  </si>
  <si>
    <t>rosario.ramos@anh.gov.co</t>
  </si>
  <si>
    <t xml:space="preserve">OFICINA ASESORA JURIDICA </t>
  </si>
  <si>
    <t>Procesos de selección realizados durante la 
vigencia</t>
  </si>
  <si>
    <t>Los procesos son adelantados según la documentación radicada por cada Vicepresidencia, que cumpla con los requisitos para adelantar los procesos contractuales.​</t>
  </si>
  <si>
    <t>(Proceso adelantado / ESET radicado)*100.</t>
  </si>
  <si>
    <t>Maribel Rodríguez Moreno</t>
  </si>
  <si>
    <t>maribel.rodriguez@anh.gov.co</t>
  </si>
  <si>
    <t>Oportunidad en la emisión de conceptos jurídicos</t>
  </si>
  <si>
    <t>Por concepto emitido en los plazos establecidos se entenderá aquel que se tramite en un tiempo máximo de 15 días hábiles contados a partir del día hábil siguiente a la radicación de la solicitud</t>
  </si>
  <si>
    <t>(Total de conceptos emitidos en los plazos 
establecidos/ Total solicitud de conceptos jurídicos)*100</t>
  </si>
  <si>
    <t>Notificaciones de procesos atendidos</t>
  </si>
  <si>
    <t>Corresponde a las demandas en contra de la entidad que son notificadas y requerimientos judiciales de procesos especiales a las cuales se les da tramite oportunamente​</t>
  </si>
  <si>
    <t>(Notificaciones atendidas / Notificaciones recibidas)*100</t>
  </si>
  <si>
    <t>Servicios Gestión Administración Monitoreo de la infraestructura de los Datacenter de la ANH (GAM)  contratados</t>
  </si>
  <si>
    <t xml:space="preserve">Garantizar la gestión, administración y monitoreo de la infraestructura tecnológica y de seguridad de la ANH y mantener el plan de recuperación ante desastres de la ANH. </t>
  </si>
  <si>
    <t>(Servicios contratados/ servicios proyectados)</t>
  </si>
  <si>
    <t>Operación, mantenimiento y actualización de la infraestructura de virtualización  de la ANH garantizada</t>
  </si>
  <si>
    <t xml:space="preserve">Contratar los servicios para garantizar la operación, mantenimiento y actualización de: 
(i) Virtualización de servidores
(ii) Virtualización escritorios usuario final
(iii) Plataforma hiperconvergencia
(iv) Almacenamiento,
(v) Switches de Core y Borde, </t>
  </si>
  <si>
    <t>(Servicios contratados / servicios proyectados)</t>
  </si>
  <si>
    <t>Contratos para apoyo técnico, profesional y especializado realizados</t>
  </si>
  <si>
    <t>Soporte y mantenimiento de la infraestructura de seguridad perimetral</t>
  </si>
  <si>
    <t>Actualizaciones y suscripciones de licencias de software y créditos en la nube adquiridos</t>
  </si>
  <si>
    <t>Soporte y mantenimiento de la infraestructura de apoyo</t>
  </si>
  <si>
    <t xml:space="preserve">Contratar el soporte y mantenimiento de: 
(i) UPS Datacenter Principla y Alterno
(ii) Sistema contra incendios Pincipal
(iii) Aires acondicionados principal y Alterno
</t>
  </si>
  <si>
    <t>Servicio de internet dedicado para la oficina de la ANH contratado</t>
  </si>
  <si>
    <t>Contratar el servicio de internet dedicado para la oficina de la ANH, manteniendo la operatividad de los cinco enlaces de datos e internet con los que cuenta la entidad para la transferencia y respaldo de la información.</t>
  </si>
  <si>
    <t>Documentos de lineamientos técnicos  - para aseguramiento de capacidades tecnológicas</t>
  </si>
  <si>
    <t>Documentos de lineamientos técnicos  - en digitalización de procesos</t>
  </si>
  <si>
    <t>VICEPRESIDENCIA DE OPERACIONES, REGALÍAS Y PARTICIPACIONES</t>
  </si>
  <si>
    <t xml:space="preserve">GERENCIA DE RESERVAS Y OPERACIONES </t>
  </si>
  <si>
    <t>Gasto de funcionamiento - comercialización</t>
  </si>
  <si>
    <t>Producción acumulada de petróleo</t>
  </si>
  <si>
    <t>Hace referencia a la producción de petróleo fiscalizada por campo, mediante la comparación de volúmenes entre AVM vs SOLAR , durante los primeros 20 días del mes siguiente.</t>
  </si>
  <si>
    <t>Sumatoria de la producción de PETROLEO por mes fiscalizado</t>
  </si>
  <si>
    <t>BLS</t>
  </si>
  <si>
    <t>288.350.000 - 295.650.000</t>
  </si>
  <si>
    <t>AVM - SOLAR</t>
  </si>
  <si>
    <t>MARIA CAMILA GONZÁLEZ
EDDIE URREA</t>
  </si>
  <si>
    <t xml:space="preserve">La producción petróleo fiscalizada presenta una disminución del 4,50%  con relación al mes de marzo de 2025 y una disminución del 9,58% frente a abril de la vigencia anterior, esto debido a los campos: Rubiales, problea debido a toma de las instalaciones por parte de la comunidad indígena y fallas eléctricas; Caño Limón, Rex Ne, Caricare Caño Yarumal, Chipirón debido a sabotaje al oleoducto Bicentenario que declina su producción por limitaciones de almacenamiento; Caño Sur  debido toma de las instalaciones por parte de la comunidad indígena. </t>
  </si>
  <si>
    <t>Producción acumulada fiscalizada de gas</t>
  </si>
  <si>
    <t>Hace referencia a la producción fiscalizada de gas por campo, mediante la comparación de volúmenes entre AVM vs SOLAR , durante los primeros 20 días del mes siguiente.</t>
  </si>
  <si>
    <t>Sumatoria de la producción de GAS por mes fiscalizado</t>
  </si>
  <si>
    <t>Millones de pies cúbicos</t>
  </si>
  <si>
    <t>537.882,02 - 580.068,25</t>
  </si>
  <si>
    <t>Producción acumulada comercializada de gas</t>
  </si>
  <si>
    <t>Hace referencia a la producción fiscalizada y comercializada de gas por campo, mediante la comparación de volúmenes entre AVM vs SOLAR , durante los primeros 20 días del mes siguiente.</t>
  </si>
  <si>
    <t>Sumatoria de la producción de GAS por mes fiscalizada y comercializada</t>
  </si>
  <si>
    <t>361.350 - 371.205</t>
  </si>
  <si>
    <t>(Recursos de inversión comprometidos en $ / Recursos apropiados en $ )*100</t>
  </si>
  <si>
    <t>Pesos</t>
  </si>
  <si>
    <t xml:space="preserve">LEIDY POLANIA
</t>
  </si>
  <si>
    <t>NA</t>
  </si>
  <si>
    <t>Ejecución Presupuestal Funcionamiento (obligado/apropiado)</t>
  </si>
  <si>
    <t>Este indicador hace referencia a la proporción de los compromisos acumulados para la vigencia 2025, con relación a la apropiación vigente de funcionamiento.</t>
  </si>
  <si>
    <t>Obligado funcionamiento/Apropiado funcionamiento</t>
  </si>
  <si>
    <t>Programación Presupuesto  y Seguimiento de Pagos</t>
  </si>
  <si>
    <t>RICARDO PUENTES</t>
  </si>
  <si>
    <t xml:space="preserve">Para el mes de abril se obligaron  el 17% del presupuesto, mostarndo un incremento significativo con respecto a los meses anteriores </t>
  </si>
  <si>
    <t>Ejecución presupuestal SGR
(obligado/apropiado)</t>
  </si>
  <si>
    <t>Este indicador hace referencia a la proporción de los compromisos acumulados para la vigencia 2025-2026, con relación a la apropiación vigente del SGR.</t>
  </si>
  <si>
    <t>Obligado SGR/Apropiado SGR</t>
  </si>
  <si>
    <t>Las obligaciones aumentaron un 2% con respecto al presupuesto asignado a la fecha</t>
  </si>
  <si>
    <t>Patricia Marin Ruiz</t>
  </si>
  <si>
    <t>patricia.marin@anh.gov.co</t>
  </si>
  <si>
    <t>El indicador mide el avance en la revisión y actualización de las caracterizaciones de los 20 procesos que actualemente conforman el Sistema Integral de Gestión y Control de la entidad. Es un indicador acumulado.</t>
  </si>
  <si>
    <t>Aplicativo SIGECO - Modulo de Documentos</t>
  </si>
  <si>
    <t xml:space="preserve">Laura Caterin Sierra Guerrero
</t>
  </si>
  <si>
    <t xml:space="preserve">Durante el mes de enero no se realizaron actualizaciones a las caracterizaciones de proceso. </t>
  </si>
  <si>
    <t xml:space="preserve">Durante el mes de Febrero no se realizaron actualizaciones a las caracterizaciones de proceso. </t>
  </si>
  <si>
    <t xml:space="preserve">Durante el mes de Marzo no se realizaron actualizaciones a las caracterizaciones de proceso. </t>
  </si>
  <si>
    <t xml:space="preserve">Durante el mes de Abril no se realizaron actualizaciones a las caracterizaciones de proceso. </t>
  </si>
  <si>
    <t>Durante el mes de Mayo se realizó la revisión y actualizaciación de las caracterizaciónes del procesos de Control de Operaciones y Gestión  Volumetrica, Gestión de Regalías y Derechos Economicos y Revisión y consolidación de Reservas. Lo que representa un avance del 15% sobre el total de las 20 caracterizaciones</t>
  </si>
  <si>
    <t>Aplicativo SIGECO - Correo Electronico</t>
  </si>
  <si>
    <t>No se recibieron solicitudes</t>
  </si>
  <si>
    <t>En el mes de febrero se recibieron 4 requerimientos relacionados con el modulo de documentos e indicadores, los cuales fueron atendidos de forma oportuna.</t>
  </si>
  <si>
    <t>En el mes de marzo se recibieron 25 requerimientos relacionados con el modulo de documentos, indicadores y mejora los cuales fueron atendidos de forma oportuna.</t>
  </si>
  <si>
    <t>En el mes de abril se recibieron 11 requerimientos relacionados con el modulo de documentos, indicadores y mejora los cuales fueron atendidos de forma oportuna.</t>
  </si>
  <si>
    <t>En el mes de mayo se recibieron 19 requerimientos relacionados con el modulo de documentos, indicadores, mejora y riesgos los cuales fueron atendidos de forma oportuna.</t>
  </si>
  <si>
    <t>Departamento Administrativo de la Función Publica</t>
  </si>
  <si>
    <t>N.A</t>
  </si>
  <si>
    <t>SECOPII</t>
  </si>
  <si>
    <t xml:space="preserve">Ligia Rubiela Gomez
</t>
  </si>
  <si>
    <t>ligia.rubiela@anh.gov.co</t>
  </si>
  <si>
    <t>Se han realizado  y presentado oportunamente las diferentes declaraciones tributarias a nivel Nacional y Distrital. Al igual que la informacion exógea Nacional (DIAN)</t>
  </si>
  <si>
    <t>Se hace traslado de excedentes de acuerdo a  CONPES 4139 del 01 agosto 2024</t>
  </si>
  <si>
    <t>A la fecha, las acciones adelantadas se limitan exclusivamente a la elaboración del Plan de Mejoramiento Archivístico dirigido al Archivo General de la Nación (AGN) y a la solicitud de una propuesta económica para la prestación de los servicios mencionados.
El área responsable mantiene el compromiso institucional para avanzar en el cumplimiento de estas obligaciones, y se encuentra gestionando los recursos necesarios para dar continuidad a las actividades proyectadas conforme a los lineamientos técnicos y normativos aplicables.</t>
  </si>
  <si>
    <t>En el mes de enero, las áreas de Planeación, Presupuesto y Financiera de la ANH realizaron ajustes presupuestales, razón por la cual no se llevó a cabo ningún proceso contractual por parte del GIT Administrativo.</t>
  </si>
  <si>
    <t>En el mes de febrero, el GIT Administrativo dio inicio al proceso de estructuración de estudios técnicos para apoyar la gestión interna de la entidad. Como resultado de esta gestión, se formalizó un contrato con un proveedor especializado, cuyo objeto fue la contratación</t>
  </si>
  <si>
    <t>En el mes de marzo, el GIT Administrativo concretó la formalización de dos procesos contractuales y continuó con la estructuración de estudios técnicos orientados a satisfacer otras necesidades administrativas de la ANH.</t>
  </si>
  <si>
    <t>En el mes de abril, se suscribieron tres contratos como parte de la gestión del GIT Administrativo, en atención a los requerimientos de infraestructura y servicios de la ANH. Asimismo, el GIT continuó con la estructuración de estudios técnicos, en concordancia con sus funciones dentro de la entidad.</t>
  </si>
  <si>
    <t>En el mes de mayo, el GIT Administrativo materializó la firma de dos procesos contractuales y continuó con la estructuración de estudios técnicos orientados a satisfacer otras necesidades relacionadas con la planta física y la flota vehicular de la ANH.</t>
  </si>
  <si>
    <t xml:space="preserve"> A MAYO la ANH, ha comprometido un total del 58,95% del total de la apropiacion inicial que es de 3,064,210,361,082</t>
  </si>
  <si>
    <t>(# de quejas y denuncias recibidas/# procesos tramitados)*100</t>
  </si>
  <si>
    <t>semestral</t>
  </si>
  <si>
    <t>Expedientes en control doc, sujetos a reserva durante su trámite y base de datos de registro de procesos disciplinarios</t>
  </si>
  <si>
    <t xml:space="preserve">Libia Magali Duque Bravo
</t>
  </si>
  <si>
    <t>libia.duque@anh.gov.co</t>
  </si>
  <si>
    <t>Se trata de la meta alcanzada en el periodo no es acumulativo. Corresponde a la totalidad de las actuaciones adelantadas en el periodo que asciende a 17 actuaciones las cuales recibieron trámite en el mismo periodo</t>
  </si>
  <si>
    <t>Plan de Mejoramiento de Archivo implementado</t>
  </si>
  <si>
    <t>En respuesta a los hallazgos reportados por el AGN por la visita técnica de archivo a la ANH vigencia 2024, se formula el PMA el cual se aprueba en el primer semestre del año 2025 con el fin de subsanar los hallazgos y dar cumplimiento a la normatividad de archivo vigente, en un periodo de tres años con 72 tareas programadas.</t>
  </si>
  <si>
    <t>(número de tareas implementadas / número de tareas aprobadas en el plan de mejoramiento en el periodo)*100</t>
  </si>
  <si>
    <t>Cinddy Lorena Bastidas Robayo</t>
  </si>
  <si>
    <t>V1 = Informe de encuesta de satisfacción de usuarios ANH publicado en página web institucional con la periocidad definida</t>
  </si>
  <si>
    <t>Se ha llevado a cabo el envío mensual de encuestas de satisfacción a través del correo institucional. Estas encuestas han sido dirigidas a los ciudadanos que han tenido contacto con la entidad, con el propósito de evaluar su percepción sobre los servicios ofrecidos. Esta gestión ha permitido recopilar información valiosa para el análisis y mejora continua de la atención brindada.</t>
  </si>
  <si>
    <t>Documento publicado para el análisis de las PQRSD recibidas en la ANH</t>
  </si>
  <si>
    <t xml:space="preserve">Evaluar la eficiencia y accesibilidad del servicio de atención a PQRSD, mediante el análisis del volumen de solicitudes recibidas, los canales utilizados y el tiempo promedio de respuesta, con el fin de mejorar la gestión y optimizar la experiencia ciudadana y la publicación del informe.. </t>
  </si>
  <si>
    <t>V2=  Informes de atención PQRSD publicados con la periodicidad definida</t>
  </si>
  <si>
    <t xml:space="preserve">El informe de PQRSD ya se encuentra publicado en la página web de l a entidad y puede ser evidenciado a tráves del siguiente enlace: https://www.anh.gov.co/documents/27275/Informe_pormenorizado_de_atenci%C3%B3n_y_tr%C3%A1mite_de_PQRSD_del_primer_trimestre_de_2025.pdf </t>
  </si>
  <si>
    <t>Elsa Cristina Tovar Pulecio</t>
  </si>
  <si>
    <t>Actividad Programada para el segundo semestre</t>
  </si>
  <si>
    <t>\\filex.anh.gov.co\sfile\ADMINISTRACION DE PERSONAL\Planes y Reportes\2025\3) Presentaciones y calendario</t>
  </si>
  <si>
    <t>En proceso</t>
  </si>
  <si>
    <t>En Proceso</t>
  </si>
  <si>
    <t>Mayra Esperanza Torres</t>
  </si>
  <si>
    <t>En etapa de  de la planeación de actividades junto con la ARL</t>
  </si>
  <si>
    <t>*Se normalizaron los Manuales de Teletrabajo y actualización de trabajo en casa.
*Se realizó el plan de capacitación de la brigada, se dio inicio al plan de ayuda mutua con actividad de acondicionamiento en el auditorio.
*Se gestionó reinducción al copasst en los temas generales del comité.
Se realizó capacitación en alimentación y prevención del riesgo cardiovascular.</t>
  </si>
  <si>
    <t>* Evaluación y cierre de lo planesde mejoramiento planteados
* Desarrollo de los planes de mejoramiento producto de la auditoría realizada al SG-SST en dicimebre de 2024
*Se elaboraron los ESET de Exámenes Ocupacionales y Área protegida.
*Se gestionaron los temas pendientes en Copasst.
*Se realizó la planeación de Bienestar 360 (semana GIT Talento Humano).
*Se Gestionaron las actividades de gestionamiento físico de la brigada.
*Se apoyó en el comité de teletrabajo y en la mesa técnica caso Ulises.
*Se hizo seguimiento a las incapacidades de los servidores y colaboradores.
*Se realizaron las capacitaciones de SST.
*Se gestionó campaña sobre fiebre amarilla.
*Se realizó la gestión para las actividades de SST para la semana de Bienestar 360</t>
  </si>
  <si>
    <t xml:space="preserve">Se solicitaron los CDP para los contratos de exámenes ocupacionales y área protegida.
Se remitió el ESET de Exámenes Ocupacionales al abogado de la VAF
Se desarrolló la semana  Bienestar 360 (semana GIT Talento Humano) (26 y 27 de mayo, se suspendió la semana por el paro y rueda de prensa del informe de regalías.
Con apoyo de Viviana se gestionaron las capacitaciones de la brigada una con la ARL y otra con el plan de ayuda mutua.
Con apoyo de Viviana se apoyó en el desarrollo del comité de teletrabajo, del comité realizado el 16 de mayo, se tiene la resolución falta comunicación a teletrabajadores.
Con el apoyo de la Dra. Magali Duque y Viviana se gestionó la resolución para la actualización del protocolo de bioseguridad, se tiene en controldoc (está pendiente la firma del vice y la del Presidente). </t>
  </si>
  <si>
    <t>No encontramos aún en la ejecución de actividades 2024, actividades que iran hasta el mes de Abril, para ejecución del Plan 2025 nos encontramos en el levantamiento de información.</t>
  </si>
  <si>
    <t>*Se inicio la consolidación y priorización de las temáticas que arrojó el diagnóstico de necesidades.
*Se logró la postulación de varios profesionales para dictar el nivel introductorio en algunos temas, con el fin de destinar recursos a temas más especializados.</t>
  </si>
  <si>
    <t>Traslado de los 150 millones acordados al convenio ANH – ICETEX, observando que la educación formal está siendo realmente aprovechada por los servidores, en especial de los recién vinculados.</t>
  </si>
  <si>
    <t>Se inicio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estableció contacto con la VT y VAF, para establecer el cronograma del ciclo de conferencias a cargo de los expertos de dichas áreas, para lograr que la mayoría de la población (servidores y colaboradores) manejen los conceptos básicos en algunos temas.
Estamos finalizando la estructuración del ESET para justificar la contratación de las actividades del PIC 2025, en revisión de abogado de la VAF. 
A través de divulgación de cursos gratuitos con MINTIC, se están abordando los temas del componente de transformación digital y con el SENA los del código de Integridad y Ley de Trasparencia.
Con la VORP se dictará una capacitación sobre Geomecánica aplicada a los HC dirigida específicamente a Geólogos de operaciones e ingenieros de perforación o afines</t>
  </si>
  <si>
    <t>Se esta realizando levantamiento de necesidades con las vicepresidencias para las estructuración del proceso de contratación</t>
  </si>
  <si>
    <t xml:space="preserve">En proceso de contratación con la caja de compensación:
*En marzo de incluyó línea en el PPA 2025 y se aprobó la línea 505 con un presupuesto de $ 448.262.297.
*Ya se cuenta con la insuficiencia de personal y nos encontramos tramitando el cdp.
*Estamos realizando la última depuración de actividades, para iniciar con el trámite contractual.
</t>
  </si>
  <si>
    <t>Se elaboró el ESET para contratación directa y se remitió a la OAJ con la propuesta definitiva de CCF Compensar para iniciar el trámite contractual.   La OAJ solicitó para llevar a cabo el proceso de contratación, la realización de un Sondeo de Mercado a través de SECOP II.
El Sondeo de mercado el 11 de abril de 2025 se remitió a las CCF Colsubsidio, Cafam y Compensar y se estableció como fecha de cierre el 25 de abril.
El 21 de abril se recibió la propuesta de CCF Compensar, el 23 de abril se recibieron las observaciones y solicitudes de CCF Cafam y CCF Colsubsidio.
Se elaboraron y publicaron las aclaraciones a las observaciones y se amplió el plazo para presentar ofertas hasta el 2 de mayo de 2025
El 6 de mayo se realizó el comparativo de las propuestas y de procederá a radicar nuevamente el ESET con los ajustes socializados</t>
  </si>
  <si>
    <t>El 15 de mayo se radicó el ESET, el 16 se inició proceso de cargue en SECOP,  aprobación contrato por compensar el 20 de mayo, aprobación de pólizas por OAJ ANH mayo 26, el 28 de mayo  fueron aprobadas y el 29 de mayo se adelantó la designación del supervisor, nos encontramos en proceso de firma del acta de inicio.
Estamos trabajando en la organización del curso de pre-pensionados (28 pax), la cual será una jornada outdoor intensiva, de tres días dos noches, que podría ser en Paipa (Hotel Sochagota) o en Melgar (Hotel Lago Sol).
 Se está culminando la organización del cronograma de TEO II, las sesiones se desarrollarán entre junio y  septiembre), para llevar a cabo la aplicación de la encuesta de clima laboral en octubre, procurando liberar actividades en el último bimestre 2025 
Para la celebración del día del servidor público tenemos separado el Gran Auditorio de Compensar de 12 m a 5 pm el día 24 de junio, nos encontramos en la selección de la persona que desarrollará el componente formativo.  Próximamente se remitirá el formato para inscripción al evento.
Julio 5 jornada lúdica-pedagógica visita al Parque Sopo, en asocio con el SGA, se realizará una caminata y un taller sobre manejo de residuos y plásticos de un solo uso.</t>
  </si>
  <si>
    <t>Avance en la Implementación del Plan Anual de Vcantes de Recursos Humanos 2025 CA</t>
  </si>
  <si>
    <t>Martin Edmundo Cely</t>
  </si>
  <si>
    <t>Vacantes de carrera administrativa 15 al 2025, 1 se hizo nombramiento PP Resolución 10982 del 21de noviembre 2024, acepto se posesionó el 13 de enero de 2025 , en proceso de convocatoria nación 6, once (11) y sin iniciar proceso tres (3). 
Yeison Mauricio Córdoba Trujillo inicio periodo de prueba el 13 de enero de 2025 en el cargo de Técnico Asistencial O1 Grado 11 distribuido en la Vicepresidencia Administrativa y Financiera de la Agencia Nacional de Hidrocarburos – ANH.
Se encuentra en trámite de traslado presupuestal, para efectuar el pago ante la CNSC del empleo Técnico Asistencia O1 Grado 11 de la Vicepresidencia Administrativa y Financiera</t>
  </si>
  <si>
    <t>*Se hizo nombramiento PP Resolución 10982 del 21de noviembre 2024, acepto se posesionó el 13 de enero de 2025 y renuncio el a partir del 3 de marzo , en proceso de Convocatoria nación 6, once (11) y sin iniciar proceso cuatro (4). 
*Se solicitó resolución a la CNSC por uso de lista de elegibles del empleo Técnico Asistencia O1 Grado 11 de la Vicepresidencia Administrativa y Financiera</t>
  </si>
  <si>
    <t>Se solicitó a la CNSC la resolución de pago por uso de lista de elegibles del empleo Técnico Asistencia O1 Grado 11 de la Vicepresidencia Administrativa y Financiera, la señora de la CNSC informó que estaba en firmas y que pronto la remitían a la ANH.
Santiago Fernández pasó de TH a Administrativa O1-11, Hernán Méndez renuncio al encargo a partir del 1 de abril, Holman Bustos Experto G3 06 Gestión del Conocimiento - Luis Carlos Vásquez encargo Gestor T1 19 de la VT</t>
  </si>
  <si>
    <t>Se procedió a reportar en SIMO de la CNSC la vacante definitiva de Técnico Asistencial O1 Grado 11 distribuido en la Vicepresidencia Administrativa y Financiera por renuncia a partir del 3 de marzo de 2025 de Yeison Mauricio Córdoba Trujillo.
La CNSC allegó la Resolución 5516 de 2025 cobro uso lista de elegibles Técnico Asistencial O1 Grado 11, en proceso de pago.</t>
  </si>
  <si>
    <t>No. De Cargos Provistos /(No. De Vacantes Definitivas Existentes + No. De Vacantes Generadas)</t>
  </si>
  <si>
    <t>En n proceso provisión de los cargos LNyR: 
Gerente Seguimiento Contratos en Exploración, Experto G3 06 GIT Gestión del Conocimiento - Planta provista a la fecha 88%</t>
  </si>
  <si>
    <t>En n proceso provisión de los cargos LNyR: 
Gerente Seguimiento Contratos en Exploración, Experto G3 06 GIT Gestión del Conocimiento - Planta provista a la fecha 80%</t>
  </si>
  <si>
    <t>1) Retiros: Carlos Rey (Gestor 19 VT), Lady Stella Herrera (Gerente VPAA), Cristian Vargas (Gerente Planeación), Federico Núñez (Experto G3 08) y Yuli Corredor (Técnico Asistencial 10). 2)Encargos: Carmen Daniela Sánchez (Gerente Planeación), Diego Sandoval (Gerente VPAA) y Santiago Fernández (Técnico Asistencial Administrativa, Holman Bustos (Experto 06 VT), Luis Carlos Vásquez (Gestor 19 V) 11. 3)En proceso provisión: Vicepresidente Administrativo y Financiero, Gerente Seguimiento Contratos en Exploración, Gerente de Gestión del Conocimiento, Gerente VPAA, Experto G3 07 TH,  Experto G3 08 GIT Gestión del Conocimiento; Experto G3 06 VPAA. Planta Provista del 85%</t>
  </si>
  <si>
    <t>1) Retiros: 0 2)Encargos: Sin moviemientos. 3)En proceso provisión: Vicepresidente Administrativo y Financiero, Gerente Seguimiento Contratos en Exploración, Gerente de Gestión del Conocimiento, Gerente VPAA, Experto G3 07 TH,  Experto G3 08 GIT Gestión del Conocimiento; Experto G3 06 VPAA. Planta provista a la fecha 85%</t>
  </si>
  <si>
    <t>Angelica Bernal Pedroza</t>
  </si>
  <si>
    <t>Resultados Evaluación FURAG para el mes de Junio de 2025 - Fecha establecida por el DAFP</t>
  </si>
  <si>
    <t>El indicador refleja la gestion de impulsos y procesos decididos  por la Gerencia de Asuntos Legales y  Contratación en el ambito de instancias ejecutivas y procesos por incumplimiento, es importante destacar que este indicador tiene tendencia variable con respecto al historico de vigencias anteriores.</t>
  </si>
  <si>
    <t>( Total de impulsos y procesos decididos/ Número de instancias Ejecutivas y procesos de incumplimiento asignados)*100</t>
  </si>
  <si>
    <t xml:space="preserve">Se encuentran en la plataforma de gestión documental Control Doc y la carpeta de dichas Instancias está en la Ruta: https://anhcol.sharepoint.com/:u:/r/sites/GALC/SitePages/Home.aspx?csf=1&amp;web=1&amp;share=ETOmfk2uB6xAk8-ri9iPlfkBL6sl1AW5EZX5KyzESe3yKw&amp;e=hbR665 </t>
  </si>
  <si>
    <t xml:space="preserve">Esther Davila Visbal </t>
  </si>
  <si>
    <t>De 1 instancias ejecutivas en curso se realizaron (3) tres  impulsos de trámite y cero (0) cierres de primera instancia ejecutiva que corresponde a la Gerencia de Asuntos Legales y Contratación.
 y se expidieron tres(3) impulsos en el marco de los veintinueve (29) Incumplimientos Contractuales.</t>
  </si>
  <si>
    <t>De 2 instancias ejecutivas en curso se realizaron (5) cinco  impulsos de trámite y cero (0) cierres de primera instancia ejecutiva que corresponde a la Gerencia de Asuntos Legales y Contratación.
 y se expidieron diescinueve  (19) impulsos en el marco de los veintinueve (29 Incumplimientos Contractuales.</t>
  </si>
  <si>
    <t>De 4 instancias ejecutivas en curso se realizaron (5) cinco  impulsos de trámite y un (1) cierres de primera instancia ejecutiva que corresponde a la Gerencia de Asuntos Legales y Contratación.
 y se expidieron treinta y cuatro (32) impulsos en el marco de los treinta y dos (32) Incumplimientos Contractuales.</t>
  </si>
  <si>
    <t>De 4 instancias ejecutivas en curso se realizaron (4) cuatro  impulsos de trámite y cero (0) cierres de primera instancia ejecutiva que corresponde a la Gerencia de Asuntos Legales y Contratación.
 y se expidieron treinta (30) impulsos en el marco de los treinta y tres  (33) Incumplimientos Contractuales.</t>
  </si>
  <si>
    <t>De 6 instancias ejecutivas en curso se realizaron (6) seis impulsos de trámite y cero (0) cierres de primera instancia ejecutiva que corresponde a la Gerencia de Asuntos Legales y Contratación.
 y se expidieron veintisiete (27) impulsos en el marco de los veintiocho (28) Incumplimientos Contractuales.</t>
  </si>
  <si>
    <t>El indicador refleja la eficacia en la expedición de actos administrativos sancionatorios de impulso y de fondo generados por la Gerencia de Asuntos Legales y de Contratación,  es importante destacar que este indicador tiene tendencia variable con respecto al historico de vigencias anteriores.</t>
  </si>
  <si>
    <t>( Total de impulsos y/o procesos decididos/ Numeros de Procesos Administrativos Sancionatorios asignados )*100</t>
  </si>
  <si>
    <t>Los Actos Administrativos de los Procesos Administrativos Sancionatorios de Fiscalización en la carpeta del Servidor : Sancionatorios
El Acto Adminisrativo que resolvió Proceso de Incumplimiento Contractual en la carpeta de SharePoint en la sigguiente ruta: https://anhcol.sharepoint.com/:u:/r/sites/GALC/SitePages/Home.aspx?csf=1&amp;web=1&amp;share=ETOmfk2uB6xAk8-ri9iPlfkBL6sl1AW5EZX5KyzESe3yKw&amp;e=y8UwJO</t>
  </si>
  <si>
    <t>Angie Valezca Agudelo</t>
  </si>
  <si>
    <t>Para el mes de Enero del 2025, vale pena señalar que durante esta etapa la ANH se encuentra en proceso de contratación de personal para sustanciar esta clase de procesos en la medida que no se encuentra con personal de planta para desplegar esta labor, se expidio un (1) impulso, pronunciandose con respecto a un archivo en el Marco de los veintisiete (27) Procesos Administrativos Sancionatorios en curso.
 - Para un total de 1 actos administrativos en el marco de 27 procesos en curso.</t>
  </si>
  <si>
    <t>Para el este mes, vale pena señalar que durante esta etapa la ANH  aun se encontraba en proceso de contratación de personal, se expidieron tres (3) impulsos, dos (2) autos de pruebas y un (1)  archivo en el Marco de los veintiseis (26) Procesos Administrativos Sancionatorios en curso. 
 - Para un total de 3 actos administrativos en el marco de 26 procesos en curso.</t>
  </si>
  <si>
    <t>Se expidieron tres (3) impulsos, una (1) resolucion que decide, un (1) auto de cierre de pruebas y un (1) de archivo  en el Marco de los veinticinco (25) Procesos Administrativos Sancionatorios en curso.
 - Para un total de 3 actos administrativos en el marco de 25 procesos en curso.</t>
  </si>
  <si>
    <t>Se expidieron once (11) impulsos, un (1) auto de apertura, cuatro (4) autos de cierre de pruebas, no emitió autos de archivo y emitió dos (2) autos que resuelven recurso de reposición y cuatro (4) resoluciones que deciden, en el marco de los veinticuatro (24) Procesos Administrativos Sancionatorios en curso.
 - Para un total de 11 actos administrativos en el marco de 24 Procesos Administrativos Sancionatorios en curso</t>
  </si>
  <si>
    <t>Se expidieron ocho (8) impulsos, dos (2) auto de apertura, tres (3) autos de cierre de pruebas, un (1) auto de archivo y  dos (2) resoluciones que deciden, en el marco de los veinticuatro (24) Procesos Administrativos Sancionatorios en curso.
 - Para un total de 8 actos administrativos en el marco de 24 Procesos Administrativos Sancionatorios en curso</t>
  </si>
  <si>
    <t>(Total sesiones Realizadas / Numeros de sesiones convocadas)*100</t>
  </si>
  <si>
    <t xml:space="preserve">Consejo Directivo (\\servicios.anh.gov.co/sservicios) (Z:)
 </t>
  </si>
  <si>
    <t>Rossy Lorena Vallejo</t>
  </si>
  <si>
    <t>Para el mes de enero de 2025 se realizó 1 convocatoria a la sesion del Consejo Directivo  / Resultado de la convcatoria, se realizó 1 sesión</t>
  </si>
  <si>
    <t>Para el mes de febrero de 2025 se realizó 1 convocatoria a la sesion del Consejo Directivo  / Resultado de la convcatoria, se realizó 1 sesión</t>
  </si>
  <si>
    <t>Para el mes de marzo de 2025 se realizó 1 convocatoria a la sesion del Consejo Directivo  / Resultado de la convcatoria, se realizó 1 sesión</t>
  </si>
  <si>
    <t>Para el mes de abril de 2025 se realizó 1 convocatoria a la sesion del Consejo Directivo  / Resultado de la convcatoria, se realizó 1 sesión</t>
  </si>
  <si>
    <t>Para el mes de mayo de 2025 se realizó 1 convocatoria a la sesion del Consejo Directivo  / Resultado de la convcatoria, se realizó 1 sesión</t>
  </si>
  <si>
    <t xml:space="preserve"> (Total de peticiones atendidas y certificaciones expedidas / Número de peticiones y solicitudes de certificación )*100</t>
  </si>
  <si>
    <t>Sistema de gestión documental Control Doc</t>
  </si>
  <si>
    <t xml:space="preserve">Esther Davila Visbal, Angie Agudelo, Rossy Vallejo </t>
  </si>
  <si>
    <t>Se ha dado respuesta a 2/2 peticiones allegadas a la GALC</t>
  </si>
  <si>
    <t>Se ha dado respuesta a 3/3 peticiones allegadas a la GALC</t>
  </si>
  <si>
    <t>Se ha dado respuesta a 1/1 peticiones allegadas a la GALC</t>
  </si>
  <si>
    <t>Se ha dado respuesta a 5/5 peticiones allegadas a la GALC</t>
  </si>
  <si>
    <t>"  \\htchmydocs.anh.gov.co\sperfiles\maribel.rodriguez\My Documents\SIGECO\PLAN DE ACCION\PLAN DE ACCION 2025
Reporte indicador por correo a Laura  Sierra "</t>
  </si>
  <si>
    <t>En el primer trimestre del año 2025 se da un cumplimiento de la meta al 84,20% por lo siguiente: se resolvieron en tota 32 conceptos con un promedio de respuesta de 11,1 días por trámite,  lo que se encuentra dentro del margen de respuesta oportuna establecido por la OAJ en  los Acuerdos de Niveles de Servicio adoptados desde el año 2020, correspondiente a 15 días hábiles.</t>
  </si>
  <si>
    <t>Plan Anual de Auditoría Interna 2025 
Carpeta compartida:  Control Interno (\\servicios.anh.gov.co\sservicios):\01 PLAN ANUAL DE AUDITORIA INTERNA - PAAI\2025</t>
  </si>
  <si>
    <t>Rosario del Pilar Ramos Díaz</t>
  </si>
  <si>
    <t>El PAAI 2025 inicia actividades en febrero</t>
  </si>
  <si>
    <t>7 informes presentados de 8 programados al corte de febrero</t>
  </si>
  <si>
    <t>17 informes presentados de 17 programados al corte de marzo</t>
  </si>
  <si>
    <t>26 informes presentados de 26 programados al corte de abril</t>
  </si>
  <si>
    <t>32 informes presentados de 32 programados al corte de mayo</t>
  </si>
  <si>
    <t>Z:\CONTRATACION OTI\CONTRATOS 2025\2-Personas Juridicas\7. CTO 287 de 2025 -WEBINAR - S&amp;S
N:\CONTRATACION OTI\CONTRATOS 2025\1-Personas Naturales\5.CTO 138 de 2025 - Said Cortes
Z:\CONTRATACION OTI\CONTRATOS 2025\2-Personas Juridicas\14. CT 536 de 2025 Gestión de Innovación</t>
  </si>
  <si>
    <t>Alexandra Roa Mendoza</t>
  </si>
  <si>
    <t>Se inicia la estructuracion para Adquirir la plataforma de seminarios web para los procesos competitivos de la ANH por un (1) año TI y Prestar servicios profesionales para la digitalización de servicios y procesos en la oficina de tecnologías de la información para la transformación digital de la ANH</t>
  </si>
  <si>
    <t>Se suscribio el contrato N. 287 de 2025 para adquirir la plataforma de seminarios web para los procesos competitivos de la ANH por un (1) año TI y Prestar servicios profesionales para la digitalización de servicios y procesos en la oficina de tecnologías de la información para la transformación digital de la ANH.
Se suscribio el Cto 138 de 2025 para prestar servicios profesionales para la digitalización de servicios y procesos en la oficina de tecnologías de la información para la transformación digital de la ANH</t>
  </si>
  <si>
    <t>Se realiza revision de los productos planteados para la vigencia en el proyecto de inversion y en PETI.</t>
  </si>
  <si>
    <t>Se inicio estructuracion de proceso de contratacion y ficha tecnica de proceso para cumplir algunos productos programados.</t>
  </si>
  <si>
    <t>Se suscribio cto 536 de 2025 con el que se espera cumplir algunos productos programados en la vigencia.</t>
  </si>
  <si>
    <t>Z:\CONTRATACION OTI\CONTRATOS 2025\2-Personas Juridicas\14. CT 536 de 2025 Gestión de Innovación</t>
  </si>
  <si>
    <t>Se inicia el proceso precontractual para la contratacion de profesionales especializados encargados de la estructuracion de proyectos.</t>
  </si>
  <si>
    <t>Se contrata profesionales encargado de estructuracion de proyectos.</t>
  </si>
  <si>
    <t>Se inicio estructuracion de proceso de contratacion y ficha tecnica</t>
  </si>
  <si>
    <t>Se suscribio cto 536 de 2025 con el que se espera cumplir  productos programados en la vigencia</t>
  </si>
  <si>
    <t>Se encuentra en ejecucion el contrato 538 de 2024, que garantiza estos servicios.</t>
  </si>
  <si>
    <t>Se encuentra en ejecucion el contrato 538 de 2024,  que garantiza estos servicios.
Se contrata profesionales encargado de estructuracion de proyectos.</t>
  </si>
  <si>
    <t>Se realiza revision de los productos planteados para la vigencia en el proyecto de inversion y en PETI, e identificacion de necesidades de la entidad.
Se suscribio Otrosí No. 3 al Contrato No. 538 de 2024, con el propósito de prorrogar el plazo de ejecución contractual hasta el 30 de abril de 2025, sin que ello implique costos adicionales o modificaciones a las condiciones económicas pactadas originalmente.
Se inicio estructuracion de proceso de contratacion y ficha tecnica de proceso.</t>
  </si>
  <si>
    <t xml:space="preserve">Se encuentra en ejecucion el contrato 538 de 2024,  que garantiza estos servicios.
Se estructuro  proceso de contratacion y ficha tecnica para Garantizar la gestión, administración y monitoreo de la infraestructura tecnológica y de seguridad de la ANH y mantener el plan de recuperación ante desastres de la ANH. </t>
  </si>
  <si>
    <t>Se suscribio cto 536 de 2025  para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</si>
  <si>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Se inicia revision e identificacion de necesidades.</t>
  </si>
  <si>
    <t>Se inicio estructuracion de proceso de contratacion y ficha tecnica.</t>
  </si>
  <si>
    <t>Z:\CONTRATACION OTI\CONTRATOS 2025\1-Personas Naturales\1.CTO 086 de 2025 - Yeison Sanabria
Z:\CONTRATACION OTI\CONTRATOS 2025\1-Personas Naturales\2.CTO 092 de 2025 - Alexandra Roa
Z:\CONTRATACION OTI\CONTRATOS 2025\1-Personas Naturales\3.CTO 125 de 2025 - Yeferson Herney Rincon
Z:\CONTRATACION OTI\CONTRATOS 2025\1-Personas Naturales\7.CTO 182 de 2025 - Donny Avila
Z:\CONTRATACION OTI\CONTRATOS 2025\1-Personas Naturales\10.CTO 238 de 2025 - Nubia Suarez
Z:\CONTRATACION OTI\CONTRATOS 2025\1-Personas Naturales\11.CTO 239 de 2025 - Dumar Penuela
Z:\CONTRATACION OTI\CONTRATOS 2025\1-Personas Naturales\12.CTO 270 de 2025 - Cristhian Perez
Z:\CONTRATACION OTI\CONTRATOS 2025\1-Personas Naturales\13.CTO 289 de 2025 - Jose Fabio Diaz
N:\CONTRATACION OTI\CONTRATOS 2025\1-Personas Naturales\20.CTO 457 de 2025 - Diego Mateus
Z:\CONTRATACION OTI\CONTRATOS 2025\1-Personas Naturales\18.CTO 443 DE 2025 - Manuel Guerrero
Z:\CONTRATACION OTI\CONTRATOS 2025\1-Personas Naturales\23.CTO 534 de 2025 - María Carolina Cruz</t>
  </si>
  <si>
    <t>Se contrataron 2 profesionales para Prestar los servicios profesionales de soporte para  realizar las actividades de gestión, seguimiento y asignación de los requerimientos e incidentes de los 
usuarios finales de la ANH, así como gestionar los documentos administrativos de seguimiento a incidentes de seguridad presentados y Prestar servicios profesionales especializados para 
el control, reporte, seguimiento y demás gestiones y  operaciones presupuestales, así como del proyecto de inversión de la Oficina de Tecnologías de la Información”
Se solicito la documentacion, CDPSs y se incio ls estructuracion de estudios previos para la contratacion de otras ordenes de prestacion de servicios.</t>
  </si>
  <si>
    <t xml:space="preserve">Se contrataron  profesionales para  soporte para realizar las actividades de gestión, seguimiento y asignación de los requerimientos e incidentes de los usuarios finales de la ANH, para la gestión documental y de calidad, trámites administrativos; asi como servicios profesionales especializados para el soporte y mantenimiento de herramientas informáticas y software.
</t>
  </si>
  <si>
    <t>Se solicito la documentacion, CDPSs y se incio ls estructuracion de estudios previos para la contratacion de otras ordenes de prestacion de servicios.</t>
  </si>
  <si>
    <t>Se contrataron  profesional para prestar servicios profesionales especializados de soporte de TI para realizar las actividades de gestión, seguimiento y asignación de los requerimientos e incidentes de los usuarios finales, así como gestionar los documentos y Prestar servicios profesionales para la gestión de las etapas contractuales de los procesos y proyectos de TI y trámites legales de la Oficina de Tecnologías de la Información acorde con la normativa vigente.</t>
  </si>
  <si>
    <t>Se suscribio contrato para Prestar los servicios profesionales especializados para realizar las actividades de estructuración, gestión, evaluación y seguimiento de planes, programas, proyectos y contratos en la Oficina de Tecnologías de la Informacion</t>
  </si>
  <si>
    <t>Z:\CONTRATACION OTI\CONTRATOS 2025\2-Personas Juridicas\5.CTO XXXX de 2025 - SEGURIDAD PERIMETRAL\2-Precontractual\Sondeo
Z:\CONTRATACION OTI\CONTRATOS 2025\2-Personas Juridicas\14. CT 536 de 2025 Gestión de Innovación</t>
  </si>
  <si>
    <t>Se cuenta con cobertura  y se garantiza los servicios.
Se inicio sondeo de mercado.</t>
  </si>
  <si>
    <t>Se cuenta con cobertura  y se garantiza los servicios.
Se reaizo sondeo de mercado.</t>
  </si>
  <si>
    <t>Se cuenta con cobertura  y se garantiza los servicios.
Se inicio estructuracion de proceso de contratacion y ficha tecnica.</t>
  </si>
  <si>
    <t>Se cuenta con cobertura  y se garantiza los servicios.
Se estructuro  proceso de contratacion y ficha tecnica.</t>
  </si>
  <si>
    <t>Se contrato el soporte y mantenimiento de la infraestructura de seguridad perimetral por medio de la suscripcion del contrato 536 de 2025  el cual tiene por objeto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</si>
  <si>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Z:\CONTRATACION OTI\CONTRATOS 2025\2-Personas Juridicas\4.CTO 229 de 2025 - CERTIFICADOS SSL
Z:\CONTRATACION OTI\CONTRATOS 2025\2-Personas Juridicas\1.CTO 401 de 2025 - ADOBE PRO
Z:\CONTRATACION OTI\CONTRATOS 2025\2-Personas Juridicas\6. OC 143625 de 2025 - SUITE OFFICE 365</t>
  </si>
  <si>
    <t>Se inicia estructuracion del proceso de contratacion para adquirir los certificados SSL de los portales web de la ANH para el acceso seguro a la información</t>
  </si>
  <si>
    <t>Se suscribio el contrato N. 229 DE 2025 Adquirir los certificados SSL de los portales web de la ANH para el acceso seguro a la información
Se inicia la estructuracion del proceso de contratacion para la suscripción de Adobe Acrobat Pro DC para la generación y edición de documentos y se solicita CDP.
Se inicia la estructuracion del proceso de contratacion para la adquisición de la renovación de la suscripción de la suite de office 365 para el manejo de correos, ofimática incluido Power BI Pro de la ANH y se solicita CDP.</t>
  </si>
  <si>
    <t xml:space="preserve">Se suuscribio Cto 401 de 2025 para la suscripción de Adobe Acrobat Pro DC para la generación y edición.
Se suscribio OC 143625 para la adquisición de la renovación de la suscripción de la suite de office 365 para el manejo de correos, ofimática incluido Power BI Pro de la ANH 
</t>
  </si>
  <si>
    <t>Se realiza la asignacion de profesionales para la estructuracion de los procesos de contratacion de (iii) Adquisición de créditos para la soportar la infraestructura tecnológica en la Nube de Azure (iv)Contratar soporte y mantenimiento Agente Silviaa y  (vi) Contratar renovación derechos de uso IPv6.</t>
  </si>
  <si>
    <t>Se encuentra en estructuracion ficha tecnica para Contratar renovación derechos de uso IPv6.</t>
  </si>
  <si>
    <t>Se estructura ficha tecnica de los servicios programados para la vigencia a contratar.</t>
  </si>
  <si>
    <t>Z:\CONTRATACION OTI\CONTRATOS 2024\2-Personas Jurídicas\6. CT 305 de 2024 - CONECTIVIDAD DE DATOS E INTERNET\3. Contractual\1-Información General\Doctos-OTROSI-2
N:\CONTRATACION OTI\CONTRATOS 2025\2-Personas Juridicas\8. OC 144811 de 2025 - CONECTIVIDAD E INTERNET</t>
  </si>
  <si>
    <t>Se suscribio Otro si N° 2  para adición y prórroga del Contrato Interadministrativo 305 de 2024 cuyo objeto es “Proveer el servicio de conectividad de datos e internet de la ANH".</t>
  </si>
  <si>
    <t>Se encuentra vigente el contrato 305 de 2024 que garantiza el servicio.</t>
  </si>
  <si>
    <t>Se encuentra vigente el contrato 305 de 2024 que garantiza el servicio.
Se inicio estructuracion del nuevo proceso de contratacion para proveer el servicio de conectividad de datos e internet de la ANH, se realizo sondeo de mercado y se creo la linea en el plan anual de adquisiciones.</t>
  </si>
  <si>
    <t>Se suscribio Orden de Compra 144811 de 2025 548. Proveer el servicio de conectividad de datos e Internet de la ANH.</t>
  </si>
  <si>
    <t>Se encuentra en ejecucion la orden de compra 144811.</t>
  </si>
  <si>
    <t>Documentos de lineamientos técnicos realizados - Implementar tratamiento de brecha de calidad de información en los datos maestros</t>
  </si>
  <si>
    <t>Documento de resultado de ejercicio de calidad de datos y material de transferencia de conocimiento</t>
  </si>
  <si>
    <t>Z:\CONTRATACION OTI\CONTRATOS 2025\1-Personas Naturales\4.CTO 128 de 2025 - Martha Romero
Z:\CONTRATACION OTI\CONTRATOS 2025\1-Personas Naturales\15.CTO 313 DE 2025 - Juan Pablo Leyton
Z:\CONTRATACION OTI\CONTRATOS 2025\2-Personas Juridicas\14. CT 536 de 2025 Gestión de Innovación</t>
  </si>
  <si>
    <t xml:space="preserve">Se suscribio el Cto 128 de 2025 1Prestación de servicios profesionales especializados para el acompañamiento y seguimiento en la planeación diseño, ejecución y cierre de los programas, planes y proyectos de la OTI </t>
  </si>
  <si>
    <t xml:space="preserve">Se suscribio contrato 313 de 2025 para Prestar servicios profesionales especializados para asesorar, liderar y gestionar iniciativas y soluciones tecnológicas y de Arquitectura de TI para la
transformación digital de servicios y procesos en la oficina de tecnologías de la información.
</t>
  </si>
  <si>
    <t>Se inicio estructuracion de proceso de contratacion y ficha tecnica de proceso para cumplir con los productos programado</t>
  </si>
  <si>
    <t>Documento para la Formulación de la Arquitectura Empresarial para la Gestión de TI y Adoptar el Modelo de Gobierno y Gestión de TI (MGGTI) 
Adopción segunda  fase del MGGTI (Modelo de Gestión y Gobierno de TI)</t>
  </si>
  <si>
    <t>Z:\CONTRATACION OTI\CONTRATOS 2025\1-Personas Naturales\6.CTO 139 de 2025 - Carlos Moreno
Z:\CONTRATACION OTI\CONTRATOS 2025\1-Personas Naturales\9.CTO 216 de 2025 - William J Clavijo B
N:\CONTRATACION OTI\CONTRATOS 2025\1-Personas Naturales\19.CTO 450 de 2025 - Imer Murcia
Z:\CONTRATACION OTI\CONTRATOS 2025\1-Personas Naturales\14.CTO 300 de 2025 - Carlos Garay
Z:\CONTRATACION OTI\CONTRATOS 2025\1-Personas Naturales\16.CTO 375 de 2025 - Julio Echavarria
N:\CONTRATACION OTI\CONTRATOS 2025\1-Personas Naturales\17.CTO 376 DE 2025 - Erick Gomez
Z:\CONTRATACION OTI\CONTRATOS 2025\2-Personas Juridicas\14. CT 536 de 2025 Gestión de Innovación</t>
  </si>
  <si>
    <t>Se suscribio el contrato Cto 139 de 2025 para prestar servicios profesionales especializados para el análisis, estructuración, fortalecimiento de capacidades y seguimiento de planes, procesos y proyectos en la oficina de tecnologías de la información para la transformación digital de la ANH. Y el Cto 216 de 2025 para  Prestar los servicios profesionales especializados para apoyar, administrar y gestionar iniciativas y soluciones tecnológicas para el análisis e Interpretación de información en la Oficina de Tecnologías de la Información.
Se realiza revision de los productos planteados para la vigencia en el proyecto de inversion y en PETI.</t>
  </si>
  <si>
    <t>Se realizo revision documental.
Cto 300 de 2025 para Prestar servicios profesionales especializados para asesorar, liderar y gestionar iniciativas y soluciones tecnológicas y de Arquitectura de TI para la transformación digital de servicios y procesos en la oficina de tecnologías de la información.
Cto 376 de 2025 para Prestar servicios profesionales especializados en la gestión, administración y documentación técnica de la infraestructura tecnológica de procesamiento, hiperconvergencia, almacenamiento, nube híbrida y respaldo de la ANH
Cto 375 de 2025 para Prestar servicios profesionales especializados en la gestión, administración y documentación técnica de la infraestructura tecnológica de procesamiento, hiperconvergencia, almacenamiento, nube híbrida y respaldo de la ANH.</t>
  </si>
  <si>
    <t>Fortalecimiento de las capacidades en Seguridad Digital</t>
  </si>
  <si>
    <t>Z:\CONTRATACION OTI\CONTRATOS 2025\1-Personas Naturales\8.CTO 215 de 2025 - Hector Rolando Parraga
Z:\CONTRATACION OTI\CONTRATOS 2025\2-Personas Juridicas\14. CT 536 de 2025 Gestión de Innovación</t>
  </si>
  <si>
    <t>Se suscribio el Cto 215 de2025  para Prestar servicios profesionales especializados para la gestión y ejecución de las iniciativas y proyectos de seguridad de la información, así como el plan Estratégico de Seguridad de la Información PESI</t>
  </si>
  <si>
    <t>Diego Andrés Gamboa Santa</t>
  </si>
  <si>
    <t>Se cerraron 5 trámites (1 Modificación de Área, 1 Modificación / Prórroga PEV, 1 Modificación y/o Reducción de Garantía F.A. o PEV, 1 Otros y 1 Solicitud de plazo). Cabe anotar que este periodo inició con 15 trámites que venían de la vigencia 2024 y se recibieron durante enero 12 trámites para un total acumulado de 27;  A 31-ene-25 se encuentran 22 trámites abiertos; Se destaca durante este periodo el déficit de recurso humano para atender los compromisos, dado el periodo de vacaciones y/o receso del personal de planta y el preliminar inicio de los procesos de contratación de servicios profesionales.</t>
  </si>
  <si>
    <t>Se cerraron 14 trámites (1 Ajuste PTE, 1 Modificación y/o Reducción de Garantía F.A. o PEV, 9 Otros y 3 Solicitudes de plazo). Se recibieron durante febrero 29 trámites para un total acumulado de 56. A 28-feb-25 se encuentran 37 trámites abiertos; Durante este periodo se dio prioridad a la gestión de informes contractuales que representaban fecha de vencimiento contractual para la entidad.</t>
  </si>
  <si>
    <t>Se cerraron 20 trámites(1 Liberación Recursos F.A., 1 Modificación / Prórroga PEV, 13 Modificación y/o Reducción de Garantía F.A. o PEV, 2 Otros, 2 Solicitudes de plazo y 1 suspensión). Se recibieron durante marzo 10 trámites para un total acumulado de 66. A 31-mar-25 se encuentran 27 trámites abiertos; Para este mes se consolido el equipo de profesionales por lo que la atención de los trámites reflejó un mejor desempeño.</t>
  </si>
  <si>
    <t>Se cerraron 20 trámites(16 Modificación y/o Reducción de Garantía F.A. o PEV, 1 Otros y 3 Solicitudes de plazo). Se recibieron durante abril 12 trámites para un total acumulado de 78. A 30-abr-25 se encuentran 19 trámites abiertos; se destaca que el 53% de estos corresponden a tramites jóvenes, con una duración entre 1 y 3 meses.</t>
  </si>
  <si>
    <t>Se cerraron 12 trámites(2 Ajustes de PTE, 1 Modificación de Área, 1 Modificación / Prórroga PEV, 5 Modificación y/o Reducción de Garantía F.A. o PEV y 3 Solicitudes de plazo). Se recibieron durante mayo 7 trámites para un total acumulado de 85. A 31-may-25 se encuentran 14 trámites abiertos, el 64% de los cuales tienen un tiempo de gestión menor a 3 meses. En este periodo se destaca el cierre de dos (2) de los tramites mas antiguos.</t>
  </si>
  <si>
    <t>Se tramitaron y cerraron 16 IVE´s. Cabe anotar que este periodo inició con 138 informes pendientes de cierre que venían de la vigencia 2024 y se recibieron durante enero 32 informes para un total acumulado de 170;  A 31-ene-25 se encuentran 154 informes pendientes de cierre sin contar los 30 que no se pueden tramitar. La baja meta prevista para este periodo, es acorde con el déficit de recurso humano propio del inicio de la vigencia y el resultado obtenido lo confirma.</t>
  </si>
  <si>
    <t>Se tramitaron y cerraron 33 IVE´s. Se recibieron durante febrero 133 informes para un total acumulado de 303. A 28-feb-25 se encuentran 254 informes pendientes de cierre sin contar los 34 que no se pueden tramitar. De los informes gestionados en este periodo, tuvieron prioridad los Planes de Explotación que representan una obligación conntractual con vencimiento para la entidad.</t>
  </si>
  <si>
    <t>Se tramitaron y cerraron 110 IVE´s. Se recibieron durante marzo 138 informes para un total acumulado de 441. A 31-mar-25 se encuentran 282 informes pendientes de cierre sin contar los 52 que no se pueden tramitar. Si bien el resultado del periodo refleja una gestió superior a la meta, el numero de informes pedientes de gestionar continua en ascenso, impulsado por el vencimiento contractual establecido tanto para los Informes Semestrales como para algunos Planes de Explotación y Programas de Trabajo de Explotación.</t>
  </si>
  <si>
    <t>Se tramitaron y cerraron 88 IVE´s. Se recibieron durante abril 64 informes para un total acumulado de 505. A 30-abr-25 se encuentran 258 informes pendientes de cierre sin contar los 32 que no se pueden tramitar, en gran medida por dificultades con el Sistema de Información; los informes pendientes de cierre se concentran en PTE 2025 e IES 2024 II, y la directriz es gestionar con prioridad los PTE 2025 ya que en estos se incluyen los compromisos que son obligatorio cumplimiento y seguimiento.</t>
  </si>
  <si>
    <t>Se tramitaron y cerraron 68 IVE´s. Se recibieron durante mayo 17 informes para un total acumulado de 522. A 31-may-25 se encuentran 207 informes pendientes de cierre sin contar los 35 que no se pueden tramitar por dificultades con el Sistema de Información; en respuesta a la directriz impartida para este periodo, la cantidad de PTE 2025 pendientes de gestionar paso de 129 a 64, se espera en el próximo periodo gestionar la totalidad de los PTE 2025, habilitando el Sistema para recibir los informes de ejecución del primer semestre, IES 2025 I.</t>
  </si>
  <si>
    <t>Al corte 31 de marzo del 2025 se tienen estimados y establecidos los Fondos de Abandono de 29 áreas devueltas en Periodo de Explotación / Producción, con lo cual se alcanzó la meta prevista.</t>
  </si>
  <si>
    <t>referente al convenio de inversion para la vigencia 2025, se encuentra en etapa precontractual a corte de 31 de mayo, desde la oficina juridica se esta adleantando los estudios previos y el sondeo de mercado.</t>
  </si>
  <si>
    <t>N:\2025\PLANEACION Y PRESUPUESTO\PIIP\INFORMES EJECUTIVOS MENSUALES</t>
  </si>
  <si>
    <t>Vicepresidencia Administrativa y Financiera</t>
  </si>
  <si>
    <t>Se tienen previstas las actividades para el segundo semestre del año 2025</t>
  </si>
  <si>
    <t>Actividades programadas a partir de marzo de 2025</t>
  </si>
  <si>
    <t>14° edición de Colombia Genera 2025
4° Congreso Internacional de Hidrógeno</t>
  </si>
  <si>
    <t xml:space="preserve">Congreso Naturgas 2025
VII Reunión Nacional de Geotermia. </t>
  </si>
  <si>
    <t xml:space="preserve"> - 8° Encuentro y Feria Renovables,  
  - Congreso de Captura, Utilización y  
  - Almacenamiento de Carbono (CCUS) de América Latina 2025, 
  - Día ACGGP, 
  - International Hydrogen Ramp - Up Program (H2Uppp) - Roadshow Europe 2025
  - Foro: La regulacion como motor de la transicion energetica en Colombia</t>
  </si>
  <si>
    <t>Corresponde a la contratación de profesionales que asumen actividades administrativas de apoyo a los procesos misionales de la Vicepresidencia de Promoción y Asignación de Áreas  para la oportuna atención de los trámites relacionados con los procesos de asignación de áreas y eventos a cargo de la Vicepresidencia.</t>
  </si>
  <si>
    <t xml:space="preserve">Recursos ejecutados en compromisos / Recursos programados </t>
  </si>
  <si>
    <t>Recursos comprometidos durante el mes</t>
  </si>
  <si>
    <t xml:space="preserve">
Recursos destinados al apoyo de la gestión de procesos misionales de la VPAA</t>
  </si>
  <si>
    <t>Corresponde a los informes técnicos de evaluación de las cuencas de interés con nueva información</t>
  </si>
  <si>
    <t>Matriz de seguimiento mensual de la información reportada en la PIIP del DNP</t>
  </si>
  <si>
    <t>Diana Carolina Echeverry</t>
  </si>
  <si>
    <t>En el periodo se suscribió un contrato sobre Prestación de servicios para la ejecución del proceso de consulta previa con la comunidad indígena La Unión con la empresa EATEC SAS por un valor de $1.682.372.617</t>
  </si>
  <si>
    <t>En el periodo se registraron obligaciones por $274.194.121,3 y pagos por $210.767.020,47. Corresponden al contrato 106 de 2025 el cual se encuentra en ejecución de acuerdo a los compromisos pactados en el contrato.</t>
  </si>
  <si>
    <t>Se registró obligación y pago por $163.979.737,43 Corresponden al contrato 106 de 2025 el cual se encuentra en ejecución de acuerdo a los compromisos pactados en el contrato</t>
  </si>
  <si>
    <t>En el periodo se obligó y pago 615906982,32 del contrato 106 de 2025, tambien se suscribió un Otrosi Cto 540 de 2024 para la  Interventoría para la adquisición, procesamiento, interpretación e integración de datos aerogeofísicos en áreas del complejo volcánico de Galeras, Nariño, con LITHOSPHERA LTDA por un valor de $52.522.469. Esta necesidad surge debido a que, por
condiciones meteorológicas adversas (nubosidad, vientos y lluvia), no ha sido posible finalizar la adquisición de
los datos aerogeofísicos estipulados en el contrato (2178 km).</t>
  </si>
  <si>
    <t>En el periodo se registró la suscripción de un contrato (497 de 2025) para Realizar el diagnóstico y proponer un plan de trabajo que asegure el abandono definitivo de los pozos estatigráficos de la ANH que lo requieran por un valor de $1.200.531.166 con ACIPET -  ASOCIACION COLOMBIANA DE INGENIEROS DE PETROLEOS, ENERGIA Y TECNOLOGIAS AFINES.
Se realizó ejecución para GMF - Gravámanes de Movimientos Financieros ($29.452).</t>
  </si>
  <si>
    <t>Corresponde a los documentos de investigación realizados para robustecer, caracterizar e integrar la información geológica y geofísica según el potencial prospectivo de las cuencas de interés - (información secundaria)</t>
  </si>
  <si>
    <t>No hubo avances ni en la ejecución física o de metas, ni ejecución presupuestal en el período correspondiente.</t>
  </si>
  <si>
    <t>Se registraron compromisos, obligaciones y pagos de GMF-Impuestos por $215.016.</t>
  </si>
  <si>
    <t>Las obligaciones y pagos registradas corresponden a prestaciones de servicios profesionales y a GMF - Gravámanes de Movimientos Financieros ($170.668).</t>
  </si>
  <si>
    <t>Corresponde a los documentos metodológicos realizados para buscar y determinar oportunidades prospectivas en áreas con posible éxito exploratorio en cuencas Maduras</t>
  </si>
  <si>
    <t>En el periodo se registraron $675.475.000 de Prestaciones de servicios profesionales.</t>
  </si>
  <si>
    <t>En el periodo se registraron $298.787.500 de Prestaciones de servicios profesionales, se obligaron y se pagaron $24.429.167. Por otra parte se comprometieron $20.854.038.125 Cto 472 de 2025 sobre  Análisis integral de los núcleos de pozos estratigráficos de la ANH</t>
  </si>
  <si>
    <t xml:space="preserve">Para el Cto 537 de 2025 Prestaciones de servicios profesionales se Comprometieron $23.667.507 </t>
  </si>
  <si>
    <r>
      <t xml:space="preserve">En el periodo se suscribieron 9 contratos de prestaciones de servicios  y no se reportaron obligaciones y pagos en el periodo. Se comprometieron </t>
    </r>
    <r>
      <rPr>
        <u/>
        <sz val="11"/>
        <color theme="1"/>
        <rFont val="Aptos Narrow"/>
        <family val="2"/>
        <scheme val="minor"/>
      </rPr>
      <t>$1.117.250.000=.</t>
    </r>
  </si>
  <si>
    <t>En el periodo se suscribieron 27 contratos de prestaciones de servicios  y se reportaron obligaciones por $6.662.500 y pagos por $6.457.500 en el periodo.</t>
  </si>
  <si>
    <t>En el periodo se reportaron por Prestación de servicios profesionales: se obligaron $277.262.501 y se pagaron $277.467.501</t>
  </si>
  <si>
    <t>Se comprometieon $4.100.000.000 Cto 478 de 2025 sobre Desarrollar metodologías y herramientas tecnológicas integrales - Ruta de Energía Solar</t>
  </si>
  <si>
    <t>En el periodo se registró la suscripción de tres contratos, 1. Cto 535 de 2025, Evaluación del play combinado de gas natural e hidrógeno natural en rocas generadoras y carbones antraciticos presentes en las cuencas Cesar-Ranchería y Valle Superior del Magdalena, así como las posibles acumulaciones de estos gases asociados al diapirismo de sal en la Cordillera Oriental mediante la perforación de cuatro (4) pozos estratigráficos y la toma de registros eléctricos y de gases, por $55.150.824.542 con el CONSORCIO H2C, 2. Cto 478 de 2025, Desarrollar metodologías y herramientas tecnológicas integrales para evaluar y gestionar de manera efectiva los impactos ambientales y sociales de los proyectos de energías renovables en Colombia (Caso de Estudio No 1 - Ruta Eólica) por $4.100.000.000 con UNIVERSIDAD DEL MAGDALENA</t>
  </si>
  <si>
    <t>No aplica</t>
  </si>
  <si>
    <t>SONIA CATALINA TORRES SÁNCHEZ</t>
  </si>
  <si>
    <t>sonia.torres@anh.gov.co</t>
  </si>
  <si>
    <r>
      <rPr>
        <sz val="12"/>
        <color rgb="FF000000"/>
        <rFont val="Aptos Narrow"/>
        <family val="2"/>
        <scheme val="minor"/>
      </rPr>
      <t>La producción de petróleo fiscalizada presentó un incremento del 1,9% con relación al mes de diciembre de 2024 y una disminución del 1% frente a enero de la vigencia anterior,</t>
    </r>
    <r>
      <rPr>
        <sz val="12"/>
        <color rgb="FFFF0000"/>
        <rFont val="Aptos Narrow"/>
        <family val="2"/>
        <scheme val="minor"/>
      </rPr>
      <t xml:space="preserve"> </t>
    </r>
    <r>
      <rPr>
        <sz val="12"/>
        <color rgb="FF000000"/>
        <rFont val="Aptos Narrow"/>
        <family val="2"/>
        <scheme val="minor"/>
      </rPr>
      <t xml:space="preserve">esto debido a los campos Indico, Caño Sur Este, Cohembi, Andina, Akacias recuperan producción posterior a problemas de orden público presentados en Diciembre; Rubiales recuperación de producción posterior a problemas eléctricos presentados en el campo en el mes de diciembre; Kimbo aporte del pozo en pruebas iniciales. </t>
    </r>
  </si>
  <si>
    <t>La producción petróleo fiscalizada presenta una disminución del 1,84%  con relación al mes de enero de 2025 y una disminución del 1,12% frente a febrero de la vigencia anterior, esto debido a los campos: Rubiales debido a regulación del vertimiento en Caño Rubiales y fallas eléctricas; Indico debido a bloqueos de la comunidad; Rex Ne debido a alto corte de agua (de 20 a 60%) pozos Rex Ne 12 y 15; Tigana debido a fallas en control de equipos de proceso y mantenimiento programado en red eléctrica; Jacana debido a fallas eléctricas y mantenimiento programado a red eléctrica.</t>
  </si>
  <si>
    <t>La producción petróleo fiscalizada presenta una disminución del 1,02%  con relación al mes de febrero de 2025 y una disminución del 4,07% frente a marzo de la vigencia anterior, esto debido a los campos: Rex Ne, Caño Limón, Caño Rondón debido a sabotaje al oleoducto Bicentenario; Chichimene, Castilla debido a fallas mecánicas, trabajos a pozos y altos niveles en piscinas; Indico, Pendare, Pendare Norte debido a bloqueos por parte de la comunidad.</t>
  </si>
  <si>
    <t>La producción promedio diaria de mayo aumentó frente a abril por la recuperación de producción en campos clave como Rubiales y Caño Sur Este (Meta) tras tomas comunitarias, y Caño Rondón (Arauca) tras sabotaje al oleoducto Bicentenario.</t>
  </si>
  <si>
    <r>
      <rPr>
        <sz val="12"/>
        <color rgb="FF000000"/>
        <rFont val="Aptos Narrow"/>
        <family val="2"/>
      </rPr>
      <t>La producción diaria de gas fiscalizada presentó una disminución del 5,2 % con relación al mes de diciembre de 2024 y de 9,3%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t>
    </r>
    <r>
      <rPr>
        <sz val="12"/>
        <color rgb="FFFF0000"/>
        <rFont val="Aptos Narrow"/>
        <family val="2"/>
      </rPr>
      <t xml:space="preserve"> </t>
    </r>
  </si>
  <si>
    <t>La producción diaria de gas fiscalizada presenta una disminución del 1,94% con relación al mes de enero de 2025 y de 12,03%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</si>
  <si>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fiscalizada presenta una disminución del 1,62% con relación al mes de febrero de 2025 y de 11,90%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</si>
  <si>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fiscalizada presenta un incremento 0,99% con relación al mes de marzo de 2025 y una disminución de 12,55% frente a abril de la vigencia anterior, reflejado principalmente en los campos: Mágico Exploratorio por apertura en pruebas extensas del campo; Fresas por ingreso del pozo Fresa-3.</t>
  </si>
  <si>
    <t>El incremento en la producción promedio de gas en mayo se debió al restablecimiento operativo en Floreña, Floreña Mirador y Gibraltar tras superar restricciones técnicas y operativas ocurridas en abril.</t>
  </si>
  <si>
    <t xml:space="preserve">La producción diaria de gas fiscaliada y comercializada presentó una disminución del 8,4 % con relación al mes de diciembre de 2024 y de 15,1%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 </t>
  </si>
  <si>
    <t>La producción diaria de gas comercializada presenta un incremento del 0,49% con relación al mes de enero de 2025 y disminución de 19,36%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</si>
  <si>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comercializada presenta una disminución del 0,34% con relación al mes de febrero de 2025 y de 17,90%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</si>
  <si>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comercializada presenta una disminución del 1,46% con relación al mes de marzo de 2025 y de 19,18% frente a abril de la vigencia anterior, reflejado principalmente en los campos: Gibraltar caída de 12 Mpcd en producción fiscalizada y comercializada por falla mecánica en pozo y posterior toma de registros a pozo.</t>
  </si>
  <si>
    <t>La producción promedio de gas comercializado disminuyó en mayo por mantenimientos y fallas técnicas en campos como Chuchupa, Mamey y Aguas Vivas, afectando la disponibilidad del gas para venta.</t>
  </si>
  <si>
    <t>Seguimiento a recursos de inversión del Convenio No. 636(ANH)/745(MINCIENCIAS) del año 2021 destinados a proyectos de Ciencia y Tecnología</t>
  </si>
  <si>
    <t>Informe fidulcodex (Minciencias)
Grupo Reservas Y Operaciones (servicios.anh.gov.cosservicios) \2025\CIENCIA Y TECNOLOGÍA\CONVENIOS MINCIENCIAS\CONVENIO 745-636 2021\INFORME SUPERVISIÓN ANH</t>
  </si>
  <si>
    <r>
      <rPr>
        <sz val="11"/>
        <color rgb="FF000000"/>
        <rFont val="Aptos Narrow"/>
        <family val="2"/>
        <scheme val="minor"/>
      </rPr>
      <t xml:space="preserve">El valor comprometido del convenio se mantiene sin modificaciones. No se ha publicado la convocatoria debido a retrasos de Minciencias, originados por la renuncia del líder del proceso y la incorporación de nuevo personal.
</t>
    </r>
    <r>
      <rPr>
        <b/>
        <sz val="11"/>
        <color rgb="FF000000"/>
        <rFont val="Aptos Narrow"/>
        <family val="2"/>
        <scheme val="minor"/>
      </rPr>
      <t xml:space="preserve">Seguimiento realizado por ANH: 
</t>
    </r>
    <r>
      <rPr>
        <sz val="11"/>
        <color rgb="FF000000"/>
        <rFont val="Aptos Narrow"/>
        <family val="2"/>
        <scheme val="minor"/>
      </rPr>
      <t>Dando seguimientoa las actividades de la convocatoria durante el segundo trimestre de 2025:
Via correo electronico el dia 01/04/2025,la supervisión de la  ANH reitera a Minciencias conocer el estado actual de la convocatoria. 
Al no obtener respuesta por parte de Minciencias vía correo electrónico, el supervisor de la ANH a través de
radicado 20255110681751 Id: 1816639 del 10/04/2025, remite al supervisor y miembros del comité conocer el
ESTADO ACTUAL INSTRUMENTO DE CONVOCATORIA 2025 - RECURSO DISPONIBLE CONVENIO 745
(MINCIENCIAS) / 636 (ANH) de 2021.
Via comunicación con Radicado 20255110810661 Id: 1835981 del 13-05-2025 el ordenador del gasto Rafael Fajardo, reitera a Minciencias conocer el estado actual de la convocatoria.
El día 30-05-2025, Mincienicias remite via correo electronico proyección de terminos de referencia, nuevamente ajustados para revisión de la ANH.
La ANH solicitó ajustes al cronograma presentado en los terminos, así como convocar comité para aprobación de los mismos.</t>
    </r>
  </si>
  <si>
    <t>ÁREA ADMINISTRATIVA VORP</t>
  </si>
  <si>
    <t>Para el mes de enero las obligaciones son casi nulas debido a que en le mismo mes se incorporaron los recursos</t>
  </si>
  <si>
    <t>La mayoria de contratos se suscribieron en el mes de febrero y el pago se hace efectivo en el mes de marzo, por tal motivo las obligaciones son el 0,3%</t>
  </si>
  <si>
    <t xml:space="preserve">Para el mes de marzo se obligaron 4,39% del presupuesto, mostarndo un incremento significativo con respecto a los meses anteriores </t>
  </si>
  <si>
    <t xml:space="preserve">Para el mes de mayo se obligaron  el 19% del presupuesto, mostarndo un incremento significativo con respecto a los meses anteriores </t>
  </si>
  <si>
    <t>La obligaciones del mes de enero corresponde a las actividades de la vigencia 2024</t>
  </si>
  <si>
    <t xml:space="preserve">el 1% adicional con respecto al mes anterior, corresponde a pago de honorarios  </t>
  </si>
  <si>
    <t>Las obligaciones son del 4% con respecto al presupuesto asignado a la fecha7</t>
  </si>
  <si>
    <t>Las obligaciones aumentaron un 2% con respecto al presupuesto asignado a la fecha7</t>
  </si>
  <si>
    <t>Se encuentra en estructuracion ficha tecnica y sondeo de mercado del proyecto con el que se espera cumplir los productos de servicios de informacion.</t>
  </si>
  <si>
    <t>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</si>
  <si>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</si>
  <si>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En los CTM1 – Servicios Gestionados de TI y CTM3 Seguridad Périmetral se incluyen 10 ´perfiles especializados para Garantizar la gestión, administración y monitoreo de la infraestructura tecnológica y de seguridad de la ANH y mantener el plan de recuperación ante desastres de la ANH. </t>
  </si>
  <si>
    <t>Se encuentra en sondeo de mercado.</t>
  </si>
  <si>
    <t xml:space="preserve">Se cumplimio la meta establecida. </t>
  </si>
  <si>
    <t>Se realizo sondeo de mercado para  (vi) Contratar renovación derechos de uso IPv6 y  IV  Contratar el servicio de actualización, soporte y mantenimiento a la herramienta ITSM - Aranda que emplea la entidad para la gestión de casos TI</t>
  </si>
  <si>
    <t>Se cumplio con la meta establecida.</t>
  </si>
  <si>
    <t>(i) Contratar la suscripción a la suite de Adobe Acrobat Pro,  
(ii) Contratar la renovación de la suscripción de Office 365 
(iii) Adquisición de créditos para la soportar la infraestructura tecnológica en la Nube de Azure 
(iv)Contratar el servicio de actualización, soporte y mantenimiento a la herramienta ITSM - Aranda que emplea la entidad para la gestión de casos TI
(v)Contratar la adquirir los certificados SSL de los portales web
(vi) Contratar renovación derechos de uso IPv6</t>
  </si>
  <si>
    <t>Reportes Sistema SIIF de Min. Hacienda</t>
  </si>
  <si>
    <t>Le ejecución presupuestal en inversión en compromisos fue de 1% en el mes de enero de 2025. No se presentó ejecución en obligaciones.</t>
  </si>
  <si>
    <t>Le ejecución presupuestal en inversión en compromisos fue de 2% en el mes de Febrero de 2025. La ejecución en obligaciones fue de 0,1%.</t>
  </si>
  <si>
    <t>Le ejecución presupuestal en inversión en compromisos fue de 2,2% en el mes de Marzo de 2025. La ejecución en obligaciones fue de 0,4%.</t>
  </si>
  <si>
    <t>Le ejecución presupuestal en inversión en obligaciones fue de 1% en el mes de junio de 2025 ($3.679 millones obligados de $385.890 apropiados)</t>
  </si>
  <si>
    <t>Le ejecución presupuestal en inversión en obligaciones fue de 0,8% en el mes de Mayo de 2025 ($ 2.974 millones obligados de $385.890 apropiados)</t>
  </si>
  <si>
    <t>Le ejecución presupuestal en inversión en obligaciones fue de 0,5% en el mes de Abril de 2025 ($2061 millones obligados de $385.890 apropiados)</t>
  </si>
  <si>
    <t xml:space="preserve">Elaboración y públicación del Programa de Transparencia y Etica Pública </t>
  </si>
  <si>
    <t>El indicador mide el cumplimiento de la elaboración, aprobación y publicación del Programa de Transparencia y Ética Pública conforme a los lineamientos establecidos.</t>
  </si>
  <si>
    <t>Documento aprobado y publicado</t>
  </si>
  <si>
    <t>Pagina web de la entidad</t>
  </si>
  <si>
    <t>N/A</t>
  </si>
  <si>
    <t>De 6 instancias ejecutivas en curso se realizaron (7) siete impulsos de trámite y un (1) cierre de primera instancia ejecutiva que corresponde a la Gerencia de Asuntos Legales y Contratación.
 y se expidieron treinta y un (31) impulsos en el marco de los veintinueve (29) Incumplimientos Contractuales.</t>
  </si>
  <si>
    <t>Se expidieron diez (10) impulsos, dos (2) autos de cierre de pruebas, cinco (5) resoluciones que deciden y  tres (3) resoluciones que deciden recurso , en el marco de los veinticuatro (24) Procesos Administrativos Sancionatorios en curso.
 - Para un total de 10 actos administrativos en el marco de 21 Procesos Administrativos Sancionatorios en curso</t>
  </si>
  <si>
    <t>Base datos de la contratacion Administrativa de la OAJ
Z:\BASE DE DATOS DE LA ENTIDAD 2003 A 2023\BASE DE DATOS DE LA ENTIDAD</t>
  </si>
  <si>
    <t xml:space="preserve">
En el primer semestre, el indicador muestra un cumplimiento del 100 % con respecto a la meta establecida, donde se atendieron 594 solicitudes  contratación, discriminado de la siguiente manera: se gestionó la suscripción de 546 contratos,  48 modificaciones y 7 ordenes de compra generadas por CCE derivadas de acuerdos marco,  prueba de la información se encuentra en la Base de Datos de Contratación Administrativa de la OAJ y de acuerdo con lo establecido en la Ley 80 de 1993 y demás normas concordantes
</t>
  </si>
  <si>
    <t xml:space="preserve">En el segundo trimestre del año 2025 se da un cumplimiento de la meta al 73% por lo siguiente: se resolvieron en tota 53 conceptos con un promedio de respuesta de 6,1 días por trámite,  lo que se encuentra dentro del margen de respuesta oportuna establecido por la OAJ en  los Acuerdos de Niveles de Servicio adoptados desde el año 2020, correspondiente a 15 días hábiles.
</t>
  </si>
  <si>
    <t>Aplicativo EKOGUI Y Base de datos Estado de procesos judiciales Z:\Procesos-   Carpetas de procesos y Reparto, Z:\Conciliaciones, Z:\Arbitraje​ </t>
  </si>
  <si>
    <t xml:space="preserve">
En el primer semestre se da un cumplimiento de la meta  al 100% según la base de datos de procesos judiciales y el registro del sistema litigioso del Estado denominado Ekogui, se radicaron 8  demandas,   9 conciliaciones prejudiciales y  89 acciones de tutela, las cuales se atendieron en tiempo conforme a los términos legales. Igualmente se  recibieron  1144 requerimientos judiciales en procesos de restitución de tierras, los cuales se atendieron en los términos legales.  Se atendieron    7 Derechos de petición. (DEFENSA JUDICIAL)  Se cumplió con los términos procesales acorde con la naturaleza de cada una de las acciones que fueran presentadas a favor o en contra  de la ANH, tanto en etapa  extra judicial como judicial 
</t>
  </si>
  <si>
    <t>39 informes presentados de 40 programados al corte de mayo</t>
  </si>
  <si>
    <t>No se evidencia incumplimiento, ya que que se han realizado  y presentado oportunamente las diferentes declaraciones tributarias a a nivel Nacional y Distrital. Al igual que la informacion exógea Nacional (DIAN)</t>
  </si>
  <si>
    <t>Elaboración del Plan de Mejoramiento Archivístico dirigido al Archivo General de la Nación (AGN) y a la solicitud de una propuesta económica para la prestación de los servicios mencionados.</t>
  </si>
  <si>
    <t>En el mes de junio, el GIT Administrativo materializó la firma de dos procesos contractuales y continuó con la estructuración de estudios técnicos orientados a satisfacer otras necesidades relacionadas con la planta física y la flota vehicular de la ANH.</t>
  </si>
  <si>
    <t xml:space="preserve"> A JUNIO la ANH, ha comprometido un total del 71,69% del total de la apropiacion inicial que es de 3,064,210,361,082</t>
  </si>
  <si>
    <t>En el mes deJunio se recibieron 12 requerimientos relacionados con el modulo de documentos, indicadores, mejora y riesgos los cuales fueron atendidos de forma oportuna.</t>
  </si>
  <si>
    <t xml:space="preserve">En el mes de Junio se recibieron los resultados del FURAG en donde la entidad obtubo un Índice de desempeño Institucional de 90,1. El año anterior el puntaje se ubicó en un 86,2. Teniendo un aumento de 3,9 puntos frente a la medición de la vigencia atenterior y ubicandonos 3,1 puntos por encima de la meta establecida para la vigecia. </t>
  </si>
  <si>
    <t xml:space="preserve">Se realiza monitoreo a las matrices de riesgos de la entidad. Los monitoreos se encuentran disponbles en el siguiente enlace:https://anhcol-my.sharepoint.com/:f:/g/personal/laura_sierra_anh_gov_co/EhNSi-ChU2ZJsPYC8Tg8xs0BiNzfma4G7ZNH3DAoqGLpRA?e=RraQRK </t>
  </si>
  <si>
    <t xml:space="preserve">  - Evaluación y cierre de los Planes de mejoramiento producto de la auditoría al SST.
 - En tramite con la OAJ los estudios previsos para los contratos de área protegida y exámenes ocupacionales.
 - Capacitaciones a la brigada de emergencia.</t>
  </si>
  <si>
    <t xml:space="preserve">Se terminó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 llevado a cabo el ciclo de conferencias a cargo de los expertos de dichas áreas, para lograr que la mayoría de la población (servidores y colaboradores) manejen los conceptos básicos en algunos temas.
</t>
  </si>
  <si>
    <t>Se firmo el contrato de BIENESTAR  con COMPENSAR - se llevó a cabo el día del Servidor Público, en las instalaciones de la Caja de Compensación.</t>
  </si>
  <si>
    <t>Sin modificación frente al mes anterior, se nevío a la CNSC, el recibo de pago</t>
  </si>
  <si>
    <t>Los resultados del Indice de Evaluación del Desempeño 2024, fueron reportados por el DAFP en el mes de Junio, dando como resulta para la Dimensión D1: TALENTO HUMANO yn puntaje de 93,1/100, lo que sobrepasa la meta propuesta de 3 puntos, ya que llego a subir 6 puntos sobre la medición 2023 que fue de 87/100</t>
  </si>
  <si>
    <t>el convenio intearministrativo 551 de 2025 se suscrbio bajo acta de incio el dia 20 de junio de 2025, con el aliado FONDO MIXTO DE ETNOCULTURA Y DESARROLLO SOCIAL-FONPACIFICO.</t>
  </si>
  <si>
    <t xml:space="preserve">Diego Tellez
</t>
  </si>
  <si>
    <t xml:space="preserve">diego.tellez@anh.gov.co
</t>
  </si>
  <si>
    <t xml:space="preserve">La medición de los tiempos de entrega de los Programas en Beneficio de las Comunidades se cumplio a cabalidad de acuerdo con los tiempos establecidos </t>
  </si>
  <si>
    <t xml:space="preserve">La medición de los tiempos de entrega de los Programas en Beneficio de las Comunidades se viene cumpliendo a cabalidad de acuerdo con los tiempos establecidos </t>
  </si>
  <si>
    <t>Carpeta de Contratos Suspendidos. 
Ruta:  \\servicios.anh.gov.co\sservicios\Seguimiento socio ambiental\6- Resumen Contratos suspendidos</t>
  </si>
  <si>
    <t>Juan Camilo Florez Ninco
Sandra Luna Osorio</t>
  </si>
  <si>
    <t>juan.florez@anh.gov.co
sandra.luna@anh.gov.co</t>
  </si>
  <si>
    <t xml:space="preserve">En contratación del equipo de suspendidos. </t>
  </si>
  <si>
    <t>En virtud del plan de trabajo - etapa de gestión y seguimiento, para el mes de febrero de 2025, se llevaron a cabo reuniones los días 12, 19 y 26 de febrero de 2025 con el grupo de suspendidos de la Estrategia Territorial de Hidrocarburos - ETH en las cuales se presentó el siguiente avance:
Contrato E&amp;P PUT 4: Se coordinó reunión para el mes de marzo con Gran Tierra ,con el objeto de establecer un plan de acción para viabilizar las actividades exploratorias.
Contratos E&amp;P  LLA 38-LLA 52-LLA 39, LLA 70 y LLA 1: en gestión reunión con la Octava División de las Fuerzas Militares - FFMM.
Contratos E&amp;P PUT 9-PUT 36 y MECAYA:  seguimiento a las elecciones de Puerto Guzmán.
Contrato E&amp;P LLA 64: seguimiento al trámite de las Medidas de Medidas de Manejo Ambiental - MMA para el programa sísmico.
Contrato E&amp;P ODISEA. Seguimiento al plan de gestión social que adelanta la ETH.</t>
  </si>
  <si>
    <t>n virtud del plan de trabajo - etapa de gestión y seguimiento, para el mes de marzo de 2025, se llevaron a cabo reuniones los días 05, 12 y 19 de marzo de 2025 con el grupo de suspendidos de la Estrategia Territorial de Hidrocarburos - ETH en las cuales se presentó el siguiente avance:
Contrato E&amp;P PUT 4: Se llevó a cabo el 07 de marzo de 2025 reunión entre Gran Tierra y ANH para establecer la estrategia social de ingreso al territorio.
Contratos E&amp;P  LLA 38-LLA 52-LLA 39, LLA 70 y LLA 1: La ANH asistió a la reunión programada con la Octava División de las Fuerzas Militares - FFMM en Yopal, en la cual se informaron los contratos suspendidos en Arauca. Posteriormente, mediante comunicación con Id: 1801381 del 28/03/2025 la ANH remitió a la Octava División la información solicitada en el marco de la reunión sostenida en Yopal.
Contrato E&amp;P TIBURÓN: La ANH mediante comunicación con Id: 1777767 del 17/03/2025 solicitó  a COLPAN: (i)  fechas para realizar la visita al área de las comunidades étnicas, (ii) gestiones llevadas a cabo en el mes de febrero de 2025 y (iii) gestiones realizadas ante la DAIRM.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</si>
  <si>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abril de 2025, se llevaron a cabo reuniones los días 02, 09 y 30 de abril 2025 con el grupo de suspendidos de la Estrategia Territorial de Hidrocarburos - ETH en las cuales se presentó el siguiente avance:
Contrato E&amp;P PUT 4: Se continuó con la articulación entre Gran Tierra y la ANH para avanzar en la estrategia territorial; no obstante, la Juan de Acción Comunal-JAC de Maracaibo no accedió las convocatorias de reunión. 
Así mismo, se relizaron convocatorias a la autoridad local, no obstante, no se pudo concertar el espacio solicitado.
Contratos E&amp;P  LLA 38-LLA 52-LLA 39, LLA 70 y LLA 1: La ANH continuó con el seguimiento al entorno de los contratos y a la espera de la respuesta por parte de la Octava División.
Contrato E&amp;P TIBURÓN: La ANH mediante comunicación con Id: 1804575 del 07/04/2025 solicitó  a COLPAN el  anvance de las gestiones y confirmación de las fechas de las visitas.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</si>
  <si>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mayo de 2025, se continuó con el seguimiento a los siguientes contratos:
Contrato E&amp;P LLA 64: seguimiento al trámite de las Medidas de Medidas de Manejo Ambiental - MMA para el programa sísmico.</t>
  </si>
  <si>
    <t>En virtud del plan de trabajo - etapa de gestión y seguimiento, para el mes de junio de 2025, se llevó a cabo reunión el 20 de junio de 2025, donde se realizó seguimiento socio ambiental al Convenio de Explotación Rio de Oro.  
20/06/2025: Revisión estado del Convenio Suspendido Río de Oro ANH – Reunión entre la GSCYMA y la empresa IBEROAMERICANA DE HIDROCARBUROS CQ EXPLORACION Y PRODUCCION SAS (IHSA)</t>
  </si>
  <si>
    <t>c</t>
  </si>
  <si>
    <t xml:space="preserve">En virtud del plan de trabajo - etapa de gestión y seguimiento, para el mes de julio de 2025, se llevó a cabo reunión el 18 de julio de 2025  con el grupo de suspendidos de la Estrategia Territorial de Hidrocarburos - ETH en la cual se establecieron los nuevos objetivos de acción y distribución de contratos suspendidos. </t>
  </si>
  <si>
    <t>El indicador muestra la eficacia en la respuesta a las solicitudes del Operador por parte de la gerencia de seguimiento a Contratos en Producción.</t>
  </si>
  <si>
    <t>(Acumulado del número de trámites atendidos al mes de corte/Acumulado del número de trámites recibidos al mes de corte) x 100</t>
  </si>
  <si>
    <t>Seguimiento a la Produccion\ESTADISTICAS\INDICADORES\INDICADORES 2025\6. junio 2025\Soporte\BD_Control de Tiempos Trámites_30-jun-25</t>
  </si>
  <si>
    <t>Marta Uribe Londoño</t>
  </si>
  <si>
    <t>marta.uribe@anh.gov.co</t>
  </si>
  <si>
    <t>Se cerraron 5 trámites (1 Modificación / Prórroga PEV y 4 Otros). Se recibieron durante junio 5 trámites para un total acumulado de 91. A 30-jun-25 se encuentran 15 trámites abiertos. Continúa la tendencia de un resultado superior a la meta prevista, este resultado evidencia el compromiso con la oportuna resolución de las solicitudes presentadas por el Operador; finalmente se resalta que el 40% de los tramites abiertos se encuentran pendiente de inumos de otras dependencias.</t>
  </si>
  <si>
    <t>El indicador muestra la eficacia en la verificación y cierre en el Sistema de Seguimiento a Contratos de Hidrocarburos, de los Informes Contractuales presentados por los operadores de  Contratos en Producción</t>
  </si>
  <si>
    <t>(Acumulado del número de Informes de Verificación - IVEs cerrados al mes de corte/Acumulado del número total de Informes Contractuales recibidos al mes de corte) x 100</t>
  </si>
  <si>
    <t>Seguimiento a la Produccion\ESTADISTICAS\INDICADORES\INDICADORES 2025\6. junio 2025\Soporte\BD_Seguimiento Informes_Consolidado_30-jun-25</t>
  </si>
  <si>
    <t>Se tramitaron y cerraron 18 IVE´s. En junio solo se recibieron complementos por lo que el acumulado se mantiene 522. A 30-jun-25 se encuentran 175 informes pendientes de cierre sin contar 33 que se encuentran en complementar; Si bien solo se cerraron 18 IVE´s, se enviaron a complemento la mayoria de PTE's 2025, quedando pendientes de primera revisión solo 10. Así mismo durante Junio hubo intermitencias con la plataforma GECOH, lo cual imposibilitó la radicación de varios complementos por parte de las compañías. Pese a las situaciones relacionadas, el resultado obtenido fue superior a la meta prevista.</t>
  </si>
  <si>
    <t>El indicador muestra la efectividad de la gestión en la estimación de los fondos de abandono para los contratos que se encuentran en producción</t>
  </si>
  <si>
    <t>(Número de fondos de abandono estimados acumulados durante el trimestre / Número de fondos de abandono a estimar acumulados durante el trimestre) x 100</t>
  </si>
  <si>
    <t>Seguimiento a la Produccion\ESTADISTICAS\INDICADORES\INDICADORES 2025\6. junio 2025\Soporte\BD_Estimacion_Fondos Abandono_Inventarios-jun-2025</t>
  </si>
  <si>
    <t>Al corte 30 de junio del 2025 se tienen estimados y establecidos los Fondos de Abandono de 39 áreas devueltas y 4 Áreas en Periodo de Explotación / Producción. Cabe anotar que la información base para la estimación de los Fondos de Abandono (IRR-2024) fue remitida por la VORP el 04 de junio de 2025, hecho que ha impactado en los resultados obtenidos, los cuales se encontraron por debajo de la meta establecida. A este corte se encuentran 40 Áreas en proceso de revisión para su estimación, 2 de las cuales están pendientes de complementar por parte del Operador  ya que fueron objeto de requerimientos a fin de proceder con su correcto establecimiento y 38 Conceptos de Verificación se encuentran en proceso de revisión por la Gerencia y Garantías.</t>
  </si>
  <si>
    <t xml:space="preserve">  - IV Gran Foro ACP: Hechos de sostenibilidad, 
- Global Energy Show
- Primer Foro Geotermia Colombia: Del potencial a la acción.</t>
  </si>
  <si>
    <t>En el periodo no se registró la suscripción de contratos, como tampoco se registraron obligaciones y pagos.</t>
  </si>
  <si>
    <t xml:space="preserve">En el periodo se registraron $102.325.750 de Prestaciones de servicios profesionales, los cuales se obligaron y se pagaron.
También se liberaron $80.052.500 correspondientes al Cto 243 de 2025 porque fue cancelado.
</t>
  </si>
  <si>
    <t>En el periodo se registró la suscripción de 1 contrato, Cto 549 de 2025, 3. Aunar esfuerzos técnicos, jurídicos, administrativos y financieros entre la Agencia Nacional de Hidrocarburos (ANH) y el Centro de Bioinformática y Biología Computacional de Colombia (BIOS), con el fin de estructurar y acompañar proyectos de comunidades energéticas en zonas de influencia de actividades de exploración y producción de hidrocarburos, bajo criterios de sostenibilidad social, ambiental y técnica, en concordancia con los lineamientos del Plan Nacional de Desarrollo 2022-2026 y su compromiso con la transición energética just, con BIOS - CENTRO DE BIOINFORMATICA Y BIOLOGICA COMPUTACIONAL DE COLOMBIA. 
Se comprometierón $24.800 correspondientes a GMF. Se obligó  y pagó $376.687.500 correspondientes a prestaciones de servicios profesionales y GMF.</t>
  </si>
  <si>
    <t>En cumplimiento de lo establecido en los planes de acción institucional, se continúa con el envío mensual del formulario de encuesta de satisfacción a los diferentes grupos de valor que interactúan con la entidad a través de los canales de Peticiones, Quejas, Reclamos, Sugerencias y Denuncias (PQRSD). Los datos recolectados se almacenan de manera organizada en el espacio de OneDrive del Grupo de Participación Ciudadana, facilitando su trazabilidad, análisis y consulta.
De acuerdo con la periodicidad definida (semestral), el primer informe consolidado será presentado en el mes de agosto. Este documento incluirá los principales hallazgos, indicadores de satisfacción reportados y recomendaciones estratégicas para fortalecer la atención y el relacionamiento con la ciudadanía</t>
  </si>
  <si>
    <t>El informe correspondiente al segundo trimestre de la vigencia 2025, relacionado con el proceso de Peticiones, Quejas, Reclamos, Sugerencias y Denuncias (PQRSD), se encuentra actualmente en etapa de elaboración. Para su construcción, se está utilizando la herramienta Power BI, la cual ha sido recientemente incorporada como parte del fortalecimiento del sistema de atención a la ciudadanía.
Este enfoque permite consolidar y analizar la información en tiempo real, facilitando la visualización de indicadores, la identificación de tendencias y el seguimiento efectivo de los requerimientos ciudadanos</t>
  </si>
  <si>
    <t>Durante junio de 2025, la producción promedio diaria de crudo fue de 744.233 barriles por día (Bopd), lo que representa una leve disminución del 0,75 % respecto a mayo y una caída del 4,76 % frente al mismo mes del año anterior. Esta reducción se explica principalmente por eventos que afectaron la continuidad operativa en varios campos, como bloqueos comunitarios en Indico, problemas de orden público y restricciones logísticas en Akacías y Hamaca, así como afectaciones al oleoducto Bicentenario en campos como Caño Limón y Rex Ne, lo que provocó limitaciones en el almacenamiento y el transporte del crudo.</t>
  </si>
  <si>
    <t>La producción fiscalizada de gas natural en junio alcanzó un promedio diario de 1.278 millones de pies cúbicos (Mpcd), mostrando una disminución del 1,39 % respecto a mayo y del 10,44 % frente al mismo mes de 2024. Esta caída se atribuye principalmente a mantenimientos programados, pérdida de condición de flujo por alta producción de agua y restricciones operativas en campos como Cupiagua Sur, Cusiana, Aguas Vivas y Floreña. Adicionalmente, la infraestructura de compresión y las pruebas de integridad en válvulas impactaron la producción en campos clave del Casanare y Córdoba.</t>
  </si>
  <si>
    <t>La producción promedio diaria de gas comercializado en junio fue de 793 Mpcd, con una disminución del 0,88 % respecto a mayo y del 18,58 % frente a junio de 2024. La reducción se debió a restricciones operativas y mantenimientos que afectaron la continuidad del proceso de compresión y transporte del gas. Entre los principales campos con afectaciones se encuentran Aguas Vivas, Cupiagua Liria, Cusiana, Chuchupa y Arrecife, los cuales presentaron paradas de planta, fallas estructurales, mantenimientos mayores y pérdida de condición de flujo en pozos clave.</t>
  </si>
  <si>
    <t>Seguimiento a recursos del ConvenioNo. 636 (ANH) /745(MINCIENCIAS) del año 2021 asociado al proyecto de inversión BPIN- 2018011001082 Fortalecimiento de ciencia y tecnología para el sector de hidrocarburos   a nivel nacional, finalizado en el año 2022</t>
  </si>
  <si>
    <r>
      <rPr>
        <b/>
        <sz val="8"/>
        <color rgb="FF000000"/>
        <rFont val="Aptos Narrow"/>
        <family val="2"/>
        <scheme val="minor"/>
      </rPr>
      <t xml:space="preserve">El valor comprometido del convenio se mantiene, no se ha llevado a cabo la publicación de la convocatoria, exclusivamente por retrasos presentados por MINCIENCIAS.
</t>
    </r>
    <r>
      <rPr>
        <sz val="8"/>
        <color rgb="FF000000"/>
        <rFont val="Aptos Narrow"/>
        <family val="2"/>
        <scheme val="minor"/>
      </rPr>
      <t xml:space="preserve">
El día 01/04/2025 el supervisor ANH informa Minciencias que la prórroga se encuentra en SECOP, adicional reitera la solicitud de conocer los avances a la fecha. 
El día10/04/2025, al no obtener respuesta por parte de Minciencias vía correo electrónico, el supervisor de la ANH a través de radicado 20255110681751 Id: 1816639 del 10/04/2025, remite al supervisor y miembros del comité la solicitud de conocer el ESTADO ACTUAL INSTRUMENTO DE CONVOCATORIA 2025 - RECURSO DISPONIBLE CONVENIO 745 (MINCIENCIAS) / 636 (ANH) de 2021. 
El día 13/05/2025, al no obtener respuesta por parte de Minciencias, el ordenador del gasto- Vicepresidente de operaciones, regalías y participaciones, reitera nuevamente a Minciencias, conocer el estado de la convocatoria del que se deriva los recursos del convenio 745-636 de 2021, mediante radicado 1835981 – 20255110810661.
El día 10/06/2025, Minciencias a través de radicado id 1875300 informan  que se realizó una nueva versión de los Términos de Referencia del instrumento de convocatoria y se encuentra disponible para conocimiento y revisión por parte de la Agencia Nacional de Hidrocarburos en el siguiente enlace:
https://drive.google.com/drive/folders/1zAbQ5JGEABtr58w78htEeAKaqJRMHPm 
También informan que las actividades del mes de marzo y abril han sido objeto de ajustes debido a la implementación del Procedimiento Interno para la Apertura y Cierre de Convocatorias, establecido por la Oficina Asesora de Planeación e Innovación Institucional. Así mismo, informan que se encuentra en estructuración una propuesta de cronograma ajustado que permita una implementación eficiente, coherente y articulada entre las entidades.
El día 13/06/2025, la supervisión de la ANH remite a la Dirección de Ciencias los comentarios y ajustes respectivos al proyecto de términos de referencia realizados por Minciencias, y solicita convocar a comité para la aprobación de estos.  
El día  16 de junio de 2025, se lleva a cabo comité de coordinación conformado por funcionarios de la ANH y Minciencias, donde dan aprobación a los términos de referencia,  la ANH deja la salvedad que puedan ser tenidos en cuenta todos los comentarios realizados al documento, y remitir un cronograma actualizado a los tiempos. 
el día 26 de junio de 2025. como compromisos del comité, ANH solicita a Minciencias la actualización del cronograma para llevar a cabo la apertura, publicación del banco de elegibles y la contratación de las investigaciones, seleccionadas. Solicitud NO contestada por Minciencias. 
</t>
    </r>
  </si>
  <si>
    <t xml:space="preserve">Para el mes de junio se obligaron  el 27% del presupuesto, mostarndo un incremento significativo con respecto a los meses anteriores </t>
  </si>
  <si>
    <t>Las obligaciones del mes de junio aumentaron del 8 al 12% con respecto al mes anterior</t>
  </si>
  <si>
    <t>Le ejecución presupuestal en inversión en obligaciones fue de 7% en el mes de julio de 2025 ($26.687 millones obligados de $385.890 apropiados)</t>
  </si>
  <si>
    <t xml:space="preserve">Se recibio el plan de proyecto y subplanes con los que se esperan cumplir algunas actividades y productos.
</t>
  </si>
  <si>
    <t>Se recibio el plan de proyecto y subplanes con los que se esperan cumplir algunas actividades y productos.</t>
  </si>
  <si>
    <t>Se recibio el plan de proyecto y subplanes con los que se esperan cumplir algunas actividades y productos. Se vienen gestionando los servicios de TI, seguridad perimetral y se ha garantizado la gestion, administracion y monitoreo de infraestructura tecnologica de seguridad de la ANH.</t>
  </si>
  <si>
    <t>Se encuentra en estructuracion del proceso con el que se cumpliran los productos programados.</t>
  </si>
  <si>
    <t>Se cumplio la meta establecida. Se vienen cumpliendo a satirfaccion los contratos.</t>
  </si>
  <si>
    <t>Se cumplio la meta establecida.</t>
  </si>
  <si>
    <t xml:space="preserve">Se encuentra en estructuracion el proceso (iii) Adquisicion de creditos para soportar la infraestructura tecnologica en la nube azure. (vi) Se suscribio Cto 582 de 2025  Adquirir la renovación sobre el derecho de uso del direccionamiento de IPv6 a nombre de la ANH
</t>
  </si>
  <si>
    <t>Se encuentra en estructuracion precontractual.</t>
  </si>
  <si>
    <t>Se cumplio la meta establecida y se encuentra en ejecucion.</t>
  </si>
  <si>
    <t>Se recibio plan de proyecto y subplanes con los que se espera cumplir los productos y actividades programadas.</t>
  </si>
  <si>
    <t>En el mes deJulio se recibieron 09 requerimientos relacionados con el modulo de documentos, indicadores, mejora y riesgos los cuales fueron atendidos de forma oportuna.</t>
  </si>
  <si>
    <t>En el periodo no se registró la
suscripción de contratos, se
registró una obligación y pago
del contrato 540-2025 por
$12.814.746,88.</t>
  </si>
  <si>
    <t>En el periodo se registró la suscripción de 1 contrato, Cto 575 de 2025, Análisis, diseño, implementación y puesta en funcionamiento del Banco de Información Energética (BIEN) que contemple la gobernanza del dato y permita la carga de información, la estandarización, el acceso y el manejo integral y sistemático de la información gestionada por la Vicepresidencia Técnica de la ANH., con UNION TEMPORAL ANH PWD - NX 2025, por $23.750.717.459.
En cuanto a obligaciones y compromisos se registraron $105.370.001 correspondientes a prestaciones de servicios profesionales.</t>
  </si>
  <si>
    <t>En el periodo se liberaron $80.052.500 correspondientes al Cto 243 de 2025 porque fue cancelado, el cual fue efectivamente en Julio.
En cuanto a obligaciones y pagos se registraron $13.724.681.833 correspondientes a: $376.687.500 de prestaciones de servicios profesionales, $11.030.158.433 del Cto 535-2025 y  $24.800 de GMFy $2.317.811.100 correspondiente al Cto 549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</si>
</sst>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4" formatCode="_-&quot;$&quot;\ * #,##0.00_-;\-&quot;$&quot;\ * #,##0.00_-;_-&quot;$&quot;\ * &quot;-&quot;??_-;_-@_-"/>
    <numFmt numFmtId="43" formatCode="_-* #,##0.00_-;\-* #,##0.00_-;_-* &quot;-&quot;??_-;_-@_-"/>
    <numFmt numFmtId="164" formatCode="[$$-240A]\ #,##0"/>
    <numFmt numFmtId="165" formatCode="&quot;$&quot;\ #,##0.00"/>
    <numFmt numFmtId="166" formatCode="&quot;$&quot;\ #,##0.0"/>
    <numFmt numFmtId="167" formatCode="0.0%"/>
    <numFmt numFmtId="168" formatCode="_-[$$-240A]\ * #,##0.00_-;\-[$$-240A]\ * #,##0.00_-;_-[$$-240A]\ * &quot;-&quot;??_-;_-@_-"/>
    <numFmt numFmtId="169" formatCode="_-* #,##0_-;\-* #,##0_-;_-* &quot;-&quot;??_-;_-@_-"/>
    <numFmt numFmtId="170" formatCode="&quot;$&quot;#,##0.00"/>
    <numFmt numFmtId="171" formatCode="_-[$$-409]* #,##0.00_ ;_-[$$-409]* \-#,##0.00\ ;_-[$$-409]* &quot;-&quot;??_ ;_-@_ "/>
    <numFmt numFmtId="172" formatCode="#,##0.0"/>
    <numFmt numFmtId="173" formatCode="0.0"/>
    <numFmt numFmtId="174" formatCode="#,##0.00_ ;\-#,##0.00\ "/>
    <numFmt numFmtId="175" formatCode="_(* #,##0_);_(* \(#,##0\);_(* &quot;-&quot;??_);_(@_)"/>
  </numFmts>
  <fonts count="24"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name val="Aptos Narrow"/>
      <family val="2"/>
      <scheme val="minor"/>
    </font>
    <font>
      <b/>
      <sz val="11"/>
      <color rgb="FFFFFFFF"/>
      <name val="Aptos Narrow"/>
      <family val="2"/>
      <scheme val="minor"/>
    </font>
    <font>
      <b/>
      <u/>
      <sz val="11"/>
      <color theme="0"/>
      <name val="Aptos Narrow"/>
      <family val="2"/>
      <scheme val="minor"/>
    </font>
    <font>
      <b/>
      <u/>
      <sz val="11"/>
      <color rgb="FFFFFFFF"/>
      <name val="Aptos Narrow"/>
      <family val="2"/>
      <scheme val="minor"/>
    </font>
    <font>
      <sz val="11"/>
      <name val="Aptos Narrow"/>
      <family val="2"/>
      <scheme val="minor"/>
    </font>
    <font>
      <sz val="11"/>
      <color rgb="FF000000"/>
      <name val="Calibri"/>
      <family val="2"/>
    </font>
    <font>
      <u/>
      <sz val="11"/>
      <color theme="10"/>
      <name val="Aptos Narrow"/>
      <family val="2"/>
      <scheme val="minor"/>
    </font>
    <font>
      <sz val="11"/>
      <color theme="1"/>
      <name val="Aptos Narrow"/>
      <family val="2"/>
      <scheme val="minor"/>
    </font>
    <font>
      <sz val="8"/>
      <color theme="1"/>
      <name val="Aptos Narrow"/>
      <family val="2"/>
      <scheme val="minor"/>
    </font>
    <font>
      <sz val="10"/>
      <color theme="1"/>
      <name val="Aptos Narrow"/>
      <family val="2"/>
      <scheme val="minor"/>
    </font>
    <font>
      <u/>
      <sz val="11"/>
      <color theme="1"/>
      <name val="Aptos Narrow"/>
      <family val="2"/>
      <scheme val="minor"/>
    </font>
    <font>
      <sz val="11"/>
      <color rgb="FF000000"/>
      <name val="Aptos Narrow"/>
      <family val="2"/>
      <scheme val="minor"/>
    </font>
    <font>
      <sz val="12"/>
      <color rgb="FF000000"/>
      <name val="Aptos Narrow"/>
      <family val="2"/>
      <scheme val="minor"/>
    </font>
    <font>
      <sz val="12"/>
      <color rgb="FFFF0000"/>
      <name val="Aptos Narrow"/>
      <family val="2"/>
      <scheme val="minor"/>
    </font>
    <font>
      <sz val="12"/>
      <color theme="1"/>
      <name val="Aptos Narrow"/>
      <family val="2"/>
    </font>
    <font>
      <sz val="12"/>
      <color rgb="FF000000"/>
      <name val="Aptos Narrow"/>
      <family val="2"/>
    </font>
    <font>
      <sz val="12"/>
      <color rgb="FFFF0000"/>
      <name val="Aptos Narrow"/>
      <family val="2"/>
    </font>
    <font>
      <b/>
      <sz val="11"/>
      <color rgb="FF000000"/>
      <name val="Aptos Narrow"/>
      <family val="2"/>
      <scheme val="minor"/>
    </font>
    <font>
      <sz val="12"/>
      <color theme="1"/>
      <name val="Aptos Narrow"/>
      <family val="2"/>
      <scheme val="minor"/>
    </font>
    <font>
      <sz val="8"/>
      <color rgb="FF000000"/>
      <name val="Aptos Narrow"/>
      <family val="2"/>
      <scheme val="minor"/>
    </font>
    <font>
      <b/>
      <sz val="8"/>
      <color rgb="FF000000"/>
      <name val="Aptos Narrow"/>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theme="9" tint="0.39997558519241921"/>
        <bgColor theme="4"/>
      </patternFill>
    </fill>
    <fill>
      <patternFill patternType="solid">
        <fgColor theme="9" tint="-0.249977111117893"/>
        <bgColor rgb="FF000000"/>
      </patternFill>
    </fill>
    <fill>
      <patternFill patternType="solid">
        <fgColor theme="9" tint="-0.249977111117893"/>
        <bgColor theme="4"/>
      </patternFill>
    </fill>
    <fill>
      <patternFill patternType="solid">
        <fgColor theme="0"/>
        <bgColor indexed="64"/>
      </patternFill>
    </fill>
    <fill>
      <patternFill patternType="solid">
        <fgColor theme="0"/>
        <bgColor theme="4" tint="0.59999389629810485"/>
      </patternFill>
    </fill>
    <fill>
      <patternFill patternType="solid">
        <fgColor theme="0"/>
        <bgColor theme="4" tint="0.79998168889431442"/>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9" fillId="0" borderId="0" applyNumberForma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43" fontId="10" fillId="0" borderId="0" applyFont="0" applyFill="0" applyBorder="0" applyAlignment="0" applyProtection="0"/>
  </cellStyleXfs>
  <cellXfs count="129">
    <xf numFmtId="0" fontId="0" fillId="0" borderId="0" xfId="0"/>
    <xf numFmtId="0" fontId="0" fillId="0" borderId="0" xfId="0" applyAlignment="1">
      <alignment wrapText="1"/>
    </xf>
    <xf numFmtId="0" fontId="4" fillId="5" borderId="1" xfId="0" applyFont="1" applyFill="1" applyBorder="1" applyAlignment="1">
      <alignment horizontal="center" vertical="center" wrapText="1"/>
    </xf>
    <xf numFmtId="0" fontId="0" fillId="0" borderId="1" xfId="0" applyBorder="1" applyAlignment="1" applyProtection="1">
      <alignment vertical="center" wrapText="1"/>
    </xf>
    <xf numFmtId="0" fontId="0" fillId="0" borderId="1" xfId="0" applyBorder="1" applyAlignment="1" applyProtection="1">
      <alignment horizontal="center" vertical="center" wrapText="1"/>
    </xf>
    <xf numFmtId="4" fontId="0" fillId="0" borderId="1" xfId="0" applyNumberFormat="1" applyBorder="1" applyAlignment="1" applyProtection="1">
      <alignment horizontal="center" vertical="center" wrapText="1"/>
    </xf>
    <xf numFmtId="4" fontId="0" fillId="0" borderId="1" xfId="0" applyNumberFormat="1" applyBorder="1" applyAlignment="1" applyProtection="1">
      <alignment vertical="center" wrapText="1"/>
    </xf>
    <xf numFmtId="0" fontId="7" fillId="0" borderId="1" xfId="0" applyFont="1" applyBorder="1" applyAlignment="1" applyProtection="1">
      <alignment vertical="center" wrapText="1"/>
    </xf>
    <xf numFmtId="44" fontId="0" fillId="0" borderId="1" xfId="2" applyFont="1" applyBorder="1" applyAlignment="1" applyProtection="1">
      <alignment wrapText="1"/>
      <protection locked="0"/>
    </xf>
    <xf numFmtId="4" fontId="0" fillId="0" borderId="1" xfId="0" applyNumberFormat="1" applyBorder="1" applyAlignment="1">
      <alignment wrapText="1"/>
    </xf>
    <xf numFmtId="0" fontId="0" fillId="0" borderId="0" xfId="0" applyAlignment="1">
      <alignment wrapText="1"/>
    </xf>
    <xf numFmtId="0" fontId="0" fillId="0" borderId="1" xfId="0" applyBorder="1" applyAlignment="1" applyProtection="1">
      <alignment wrapText="1"/>
    </xf>
    <xf numFmtId="4" fontId="0" fillId="0" borderId="1" xfId="0" applyNumberFormat="1" applyBorder="1" applyAlignment="1" applyProtection="1">
      <alignment wrapText="1"/>
    </xf>
    <xf numFmtId="4"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0" fillId="0" borderId="1" xfId="0" applyBorder="1" applyAlignment="1" applyProtection="1">
      <alignment horizontal="left" wrapText="1"/>
      <protection locked="0"/>
    </xf>
    <xf numFmtId="4" fontId="0" fillId="0" borderId="1" xfId="0" applyNumberFormat="1" applyBorder="1" applyAlignment="1" applyProtection="1">
      <alignment vertical="center" wrapText="1"/>
      <protection locked="0"/>
    </xf>
    <xf numFmtId="0" fontId="0" fillId="0" borderId="1" xfId="0" applyBorder="1" applyAlignment="1" applyProtection="1">
      <alignment vertical="center" wrapText="1"/>
      <protection locked="0"/>
    </xf>
    <xf numFmtId="165" fontId="0" fillId="0" borderId="1" xfId="0" applyNumberFormat="1" applyBorder="1" applyAlignment="1" applyProtection="1">
      <alignment wrapText="1"/>
      <protection locked="0"/>
    </xf>
    <xf numFmtId="4" fontId="0" fillId="0" borderId="1" xfId="0" applyNumberFormat="1" applyBorder="1" applyAlignment="1" applyProtection="1">
      <alignment horizontal="center" vertical="center" wrapText="1"/>
      <protection locked="0"/>
    </xf>
    <xf numFmtId="0" fontId="0" fillId="0" borderId="1" xfId="0" applyBorder="1" applyAlignment="1">
      <alignment wrapText="1"/>
    </xf>
    <xf numFmtId="9" fontId="0" fillId="0" borderId="1" xfId="0" applyNumberFormat="1" applyBorder="1" applyAlignment="1" applyProtection="1">
      <alignment wrapText="1"/>
      <protection locked="0"/>
    </xf>
    <xf numFmtId="0" fontId="0" fillId="0" borderId="1" xfId="0" applyBorder="1" applyAlignment="1">
      <alignment horizontal="left" vertical="center" wrapText="1"/>
    </xf>
    <xf numFmtId="0" fontId="0" fillId="0" borderId="2" xfId="0" applyBorder="1" applyAlignment="1" applyProtection="1">
      <alignment wrapText="1"/>
      <protection locked="0"/>
    </xf>
    <xf numFmtId="3" fontId="2" fillId="7" borderId="1" xfId="0" applyNumberFormat="1" applyFont="1" applyFill="1" applyBorder="1" applyAlignment="1" applyProtection="1">
      <alignment vertical="top" wrapText="1"/>
      <protection locked="0"/>
    </xf>
    <xf numFmtId="44" fontId="2" fillId="7" borderId="1" xfId="2" applyFont="1" applyFill="1" applyBorder="1" applyAlignment="1" applyProtection="1">
      <alignment vertical="top" wrapText="1"/>
      <protection locked="0"/>
    </xf>
    <xf numFmtId="0" fontId="0" fillId="0" borderId="1" xfId="0" applyBorder="1" applyAlignment="1" applyProtection="1">
      <alignment horizontal="left" wrapText="1"/>
    </xf>
    <xf numFmtId="165" fontId="0" fillId="0" borderId="1" xfId="0" applyNumberFormat="1" applyBorder="1" applyAlignment="1" applyProtection="1">
      <alignment wrapText="1"/>
    </xf>
    <xf numFmtId="0" fontId="9" fillId="0" borderId="1" xfId="1" applyBorder="1" applyAlignment="1" applyProtection="1">
      <alignment wrapText="1"/>
    </xf>
    <xf numFmtId="0" fontId="0" fillId="0" borderId="1" xfId="0" applyBorder="1" applyAlignment="1" applyProtection="1">
      <alignment vertical="top" wrapText="1"/>
    </xf>
    <xf numFmtId="164" fontId="7" fillId="0" borderId="1" xfId="0" applyNumberFormat="1" applyFont="1" applyBorder="1" applyAlignment="1" applyProtection="1">
      <alignment vertical="center" wrapText="1"/>
    </xf>
    <xf numFmtId="0" fontId="8" fillId="0" borderId="1" xfId="0" applyFont="1" applyBorder="1" applyAlignment="1" applyProtection="1">
      <alignment vertical="center"/>
    </xf>
    <xf numFmtId="173" fontId="0" fillId="0" borderId="1" xfId="0" applyNumberFormat="1" applyBorder="1" applyAlignment="1" applyProtection="1">
      <alignment wrapText="1"/>
    </xf>
    <xf numFmtId="0" fontId="0" fillId="0" borderId="1" xfId="0" applyBorder="1" applyAlignment="1" applyProtection="1">
      <alignment horizontal="left" vertical="top" wrapText="1"/>
    </xf>
    <xf numFmtId="0" fontId="9" fillId="0" borderId="1" xfId="1" applyBorder="1" applyAlignment="1" applyProtection="1">
      <alignment horizontal="center" vertical="center" wrapText="1"/>
    </xf>
    <xf numFmtId="4" fontId="0" fillId="7" borderId="1" xfId="0" applyNumberFormat="1" applyFill="1" applyBorder="1" applyAlignment="1" applyProtection="1">
      <alignment horizontal="center" vertical="center" wrapText="1"/>
    </xf>
    <xf numFmtId="0" fontId="9" fillId="0" borderId="1" xfId="1" applyFill="1" applyBorder="1" applyAlignment="1" applyProtection="1">
      <alignment horizontal="center" vertical="center" wrapText="1"/>
    </xf>
    <xf numFmtId="165" fontId="0" fillId="0" borderId="1" xfId="0" applyNumberFormat="1" applyFill="1" applyBorder="1" applyAlignment="1" applyProtection="1">
      <alignment vertical="center" wrapText="1"/>
    </xf>
    <xf numFmtId="0" fontId="0" fillId="0" borderId="1" xfId="0" applyFill="1" applyBorder="1" applyAlignment="1" applyProtection="1">
      <alignment vertical="center" wrapText="1"/>
    </xf>
    <xf numFmtId="4" fontId="0" fillId="0" borderId="1" xfId="0" applyNumberFormat="1" applyFill="1" applyBorder="1" applyAlignment="1" applyProtection="1">
      <alignment horizontal="center" vertical="center" wrapText="1"/>
    </xf>
    <xf numFmtId="0" fontId="0" fillId="0" borderId="1" xfId="0" applyFill="1" applyBorder="1" applyAlignment="1" applyProtection="1">
      <alignment wrapText="1"/>
    </xf>
    <xf numFmtId="0" fontId="0" fillId="0" borderId="1" xfId="0" applyBorder="1" applyAlignment="1" applyProtection="1">
      <alignment horizontal="left" vertical="center" wrapText="1"/>
    </xf>
    <xf numFmtId="165" fontId="0" fillId="0" borderId="1" xfId="0" applyNumberFormat="1" applyBorder="1" applyAlignment="1" applyProtection="1">
      <alignment vertical="center" wrapText="1"/>
    </xf>
    <xf numFmtId="0" fontId="0" fillId="0" borderId="1" xfId="0" applyBorder="1" applyAlignment="1" applyProtection="1">
      <alignment horizontal="justify" vertical="center" wrapText="1"/>
    </xf>
    <xf numFmtId="166" fontId="0" fillId="0" borderId="1" xfId="0" applyNumberFormat="1" applyBorder="1" applyAlignment="1" applyProtection="1">
      <alignment horizontal="center" vertical="center" wrapText="1"/>
    </xf>
    <xf numFmtId="167" fontId="0" fillId="0" borderId="1" xfId="4" applyNumberFormat="1" applyFont="1" applyBorder="1" applyAlignment="1" applyProtection="1">
      <alignment horizontal="center" vertical="center" wrapText="1"/>
    </xf>
    <xf numFmtId="9" fontId="0" fillId="0" borderId="1" xfId="4" applyFont="1" applyBorder="1" applyAlignment="1" applyProtection="1">
      <alignment horizontal="center" vertical="center" wrapText="1"/>
    </xf>
    <xf numFmtId="4" fontId="0" fillId="0" borderId="1" xfId="0" applyNumberFormat="1" applyBorder="1" applyAlignment="1" applyProtection="1">
      <alignment horizontal="justify" vertical="center" wrapText="1"/>
    </xf>
    <xf numFmtId="0" fontId="11" fillId="0" borderId="1" xfId="0" applyFont="1" applyBorder="1" applyAlignment="1" applyProtection="1">
      <alignment vertical="center" wrapText="1"/>
    </xf>
    <xf numFmtId="0" fontId="12" fillId="0" borderId="1" xfId="0" applyFont="1" applyBorder="1" applyAlignment="1" applyProtection="1">
      <alignment vertical="center" wrapText="1"/>
    </xf>
    <xf numFmtId="0" fontId="0" fillId="7" borderId="1" xfId="0" applyFill="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0" fillId="7" borderId="1" xfId="0" applyFill="1" applyBorder="1" applyAlignment="1" applyProtection="1">
      <alignment horizontal="left" vertical="center" wrapText="1"/>
    </xf>
    <xf numFmtId="0" fontId="0" fillId="7" borderId="1" xfId="0" applyFill="1" applyBorder="1" applyAlignment="1" applyProtection="1">
      <alignment vertical="center" wrapText="1"/>
    </xf>
    <xf numFmtId="0" fontId="7" fillId="7" borderId="1" xfId="0" applyFont="1" applyFill="1" applyBorder="1" applyAlignment="1" applyProtection="1">
      <alignment horizontal="center" vertical="center" wrapText="1"/>
    </xf>
    <xf numFmtId="0" fontId="7" fillId="8" borderId="1" xfId="0" applyFont="1" applyFill="1" applyBorder="1" applyAlignment="1" applyProtection="1">
      <alignment horizontal="left" vertical="center" wrapText="1"/>
    </xf>
    <xf numFmtId="0" fontId="7" fillId="7" borderId="1" xfId="0" applyFont="1" applyFill="1" applyBorder="1" applyAlignment="1" applyProtection="1">
      <alignment vertical="center" wrapText="1"/>
    </xf>
    <xf numFmtId="169" fontId="0" fillId="0" borderId="1" xfId="0" applyNumberFormat="1" applyBorder="1" applyAlignment="1" applyProtection="1">
      <alignment vertical="center" wrapText="1"/>
    </xf>
    <xf numFmtId="3" fontId="0" fillId="0" borderId="1" xfId="0" applyNumberFormat="1" applyBorder="1" applyAlignment="1" applyProtection="1">
      <alignment vertical="center" wrapText="1"/>
    </xf>
    <xf numFmtId="0" fontId="0" fillId="7" borderId="1" xfId="0" applyFill="1" applyBorder="1" applyAlignment="1" applyProtection="1">
      <alignment wrapText="1"/>
    </xf>
    <xf numFmtId="165" fontId="0" fillId="7" borderId="1" xfId="0" applyNumberFormat="1" applyFill="1" applyBorder="1" applyAlignment="1" applyProtection="1">
      <alignment wrapText="1"/>
    </xf>
    <xf numFmtId="0" fontId="0" fillId="7" borderId="1" xfId="0" applyFill="1" applyBorder="1" applyAlignment="1" applyProtection="1">
      <alignment vertical="center"/>
    </xf>
    <xf numFmtId="3" fontId="17" fillId="0" borderId="1" xfId="0" applyNumberFormat="1" applyFont="1" applyBorder="1" applyAlignment="1" applyProtection="1">
      <alignment vertical="center" wrapText="1"/>
    </xf>
    <xf numFmtId="0" fontId="14" fillId="0" borderId="1" xfId="0" applyFont="1" applyFill="1" applyBorder="1" applyAlignment="1" applyProtection="1">
      <alignment vertical="top" wrapText="1"/>
    </xf>
    <xf numFmtId="0" fontId="14" fillId="7" borderId="1" xfId="0" applyFont="1" applyFill="1" applyBorder="1" applyAlignment="1" applyProtection="1">
      <alignment vertical="top" wrapText="1"/>
    </xf>
    <xf numFmtId="0" fontId="7" fillId="7" borderId="1" xfId="0" applyFont="1" applyFill="1" applyBorder="1" applyAlignment="1" applyProtection="1">
      <alignment horizontal="left" vertical="center" wrapText="1"/>
    </xf>
    <xf numFmtId="174" fontId="7" fillId="7" borderId="1" xfId="2" applyNumberFormat="1" applyFont="1" applyFill="1" applyBorder="1" applyAlignment="1" applyProtection="1">
      <alignment horizontal="center" vertical="center" wrapText="1"/>
    </xf>
    <xf numFmtId="0" fontId="0" fillId="7" borderId="2" xfId="0" applyFill="1" applyBorder="1" applyAlignment="1" applyProtection="1">
      <alignment vertical="center" wrapText="1"/>
    </xf>
    <xf numFmtId="175" fontId="14" fillId="0" borderId="1" xfId="7" applyNumberFormat="1" applyFont="1" applyFill="1" applyBorder="1" applyAlignment="1" applyProtection="1">
      <alignment vertical="top" wrapText="1"/>
    </xf>
    <xf numFmtId="0" fontId="14" fillId="0" borderId="1" xfId="0" applyFont="1" applyBorder="1" applyAlignment="1" applyProtection="1">
      <alignment vertical="top" wrapText="1"/>
    </xf>
    <xf numFmtId="10" fontId="22" fillId="0" borderId="1" xfId="0" applyNumberFormat="1" applyFont="1" applyBorder="1" applyAlignment="1" applyProtection="1">
      <alignment vertical="top" wrapText="1"/>
    </xf>
    <xf numFmtId="0" fontId="7" fillId="9" borderId="1" xfId="0" applyFont="1" applyFill="1" applyBorder="1" applyAlignment="1" applyProtection="1">
      <alignment horizontal="center" vertical="center" wrapText="1"/>
    </xf>
    <xf numFmtId="0" fontId="7" fillId="8" borderId="1" xfId="0" applyFont="1" applyFill="1" applyBorder="1" applyAlignment="1" applyProtection="1">
      <alignment vertical="center" wrapText="1"/>
    </xf>
    <xf numFmtId="171" fontId="21" fillId="0" borderId="1" xfId="0" applyNumberFormat="1" applyFont="1" applyBorder="1" applyAlignment="1" applyProtection="1">
      <alignment horizontal="center" vertical="center" wrapText="1"/>
    </xf>
    <xf numFmtId="9" fontId="0" fillId="0" borderId="1" xfId="0" applyNumberFormat="1" applyBorder="1" applyAlignment="1" applyProtection="1">
      <alignment horizontal="center" vertical="center" wrapText="1"/>
    </xf>
    <xf numFmtId="0" fontId="0" fillId="3" borderId="1" xfId="0" applyFill="1" applyBorder="1" applyAlignment="1">
      <alignment horizont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7" fontId="4"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0" borderId="0" xfId="0" applyFill="1" applyAlignment="1" applyProtection="1">
      <alignment vertical="center"/>
    </xf>
    <xf numFmtId="0" fontId="0" fillId="0" borderId="0" xfId="0" applyAlignment="1">
      <alignment vertical="center" wrapText="1"/>
    </xf>
    <xf numFmtId="0" fontId="0" fillId="0" borderId="1" xfId="0" applyFill="1" applyBorder="1" applyAlignment="1" applyProtection="1">
      <alignment vertical="center"/>
    </xf>
    <xf numFmtId="172" fontId="0" fillId="0" borderId="1" xfId="0" applyNumberFormat="1" applyBorder="1" applyAlignment="1" applyProtection="1">
      <alignment vertical="center" wrapText="1"/>
    </xf>
    <xf numFmtId="4" fontId="0" fillId="0" borderId="1" xfId="0" quotePrefix="1" applyNumberFormat="1" applyBorder="1" applyAlignment="1" applyProtection="1">
      <alignment vertical="center" wrapText="1"/>
    </xf>
    <xf numFmtId="0" fontId="9" fillId="0" borderId="1" xfId="1" applyBorder="1" applyAlignment="1" applyProtection="1">
      <alignment vertical="center" wrapText="1"/>
    </xf>
    <xf numFmtId="0" fontId="9" fillId="0" borderId="2" xfId="1" applyBorder="1" applyAlignment="1" applyProtection="1">
      <alignment vertical="center" wrapText="1"/>
    </xf>
    <xf numFmtId="0" fontId="9" fillId="7" borderId="2" xfId="1" applyFill="1" applyBorder="1" applyAlignment="1" applyProtection="1">
      <alignment vertical="center" wrapText="1"/>
    </xf>
    <xf numFmtId="0" fontId="0" fillId="0" borderId="0" xfId="0" applyAlignment="1">
      <alignment horizontal="left" vertical="center" wrapText="1"/>
    </xf>
    <xf numFmtId="165" fontId="0" fillId="0" borderId="1" xfId="0" applyNumberFormat="1" applyBorder="1" applyAlignment="1" applyProtection="1">
      <alignment horizontal="right" vertical="center" wrapText="1"/>
    </xf>
    <xf numFmtId="165" fontId="0" fillId="0" borderId="1" xfId="0" applyNumberFormat="1" applyFill="1" applyBorder="1" applyAlignment="1" applyProtection="1">
      <alignment horizontal="right" vertical="center" wrapText="1"/>
    </xf>
    <xf numFmtId="42" fontId="7" fillId="0" borderId="1" xfId="3" applyFont="1" applyBorder="1" applyAlignment="1" applyProtection="1">
      <alignment horizontal="right" vertical="center" wrapText="1"/>
    </xf>
    <xf numFmtId="42" fontId="7" fillId="0" borderId="1" xfId="3" applyFont="1" applyFill="1" applyBorder="1" applyAlignment="1" applyProtection="1">
      <alignment horizontal="right" vertical="center" wrapText="1"/>
    </xf>
    <xf numFmtId="0" fontId="0" fillId="7" borderId="1" xfId="0" applyFill="1" applyBorder="1" applyAlignment="1" applyProtection="1">
      <alignment horizontal="right" vertical="center" wrapText="1"/>
    </xf>
    <xf numFmtId="165" fontId="0" fillId="7" borderId="1" xfId="0" applyNumberFormat="1" applyFill="1" applyBorder="1" applyAlignment="1" applyProtection="1">
      <alignment horizontal="right" vertical="center" wrapText="1"/>
    </xf>
    <xf numFmtId="0" fontId="7" fillId="0" borderId="1" xfId="0" applyFont="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2" fillId="2" borderId="1" xfId="0" applyFont="1" applyFill="1" applyBorder="1" applyAlignment="1">
      <alignment horizontal="right" vertical="center" wrapText="1"/>
    </xf>
    <xf numFmtId="4" fontId="0" fillId="0" borderId="1" xfId="0" applyNumberFormat="1" applyBorder="1" applyAlignment="1" applyProtection="1">
      <alignment horizontal="right" vertical="center" wrapText="1"/>
    </xf>
    <xf numFmtId="4" fontId="7" fillId="0" borderId="1" xfId="0" applyNumberFormat="1" applyFont="1" applyBorder="1" applyAlignment="1" applyProtection="1">
      <alignment horizontal="right" vertical="center" wrapText="1"/>
    </xf>
    <xf numFmtId="0" fontId="7" fillId="7" borderId="1" xfId="0" applyFont="1" applyFill="1" applyBorder="1" applyAlignment="1" applyProtection="1">
      <alignment horizontal="right" vertical="center" wrapText="1"/>
    </xf>
    <xf numFmtId="170" fontId="0" fillId="10" borderId="1" xfId="4" applyNumberFormat="1" applyFont="1" applyFill="1" applyBorder="1" applyAlignment="1" applyProtection="1">
      <alignment horizontal="right" vertical="center"/>
    </xf>
    <xf numFmtId="170" fontId="0" fillId="7" borderId="1" xfId="4" applyNumberFormat="1" applyFont="1" applyFill="1" applyBorder="1" applyAlignment="1" applyProtection="1">
      <alignment horizontal="right" vertical="center"/>
    </xf>
    <xf numFmtId="0" fontId="0" fillId="0" borderId="0" xfId="0" applyAlignment="1">
      <alignment horizontal="right" vertical="center" wrapText="1"/>
    </xf>
    <xf numFmtId="0" fontId="1" fillId="3" borderId="1" xfId="0" applyFont="1" applyFill="1" applyBorder="1" applyAlignment="1">
      <alignment horizontal="right" vertical="center" wrapText="1"/>
    </xf>
    <xf numFmtId="172" fontId="0" fillId="0" borderId="1" xfId="0" applyNumberFormat="1" applyBorder="1" applyAlignment="1" applyProtection="1">
      <alignment horizontal="right" vertical="center" wrapText="1"/>
    </xf>
    <xf numFmtId="3" fontId="0" fillId="0" borderId="1" xfId="0" applyNumberFormat="1" applyBorder="1" applyAlignment="1" applyProtection="1">
      <alignment horizontal="right" vertical="center" wrapText="1"/>
    </xf>
    <xf numFmtId="171" fontId="21" fillId="0" borderId="1" xfId="0" applyNumberFormat="1" applyFont="1" applyBorder="1" applyAlignment="1" applyProtection="1">
      <alignment horizontal="right" vertical="center" wrapText="1"/>
    </xf>
    <xf numFmtId="171" fontId="0" fillId="0" borderId="1" xfId="0" applyNumberFormat="1" applyBorder="1" applyAlignment="1" applyProtection="1">
      <alignment horizontal="right" vertical="center" wrapText="1"/>
    </xf>
    <xf numFmtId="0" fontId="0" fillId="3" borderId="1" xfId="0" applyFill="1" applyBorder="1" applyAlignment="1">
      <alignment horizontal="right" vertical="center" wrapText="1"/>
    </xf>
    <xf numFmtId="0" fontId="0" fillId="0" borderId="1" xfId="0" applyBorder="1" applyAlignment="1" applyProtection="1">
      <alignment horizontal="right" vertical="center" wrapText="1"/>
    </xf>
    <xf numFmtId="4" fontId="0" fillId="0" borderId="1" xfId="0" applyNumberFormat="1" applyFill="1" applyBorder="1" applyAlignment="1" applyProtection="1">
      <alignment horizontal="right" vertical="center" wrapText="1"/>
    </xf>
    <xf numFmtId="169" fontId="0" fillId="0" borderId="1" xfId="0" applyNumberFormat="1" applyBorder="1" applyAlignment="1" applyProtection="1">
      <alignment horizontal="right" vertical="center" wrapText="1"/>
    </xf>
    <xf numFmtId="43" fontId="0" fillId="0" borderId="1" xfId="7" applyFont="1" applyFill="1" applyBorder="1" applyAlignment="1" applyProtection="1">
      <alignment horizontal="right" vertical="center" wrapText="1"/>
    </xf>
    <xf numFmtId="4" fontId="0" fillId="0" borderId="1" xfId="0" applyNumberFormat="1" applyBorder="1" applyAlignment="1" applyProtection="1">
      <alignment horizontal="right" vertical="center" wrapText="1"/>
      <protection locked="0"/>
    </xf>
    <xf numFmtId="0" fontId="0" fillId="0" borderId="1" xfId="0" applyBorder="1" applyAlignment="1" applyProtection="1">
      <alignment horizontal="right" vertical="center" wrapText="1"/>
      <protection locked="0"/>
    </xf>
    <xf numFmtId="165" fontId="0" fillId="0" borderId="1" xfId="0" applyNumberFormat="1" applyFill="1" applyBorder="1" applyAlignment="1" applyProtection="1">
      <alignment horizontal="right" vertical="center" wrapText="1"/>
      <protection locked="0"/>
    </xf>
    <xf numFmtId="42" fontId="0" fillId="0" borderId="1" xfId="3" applyFont="1" applyBorder="1" applyAlignment="1" applyProtection="1">
      <alignment horizontal="right" vertical="center" wrapText="1"/>
      <protection locked="0"/>
    </xf>
    <xf numFmtId="168" fontId="7" fillId="0" borderId="1" xfId="0" applyNumberFormat="1" applyFont="1" applyBorder="1" applyAlignment="1" applyProtection="1">
      <alignment horizontal="right" vertical="center" wrapText="1"/>
      <protection locked="0"/>
    </xf>
    <xf numFmtId="42" fontId="7" fillId="0" borderId="1" xfId="3" applyFont="1" applyBorder="1" applyAlignment="1" applyProtection="1">
      <alignment horizontal="right" vertical="center" wrapText="1"/>
      <protection locked="0"/>
    </xf>
    <xf numFmtId="42" fontId="7" fillId="0" borderId="1" xfId="3" applyFont="1" applyFill="1" applyBorder="1" applyAlignment="1" applyProtection="1">
      <alignment horizontal="right" vertical="center" wrapText="1"/>
      <protection locked="0"/>
    </xf>
    <xf numFmtId="44" fontId="7" fillId="0" borderId="1" xfId="2" applyFont="1" applyBorder="1" applyAlignment="1" applyProtection="1">
      <alignment horizontal="right" vertical="center" wrapText="1"/>
      <protection locked="0"/>
    </xf>
    <xf numFmtId="44" fontId="0" fillId="0" borderId="1" xfId="2" applyFont="1" applyBorder="1" applyAlignment="1" applyProtection="1">
      <alignment horizontal="right" vertical="center" wrapText="1"/>
      <protection locked="0"/>
    </xf>
    <xf numFmtId="4" fontId="0" fillId="7" borderId="1" xfId="0" applyNumberFormat="1" applyFill="1" applyBorder="1" applyAlignment="1" applyProtection="1">
      <alignment horizontal="right" vertical="center" wrapText="1"/>
      <protection locked="0"/>
    </xf>
  </cellXfs>
  <cellStyles count="8">
    <cellStyle name="Hipervínculo" xfId="1" builtinId="8"/>
    <cellStyle name="Millares" xfId="7" builtinId="3"/>
    <cellStyle name="Moneda" xfId="2" builtinId="4"/>
    <cellStyle name="Moneda [0]" xfId="3" builtinId="7"/>
    <cellStyle name="Moneda [0] 2" xfId="6" xr:uid="{1658E41D-2C67-4B4E-8FB5-F0DF2951A4E0}"/>
    <cellStyle name="Moneda 2" xfId="5" xr:uid="{CF61642A-54E6-4A3F-9420-731D4409FD5A}"/>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71</xdr:row>
      <xdr:rowOff>0</xdr:rowOff>
    </xdr:from>
    <xdr:to>
      <xdr:col>13</xdr:col>
      <xdr:colOff>152400</xdr:colOff>
      <xdr:row>71</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4C376D5F-F215-4A1C-B663-F1AC839ACF2E}"/>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F86803AD-A86F-451A-AA78-0C1190FFB6AE}"/>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283B9A0E-3F48-4DDD-8077-A780B7D549EB}"/>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9966FE32-C9E0-48BD-B1A2-560466719EC6}"/>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6" name="x_Imagen 1" descr="​icono de xlsx">
          <a:hlinkClick xmlns:r="http://schemas.openxmlformats.org/officeDocument/2006/relationships" r:id="rId1" tgtFrame="_blank"/>
          <a:extLst>
            <a:ext uri="{FF2B5EF4-FFF2-40B4-BE49-F238E27FC236}">
              <a16:creationId xmlns:a16="http://schemas.microsoft.com/office/drawing/2014/main" id="{8BDE7E84-3817-4AE6-A133-6AD9CD4AE515}"/>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7" name="x_Imagen 1" descr="​icono de xlsx">
          <a:hlinkClick xmlns:r="http://schemas.openxmlformats.org/officeDocument/2006/relationships" r:id="rId1" tgtFrame="_blank"/>
          <a:extLst>
            <a:ext uri="{FF2B5EF4-FFF2-40B4-BE49-F238E27FC236}">
              <a16:creationId xmlns:a16="http://schemas.microsoft.com/office/drawing/2014/main" id="{CF387EC9-A2B5-4985-88E0-BBE378F17026}"/>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8" name="x_Imagen 1" descr="​icono de xlsx">
          <a:hlinkClick xmlns:r="http://schemas.openxmlformats.org/officeDocument/2006/relationships" r:id="rId1" tgtFrame="_blank"/>
          <a:extLst>
            <a:ext uri="{FF2B5EF4-FFF2-40B4-BE49-F238E27FC236}">
              <a16:creationId xmlns:a16="http://schemas.microsoft.com/office/drawing/2014/main" id="{9D4143FF-09E4-4656-A983-408F3EE3F9DA}"/>
            </a:ext>
          </a:extLst>
        </xdr:cNvPr>
        <xdr:cNvSpPr>
          <a:spLocks noChangeAspect="1" noChangeArrowheads="1"/>
        </xdr:cNvSpPr>
      </xdr:nvSpPr>
      <xdr:spPr bwMode="auto">
        <a:xfrm>
          <a:off x="29851350" y="42519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9" name="x_Imagen 1" descr="​icono de xlsx">
          <a:hlinkClick xmlns:r="http://schemas.openxmlformats.org/officeDocument/2006/relationships" r:id="rId1" tgtFrame="_blank"/>
          <a:extLst>
            <a:ext uri="{FF2B5EF4-FFF2-40B4-BE49-F238E27FC236}">
              <a16:creationId xmlns:a16="http://schemas.microsoft.com/office/drawing/2014/main" id="{084B33E7-BB78-4059-98D5-63C09843277D}"/>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0" name="x_Imagen 1" descr="​icono de xlsx">
          <a:hlinkClick xmlns:r="http://schemas.openxmlformats.org/officeDocument/2006/relationships" r:id="rId1" tgtFrame="_blank"/>
          <a:extLst>
            <a:ext uri="{FF2B5EF4-FFF2-40B4-BE49-F238E27FC236}">
              <a16:creationId xmlns:a16="http://schemas.microsoft.com/office/drawing/2014/main" id="{864FE3D8-CBC0-4CA8-A35A-B48A97E6D9CC}"/>
            </a:ext>
          </a:extLst>
        </xdr:cNvPr>
        <xdr:cNvSpPr>
          <a:spLocks noChangeAspect="1" noChangeArrowheads="1"/>
        </xdr:cNvSpPr>
      </xdr:nvSpPr>
      <xdr:spPr bwMode="auto">
        <a:xfrm>
          <a:off x="29851350" y="43662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1" name="x_Imagen 1" descr="​icono de xlsx">
          <a:hlinkClick xmlns:r="http://schemas.openxmlformats.org/officeDocument/2006/relationships" r:id="rId1" tgtFrame="_blank"/>
          <a:extLst>
            <a:ext uri="{FF2B5EF4-FFF2-40B4-BE49-F238E27FC236}">
              <a16:creationId xmlns:a16="http://schemas.microsoft.com/office/drawing/2014/main" id="{9EA288AA-C685-4B23-95A1-ECD21477FC6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2" name="x_Imagen 1" descr="​icono de xlsx">
          <a:hlinkClick xmlns:r="http://schemas.openxmlformats.org/officeDocument/2006/relationships" r:id="rId1" tgtFrame="_blank"/>
          <a:extLst>
            <a:ext uri="{FF2B5EF4-FFF2-40B4-BE49-F238E27FC236}">
              <a16:creationId xmlns:a16="http://schemas.microsoft.com/office/drawing/2014/main" id="{1A308269-663B-4F3A-B925-23499675C88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3" name="x_Imagen 1" descr="​icono de xlsx">
          <a:hlinkClick xmlns:r="http://schemas.openxmlformats.org/officeDocument/2006/relationships" r:id="rId1" tgtFrame="_blank"/>
          <a:extLst>
            <a:ext uri="{FF2B5EF4-FFF2-40B4-BE49-F238E27FC236}">
              <a16:creationId xmlns:a16="http://schemas.microsoft.com/office/drawing/2014/main" id="{2012D4CB-0A64-4225-BF47-4BFC7ADE02F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4" name="x_Imagen 1" descr="​icono de xlsx">
          <a:hlinkClick xmlns:r="http://schemas.openxmlformats.org/officeDocument/2006/relationships" r:id="rId1" tgtFrame="_blank"/>
          <a:extLst>
            <a:ext uri="{FF2B5EF4-FFF2-40B4-BE49-F238E27FC236}">
              <a16:creationId xmlns:a16="http://schemas.microsoft.com/office/drawing/2014/main" id="{E436D152-5B76-477F-BA32-41966C0B19B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5" name="x_Imagen 1" descr="​icono de xlsx">
          <a:hlinkClick xmlns:r="http://schemas.openxmlformats.org/officeDocument/2006/relationships" r:id="rId1" tgtFrame="_blank"/>
          <a:extLst>
            <a:ext uri="{FF2B5EF4-FFF2-40B4-BE49-F238E27FC236}">
              <a16:creationId xmlns:a16="http://schemas.microsoft.com/office/drawing/2014/main" id="{600FB06A-3017-49FF-A0E2-5B58B3BC691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6" name="x_Imagen 1" descr="​icono de xlsx">
          <a:hlinkClick xmlns:r="http://schemas.openxmlformats.org/officeDocument/2006/relationships" r:id="rId1" tgtFrame="_blank"/>
          <a:extLst>
            <a:ext uri="{FF2B5EF4-FFF2-40B4-BE49-F238E27FC236}">
              <a16:creationId xmlns:a16="http://schemas.microsoft.com/office/drawing/2014/main" id="{D6CEBC4C-14C4-419B-8D09-BECA6EF36893}"/>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17" name="x_Imagen 1" descr="​icono de xlsx">
          <a:hlinkClick xmlns:r="http://schemas.openxmlformats.org/officeDocument/2006/relationships" r:id="rId1" tgtFrame="_blank"/>
          <a:extLst>
            <a:ext uri="{FF2B5EF4-FFF2-40B4-BE49-F238E27FC236}">
              <a16:creationId xmlns:a16="http://schemas.microsoft.com/office/drawing/2014/main" id="{4B99B679-888F-4D4B-9CB1-7EE914FE895A}"/>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8" name="x_Imagen 1" descr="​icono de xlsx">
          <a:hlinkClick xmlns:r="http://schemas.openxmlformats.org/officeDocument/2006/relationships" r:id="rId1" tgtFrame="_blank"/>
          <a:extLst>
            <a:ext uri="{FF2B5EF4-FFF2-40B4-BE49-F238E27FC236}">
              <a16:creationId xmlns:a16="http://schemas.microsoft.com/office/drawing/2014/main" id="{6EDE6D86-6B9B-472E-A8B7-999092CC71E4}"/>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9" name="x_Imagen 1" descr="​icono de xlsx">
          <a:hlinkClick xmlns:r="http://schemas.openxmlformats.org/officeDocument/2006/relationships" r:id="rId1" tgtFrame="_blank"/>
          <a:extLst>
            <a:ext uri="{FF2B5EF4-FFF2-40B4-BE49-F238E27FC236}">
              <a16:creationId xmlns:a16="http://schemas.microsoft.com/office/drawing/2014/main" id="{ACBCB5A3-9E00-4E23-9566-5CD2D82EA926}"/>
            </a:ext>
          </a:extLst>
        </xdr:cNvPr>
        <xdr:cNvSpPr>
          <a:spLocks noChangeAspect="1" noChangeArrowheads="1"/>
        </xdr:cNvSpPr>
      </xdr:nvSpPr>
      <xdr:spPr bwMode="auto">
        <a:xfrm>
          <a:off x="34004250" y="4762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0" name="x_Imagen 1" descr="​icono de xlsx">
          <a:hlinkClick xmlns:r="http://schemas.openxmlformats.org/officeDocument/2006/relationships" r:id="rId1" tgtFrame="_blank"/>
          <a:extLst>
            <a:ext uri="{FF2B5EF4-FFF2-40B4-BE49-F238E27FC236}">
              <a16:creationId xmlns:a16="http://schemas.microsoft.com/office/drawing/2014/main" id="{7B76E85C-D184-4599-8811-8954B58CFC17}"/>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1" name="x_Imagen 1" descr="​icono de xlsx">
          <a:hlinkClick xmlns:r="http://schemas.openxmlformats.org/officeDocument/2006/relationships" r:id="rId1" tgtFrame="_blank"/>
          <a:extLst>
            <a:ext uri="{FF2B5EF4-FFF2-40B4-BE49-F238E27FC236}">
              <a16:creationId xmlns:a16="http://schemas.microsoft.com/office/drawing/2014/main" id="{6A1EA779-D061-4557-899C-C56E57C92F6C}"/>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2" name="x_Imagen 1" descr="​icono de xlsx">
          <a:hlinkClick xmlns:r="http://schemas.openxmlformats.org/officeDocument/2006/relationships" r:id="rId1" tgtFrame="_blank"/>
          <a:extLst>
            <a:ext uri="{FF2B5EF4-FFF2-40B4-BE49-F238E27FC236}">
              <a16:creationId xmlns:a16="http://schemas.microsoft.com/office/drawing/2014/main" id="{6BF8409A-F39D-4C6F-809D-761A398A0D78}"/>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3" name="x_Imagen 1" descr="​icono de xlsx">
          <a:hlinkClick xmlns:r="http://schemas.openxmlformats.org/officeDocument/2006/relationships" r:id="rId1" tgtFrame="_blank"/>
          <a:extLst>
            <a:ext uri="{FF2B5EF4-FFF2-40B4-BE49-F238E27FC236}">
              <a16:creationId xmlns:a16="http://schemas.microsoft.com/office/drawing/2014/main" id="{A1EB3CAA-5EA5-495D-AF45-8DD0BE337E70}"/>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4" name="x_Imagen 1" descr="​icono de xlsx">
          <a:hlinkClick xmlns:r="http://schemas.openxmlformats.org/officeDocument/2006/relationships" r:id="rId1" tgtFrame="_blank"/>
          <a:extLst>
            <a:ext uri="{FF2B5EF4-FFF2-40B4-BE49-F238E27FC236}">
              <a16:creationId xmlns:a16="http://schemas.microsoft.com/office/drawing/2014/main" id="{3478A2C1-4244-441F-B210-2DE0BDF05674}"/>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5" name="x_Imagen 1" descr="​icono de xlsx">
          <a:hlinkClick xmlns:r="http://schemas.openxmlformats.org/officeDocument/2006/relationships" r:id="rId1" tgtFrame="_blank"/>
          <a:extLst>
            <a:ext uri="{FF2B5EF4-FFF2-40B4-BE49-F238E27FC236}">
              <a16:creationId xmlns:a16="http://schemas.microsoft.com/office/drawing/2014/main" id="{125C6697-7BF2-469D-B9B9-2280CAEA65B0}"/>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6" name="x_Imagen 1" descr="​icono de xlsx">
          <a:hlinkClick xmlns:r="http://schemas.openxmlformats.org/officeDocument/2006/relationships" r:id="rId1" tgtFrame="_blank"/>
          <a:extLst>
            <a:ext uri="{FF2B5EF4-FFF2-40B4-BE49-F238E27FC236}">
              <a16:creationId xmlns:a16="http://schemas.microsoft.com/office/drawing/2014/main" id="{F9E07DDC-C042-4A38-8043-74168C862F24}"/>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7" name="x_Imagen 1" descr="​icono de xlsx">
          <a:hlinkClick xmlns:r="http://schemas.openxmlformats.org/officeDocument/2006/relationships" r:id="rId1" tgtFrame="_blank"/>
          <a:extLst>
            <a:ext uri="{FF2B5EF4-FFF2-40B4-BE49-F238E27FC236}">
              <a16:creationId xmlns:a16="http://schemas.microsoft.com/office/drawing/2014/main" id="{5118E99B-B5B2-424A-8B63-6C0CF5EA5AE7}"/>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8" name="x_Imagen 1" descr="​icono de xlsx">
          <a:hlinkClick xmlns:r="http://schemas.openxmlformats.org/officeDocument/2006/relationships" r:id="rId1" tgtFrame="_blank"/>
          <a:extLst>
            <a:ext uri="{FF2B5EF4-FFF2-40B4-BE49-F238E27FC236}">
              <a16:creationId xmlns:a16="http://schemas.microsoft.com/office/drawing/2014/main" id="{8C4A9F63-E2B9-4691-B7BE-E5073924AAEC}"/>
            </a:ext>
          </a:extLst>
        </xdr:cNvPr>
        <xdr:cNvSpPr>
          <a:spLocks noChangeAspect="1" noChangeArrowheads="1"/>
        </xdr:cNvSpPr>
      </xdr:nvSpPr>
      <xdr:spPr bwMode="auto">
        <a:xfrm>
          <a:off x="29851350" y="552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13</xdr:col>
      <xdr:colOff>152400</xdr:colOff>
      <xdr:row>71</xdr:row>
      <xdr:rowOff>152400</xdr:rowOff>
    </xdr:to>
    <xdr:sp macro="" textlink="">
      <xdr:nvSpPr>
        <xdr:cNvPr id="29" name="x_Imagen 1" descr="​icono de xlsx">
          <a:hlinkClick xmlns:r="http://schemas.openxmlformats.org/officeDocument/2006/relationships" r:id="rId1" tgtFrame="_blank"/>
          <a:extLst>
            <a:ext uri="{FF2B5EF4-FFF2-40B4-BE49-F238E27FC236}">
              <a16:creationId xmlns:a16="http://schemas.microsoft.com/office/drawing/2014/main" id="{15202313-6FC1-4B05-95A8-E722395A5D66}"/>
            </a:ext>
          </a:extLst>
        </xdr:cNvPr>
        <xdr:cNvSpPr>
          <a:spLocks noChangeAspect="1" noChangeArrowheads="1"/>
        </xdr:cNvSpPr>
      </xdr:nvSpPr>
      <xdr:spPr bwMode="auto">
        <a:xfrm>
          <a:off x="29851350" y="44043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30" name="x_Imagen 1" descr="​icono de xlsx">
          <a:hlinkClick xmlns:r="http://schemas.openxmlformats.org/officeDocument/2006/relationships" r:id="rId1" tgtFrame="_blank"/>
          <a:extLst>
            <a:ext uri="{FF2B5EF4-FFF2-40B4-BE49-F238E27FC236}">
              <a16:creationId xmlns:a16="http://schemas.microsoft.com/office/drawing/2014/main" id="{D891859F-A1EE-4FAD-B95E-B3EF6EC8CCAC}"/>
            </a:ext>
          </a:extLst>
        </xdr:cNvPr>
        <xdr:cNvSpPr>
          <a:spLocks noChangeAspect="1" noChangeArrowheads="1"/>
        </xdr:cNvSpPr>
      </xdr:nvSpPr>
      <xdr:spPr bwMode="auto">
        <a:xfrm>
          <a:off x="29851350" y="45186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31" name="x_Imagen 1" descr="​icono de xlsx">
          <a:hlinkClick xmlns:r="http://schemas.openxmlformats.org/officeDocument/2006/relationships" r:id="rId1" tgtFrame="_blank"/>
          <a:extLst>
            <a:ext uri="{FF2B5EF4-FFF2-40B4-BE49-F238E27FC236}">
              <a16:creationId xmlns:a16="http://schemas.microsoft.com/office/drawing/2014/main" id="{D25EC4FA-8ED4-4D99-A2A2-5A8413E3511F}"/>
            </a:ext>
          </a:extLst>
        </xdr:cNvPr>
        <xdr:cNvSpPr>
          <a:spLocks noChangeAspect="1" noChangeArrowheads="1"/>
        </xdr:cNvSpPr>
      </xdr:nvSpPr>
      <xdr:spPr bwMode="auto">
        <a:xfrm>
          <a:off x="29851350" y="45186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filex.anh.gov.co\sfile\ADMINISTRACION%20DE%20PERSONAL\Planes%20y%20Reportes\2025\3)%20Presentaciones%20y%20calendario" TargetMode="External"/><Relationship Id="rId13" Type="http://schemas.openxmlformats.org/officeDocument/2006/relationships/hyperlink" Target="mailto:sonia.torres@anh.gov.co" TargetMode="External"/><Relationship Id="rId3" Type="http://schemas.openxmlformats.org/officeDocument/2006/relationships/hyperlink" Target="file:///\\filex.anh.gov.co\sfile\ADMINISTRACION%20DE%20PERSONAL\Planes%20y%20Reportes\2025\3)%20Presentaciones%20y%20calendario" TargetMode="External"/><Relationship Id="rId7" Type="http://schemas.openxmlformats.org/officeDocument/2006/relationships/hyperlink" Target="file:///\\filex.anh.gov.co\sfile\ADMINISTRACION%20DE%20PERSONAL\Planes%20y%20Reportes\2025\3)%20Presentaciones%20y%20calendario" TargetMode="External"/><Relationship Id="rId12" Type="http://schemas.openxmlformats.org/officeDocument/2006/relationships/hyperlink" Target="mailto:sonia.torres@anh.gov.co" TargetMode="External"/><Relationship Id="rId2" Type="http://schemas.openxmlformats.org/officeDocument/2006/relationships/hyperlink" Target="mailto:pedro.rojas@anh.gov.co" TargetMode="External"/><Relationship Id="rId1" Type="http://schemas.openxmlformats.org/officeDocument/2006/relationships/hyperlink" Target="mailto:libia.duque@anh.gov.co" TargetMode="External"/><Relationship Id="rId6" Type="http://schemas.openxmlformats.org/officeDocument/2006/relationships/hyperlink" Target="file:///\\filex.anh.gov.co\sfile\ADMINISTRACION%20DE%20PERSONAL\Planes%20y%20Reportes\2025\3)%20Presentaciones%20y%20calendario" TargetMode="External"/><Relationship Id="rId11" Type="http://schemas.openxmlformats.org/officeDocument/2006/relationships/hyperlink" Target="mailto:sonia.torres@anh.gov.co" TargetMode="External"/><Relationship Id="rId5" Type="http://schemas.openxmlformats.org/officeDocument/2006/relationships/hyperlink" Target="file:///\\filex.anh.gov.co\sfile\ADMINISTRACION%20DE%20PERSONAL\Planes%20y%20Reportes\2025\3)%20Presentaciones%20y%20calendario" TargetMode="External"/><Relationship Id="rId15" Type="http://schemas.openxmlformats.org/officeDocument/2006/relationships/drawing" Target="../drawings/drawing1.xml"/><Relationship Id="rId10" Type="http://schemas.openxmlformats.org/officeDocument/2006/relationships/hyperlink" Target="mailto:sonia.torres@anh.gov.co" TargetMode="External"/><Relationship Id="rId4" Type="http://schemas.openxmlformats.org/officeDocument/2006/relationships/hyperlink" Target="file:///\\filex.anh.gov.co\sfile\ADMINISTRACION%20DE%20PERSONAL\Planes%20y%20Reportes\2025\3)%20Presentaciones%20y%20calendario" TargetMode="External"/><Relationship Id="rId9" Type="http://schemas.openxmlformats.org/officeDocument/2006/relationships/hyperlink" Target="mailto:sonia.torres@anh.gov.co" TargetMode="External"/><Relationship Id="rId14" Type="http://schemas.openxmlformats.org/officeDocument/2006/relationships/hyperlink" Target="mailto:sonia.torres@anh.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47FF-246B-4C03-A268-4BA04C691D4C}">
  <sheetPr filterMode="1"/>
  <dimension ref="A1:AQ97"/>
  <sheetViews>
    <sheetView tabSelected="1" zoomScale="90" zoomScaleNormal="90" workbookViewId="0">
      <pane xSplit="1" ySplit="3" topLeftCell="B4" activePane="bottomRight" state="frozen"/>
      <selection pane="topRight" activeCell="B1" sqref="B1"/>
      <selection pane="bottomLeft" activeCell="A4" sqref="A4"/>
      <selection pane="bottomRight" activeCell="C100" sqref="C100"/>
    </sheetView>
  </sheetViews>
  <sheetFormatPr baseColWidth="10" defaultRowHeight="15" x14ac:dyDescent="0.25"/>
  <cols>
    <col min="1" max="1" width="11.42578125" style="84" customWidth="1"/>
    <col min="2" max="3" width="31.140625" style="84" customWidth="1"/>
    <col min="4" max="4" width="31.140625" style="91" customWidth="1"/>
    <col min="5" max="8" width="31.140625" style="84" customWidth="1"/>
    <col min="9" max="10" width="62.42578125" style="84" customWidth="1"/>
    <col min="11" max="12" width="31.140625" style="84" customWidth="1"/>
    <col min="13" max="13" width="31.140625" style="108" customWidth="1"/>
    <col min="14" max="17" width="31.140625" style="84" customWidth="1"/>
    <col min="18" max="18" width="20.7109375" style="84" customWidth="1"/>
    <col min="19" max="19" width="37.85546875" style="84" customWidth="1"/>
    <col min="20" max="20" width="23.5703125" style="84" customWidth="1"/>
    <col min="21" max="21" width="37.85546875" style="84" customWidth="1"/>
    <col min="22" max="22" width="20.7109375" style="108" customWidth="1"/>
    <col min="23" max="23" width="37.85546875" style="84" customWidth="1"/>
    <col min="24" max="24" width="20.7109375" style="84" customWidth="1"/>
    <col min="25" max="25" width="37.85546875" style="84" customWidth="1"/>
    <col min="26" max="26" width="20.7109375" style="108" customWidth="1"/>
    <col min="27" max="27" width="37.85546875" style="84" customWidth="1"/>
    <col min="28" max="28" width="20.7109375" style="108" customWidth="1"/>
    <col min="29" max="29" width="37.85546875" style="84" customWidth="1"/>
    <col min="30" max="30" width="20.7109375" style="108" customWidth="1"/>
    <col min="31" max="31" width="37.85546875" style="84" customWidth="1"/>
    <col min="32" max="32" width="20.7109375" style="1" hidden="1" customWidth="1"/>
    <col min="33" max="33" width="37.85546875" style="1" hidden="1" customWidth="1"/>
    <col min="34" max="34" width="20.7109375" style="1" hidden="1" customWidth="1"/>
    <col min="35" max="35" width="37.85546875" style="1" hidden="1" customWidth="1"/>
    <col min="36" max="36" width="20.7109375" style="1" hidden="1" customWidth="1"/>
    <col min="37" max="37" width="37.85546875" style="1" hidden="1" customWidth="1"/>
    <col min="38" max="38" width="20.7109375" style="1" hidden="1" customWidth="1"/>
    <col min="39" max="39" width="37.85546875" style="1" hidden="1" customWidth="1"/>
    <col min="40" max="40" width="20.7109375" style="1" hidden="1" customWidth="1"/>
    <col min="41" max="41" width="37.85546875" style="1" hidden="1" customWidth="1"/>
    <col min="42" max="42" width="24" style="108" customWidth="1"/>
    <col min="43" max="43" width="25.7109375" style="108" customWidth="1"/>
    <col min="44" max="16384" width="11.42578125" style="84"/>
  </cols>
  <sheetData>
    <row r="1" spans="1:43" x14ac:dyDescent="0.25">
      <c r="A1" s="80" t="s">
        <v>0</v>
      </c>
      <c r="B1" s="80"/>
      <c r="C1" s="80"/>
      <c r="D1" s="80"/>
      <c r="E1" s="80"/>
      <c r="F1" s="80"/>
      <c r="G1" s="80"/>
      <c r="H1" s="80"/>
      <c r="I1" s="80"/>
      <c r="J1" s="80"/>
      <c r="K1" s="80"/>
      <c r="L1" s="80"/>
      <c r="M1" s="102"/>
      <c r="N1" s="80"/>
      <c r="O1" s="80"/>
      <c r="P1" s="80"/>
      <c r="Q1" s="80"/>
      <c r="R1" s="81" t="s">
        <v>1</v>
      </c>
      <c r="S1" s="81"/>
      <c r="T1" s="81"/>
      <c r="U1" s="81"/>
      <c r="V1" s="109"/>
      <c r="W1" s="81"/>
      <c r="X1" s="81"/>
      <c r="Y1" s="81"/>
      <c r="Z1" s="109"/>
      <c r="AA1" s="81"/>
      <c r="AB1" s="114"/>
      <c r="AC1" s="82"/>
      <c r="AD1" s="114"/>
      <c r="AE1" s="82"/>
      <c r="AF1" s="75"/>
      <c r="AG1" s="75"/>
      <c r="AH1" s="75"/>
      <c r="AI1" s="75"/>
      <c r="AJ1" s="75"/>
      <c r="AK1" s="75"/>
      <c r="AL1" s="75"/>
      <c r="AM1" s="75"/>
      <c r="AN1" s="75"/>
      <c r="AO1" s="75"/>
      <c r="AP1" s="109"/>
      <c r="AQ1" s="109"/>
    </row>
    <row r="2" spans="1:43" ht="15" customHeight="1" x14ac:dyDescent="0.25">
      <c r="A2" s="76" t="s">
        <v>2</v>
      </c>
      <c r="B2" s="76" t="s">
        <v>3</v>
      </c>
      <c r="C2" s="76" t="s">
        <v>4</v>
      </c>
      <c r="D2" s="76" t="s">
        <v>5</v>
      </c>
      <c r="E2" s="76" t="s">
        <v>6</v>
      </c>
      <c r="F2" s="76" t="s">
        <v>7</v>
      </c>
      <c r="G2" s="77" t="s">
        <v>8</v>
      </c>
      <c r="H2" s="76" t="s">
        <v>9</v>
      </c>
      <c r="I2" s="76" t="s">
        <v>10</v>
      </c>
      <c r="J2" s="76" t="s">
        <v>11</v>
      </c>
      <c r="K2" s="76" t="s">
        <v>12</v>
      </c>
      <c r="L2" s="76" t="s">
        <v>13</v>
      </c>
      <c r="M2" s="76" t="s">
        <v>14</v>
      </c>
      <c r="N2" s="76" t="s">
        <v>15</v>
      </c>
      <c r="O2" s="76" t="s">
        <v>16</v>
      </c>
      <c r="P2" s="76" t="s">
        <v>17</v>
      </c>
      <c r="Q2" s="76" t="s">
        <v>18</v>
      </c>
      <c r="R2" s="78">
        <v>45658</v>
      </c>
      <c r="S2" s="78"/>
      <c r="T2" s="78">
        <v>45689</v>
      </c>
      <c r="U2" s="78"/>
      <c r="V2" s="78">
        <v>45717</v>
      </c>
      <c r="W2" s="78"/>
      <c r="X2" s="78">
        <v>45748</v>
      </c>
      <c r="Y2" s="78"/>
      <c r="Z2" s="78">
        <v>45778</v>
      </c>
      <c r="AA2" s="78"/>
      <c r="AB2" s="78">
        <v>45809</v>
      </c>
      <c r="AC2" s="78"/>
      <c r="AD2" s="78">
        <v>45839</v>
      </c>
      <c r="AE2" s="78"/>
      <c r="AF2" s="78">
        <v>45870</v>
      </c>
      <c r="AG2" s="78"/>
      <c r="AH2" s="78">
        <v>45901</v>
      </c>
      <c r="AI2" s="78"/>
      <c r="AJ2" s="78">
        <v>45931</v>
      </c>
      <c r="AK2" s="78"/>
      <c r="AL2" s="78">
        <v>45962</v>
      </c>
      <c r="AM2" s="78"/>
      <c r="AN2" s="78">
        <v>45992</v>
      </c>
      <c r="AO2" s="78"/>
      <c r="AP2" s="79" t="s">
        <v>19</v>
      </c>
      <c r="AQ2" s="79" t="s">
        <v>20</v>
      </c>
    </row>
    <row r="3" spans="1:43" ht="75" customHeight="1" x14ac:dyDescent="0.25">
      <c r="A3" s="76"/>
      <c r="B3" s="76"/>
      <c r="C3" s="76"/>
      <c r="D3" s="76"/>
      <c r="E3" s="76"/>
      <c r="F3" s="76"/>
      <c r="G3" s="77"/>
      <c r="H3" s="76"/>
      <c r="I3" s="76"/>
      <c r="J3" s="76"/>
      <c r="K3" s="76"/>
      <c r="L3" s="76"/>
      <c r="M3" s="76"/>
      <c r="N3" s="76"/>
      <c r="O3" s="76"/>
      <c r="P3" s="76"/>
      <c r="Q3" s="76"/>
      <c r="R3" s="2" t="s">
        <v>21</v>
      </c>
      <c r="S3" s="2" t="s">
        <v>22</v>
      </c>
      <c r="T3" s="2" t="s">
        <v>21</v>
      </c>
      <c r="U3" s="2" t="s">
        <v>22</v>
      </c>
      <c r="V3" s="2" t="s">
        <v>21</v>
      </c>
      <c r="W3" s="2" t="s">
        <v>22</v>
      </c>
      <c r="X3" s="2" t="s">
        <v>21</v>
      </c>
      <c r="Y3" s="2" t="s">
        <v>22</v>
      </c>
      <c r="Z3" s="2" t="s">
        <v>21</v>
      </c>
      <c r="AA3" s="2" t="s">
        <v>22</v>
      </c>
      <c r="AB3" s="2" t="s">
        <v>21</v>
      </c>
      <c r="AC3" s="2" t="s">
        <v>22</v>
      </c>
      <c r="AD3" s="2" t="s">
        <v>21</v>
      </c>
      <c r="AE3" s="2" t="s">
        <v>22</v>
      </c>
      <c r="AF3" s="2" t="s">
        <v>21</v>
      </c>
      <c r="AG3" s="2" t="s">
        <v>22</v>
      </c>
      <c r="AH3" s="2" t="s">
        <v>21</v>
      </c>
      <c r="AI3" s="2" t="s">
        <v>22</v>
      </c>
      <c r="AJ3" s="2" t="s">
        <v>21</v>
      </c>
      <c r="AK3" s="2" t="s">
        <v>22</v>
      </c>
      <c r="AL3" s="2" t="s">
        <v>21</v>
      </c>
      <c r="AM3" s="2" t="s">
        <v>22</v>
      </c>
      <c r="AN3" s="2" t="s">
        <v>21</v>
      </c>
      <c r="AO3" s="2" t="s">
        <v>22</v>
      </c>
      <c r="AP3" s="79"/>
      <c r="AQ3" s="79"/>
    </row>
    <row r="4" spans="1:43" ht="165" x14ac:dyDescent="0.25">
      <c r="A4" s="3">
        <v>1</v>
      </c>
      <c r="B4" s="3" t="s">
        <v>23</v>
      </c>
      <c r="C4" s="3" t="s">
        <v>24</v>
      </c>
      <c r="D4" s="41" t="s">
        <v>25</v>
      </c>
      <c r="E4" s="3" t="s">
        <v>26</v>
      </c>
      <c r="F4" s="3" t="s">
        <v>27</v>
      </c>
      <c r="G4" s="92">
        <v>0</v>
      </c>
      <c r="H4" s="41" t="s">
        <v>28</v>
      </c>
      <c r="I4" s="3" t="s">
        <v>29</v>
      </c>
      <c r="J4" s="3" t="s">
        <v>30</v>
      </c>
      <c r="K4" s="3" t="s">
        <v>31</v>
      </c>
      <c r="L4" s="3" t="s">
        <v>32</v>
      </c>
      <c r="M4" s="103">
        <v>100</v>
      </c>
      <c r="N4" s="3"/>
      <c r="O4" s="3"/>
      <c r="P4" s="3" t="s">
        <v>279</v>
      </c>
      <c r="Q4" s="83" t="s">
        <v>280</v>
      </c>
      <c r="R4" s="6"/>
      <c r="S4" s="3"/>
      <c r="T4" s="6"/>
      <c r="U4" s="3"/>
      <c r="V4" s="103"/>
      <c r="W4" s="3"/>
      <c r="X4" s="6"/>
      <c r="Y4" s="3"/>
      <c r="Z4" s="103">
        <v>50</v>
      </c>
      <c r="AA4" s="3" t="s">
        <v>281</v>
      </c>
      <c r="AB4" s="103">
        <v>65</v>
      </c>
      <c r="AC4" s="6" t="s">
        <v>539</v>
      </c>
      <c r="AD4" s="119">
        <v>70</v>
      </c>
      <c r="AE4" s="17" t="s">
        <v>539</v>
      </c>
      <c r="AF4" s="13"/>
      <c r="AG4" s="14"/>
      <c r="AH4" s="13"/>
      <c r="AI4" s="14"/>
      <c r="AJ4" s="13"/>
      <c r="AK4" s="14"/>
      <c r="AL4" s="13"/>
      <c r="AM4" s="14"/>
      <c r="AN4" s="13"/>
      <c r="AO4" s="14"/>
      <c r="AP4" s="119"/>
      <c r="AQ4" s="119"/>
    </row>
    <row r="5" spans="1:43" s="1" customFormat="1" ht="45" hidden="1" x14ac:dyDescent="0.25">
      <c r="A5" s="11">
        <v>2</v>
      </c>
      <c r="B5" s="11" t="s">
        <v>23</v>
      </c>
      <c r="C5" s="11" t="s">
        <v>24</v>
      </c>
      <c r="D5" s="26" t="s">
        <v>25</v>
      </c>
      <c r="E5" s="11" t="s">
        <v>33</v>
      </c>
      <c r="F5" s="11" t="s">
        <v>27</v>
      </c>
      <c r="G5" s="27">
        <v>0</v>
      </c>
      <c r="H5" s="11" t="s">
        <v>34</v>
      </c>
      <c r="I5" s="11" t="s">
        <v>35</v>
      </c>
      <c r="J5" s="11" t="s">
        <v>36</v>
      </c>
      <c r="K5" s="11" t="s">
        <v>37</v>
      </c>
      <c r="L5" s="11" t="s">
        <v>38</v>
      </c>
      <c r="M5" s="12">
        <v>2918844.9610819998</v>
      </c>
      <c r="N5" s="11"/>
      <c r="O5" s="11"/>
      <c r="P5" s="11" t="s">
        <v>39</v>
      </c>
      <c r="Q5" s="11" t="s">
        <v>40</v>
      </c>
      <c r="R5" s="12">
        <v>0</v>
      </c>
      <c r="S5" s="11"/>
      <c r="T5" s="12">
        <v>1918844990000</v>
      </c>
      <c r="U5" s="11" t="s">
        <v>282</v>
      </c>
      <c r="V5" s="12">
        <v>0</v>
      </c>
      <c r="W5" s="11"/>
      <c r="X5" s="12">
        <v>0</v>
      </c>
      <c r="Y5" s="11"/>
      <c r="Z5" s="12">
        <v>0</v>
      </c>
      <c r="AA5" s="29"/>
      <c r="AB5" s="12"/>
      <c r="AC5" s="12">
        <v>0</v>
      </c>
      <c r="AD5" s="13"/>
      <c r="AE5" s="14"/>
      <c r="AF5" s="13"/>
      <c r="AG5" s="14"/>
      <c r="AH5" s="13"/>
      <c r="AI5" s="14"/>
      <c r="AJ5" s="13"/>
      <c r="AK5" s="14"/>
      <c r="AL5" s="13"/>
      <c r="AM5" s="14"/>
      <c r="AN5" s="13"/>
      <c r="AO5" s="14"/>
      <c r="AP5" s="13">
        <v>1918844990000</v>
      </c>
      <c r="AQ5" s="13">
        <v>1918844990000</v>
      </c>
    </row>
    <row r="6" spans="1:43" s="10" customFormat="1" ht="330" hidden="1" x14ac:dyDescent="0.25">
      <c r="A6" s="11">
        <v>3</v>
      </c>
      <c r="B6" s="11" t="s">
        <v>23</v>
      </c>
      <c r="C6" s="11" t="s">
        <v>41</v>
      </c>
      <c r="D6" s="26" t="s">
        <v>25</v>
      </c>
      <c r="E6" s="11" t="s">
        <v>26</v>
      </c>
      <c r="F6" s="11" t="s">
        <v>27</v>
      </c>
      <c r="G6" s="27">
        <v>0</v>
      </c>
      <c r="H6" s="11" t="s">
        <v>42</v>
      </c>
      <c r="I6" s="11" t="s">
        <v>43</v>
      </c>
      <c r="J6" s="3" t="s">
        <v>300</v>
      </c>
      <c r="K6" s="11" t="s">
        <v>44</v>
      </c>
      <c r="L6" s="11" t="s">
        <v>38</v>
      </c>
      <c r="M6" s="12">
        <v>1</v>
      </c>
      <c r="N6" s="11"/>
      <c r="O6" s="11"/>
      <c r="P6" s="11" t="s">
        <v>45</v>
      </c>
      <c r="Q6" s="11" t="s">
        <v>46</v>
      </c>
      <c r="R6" s="12"/>
      <c r="S6" s="11"/>
      <c r="T6" s="12"/>
      <c r="U6" s="11"/>
      <c r="V6" s="12"/>
      <c r="W6" s="11"/>
      <c r="X6" s="12"/>
      <c r="Y6" s="11"/>
      <c r="Z6" s="12"/>
      <c r="AA6" s="11" t="s">
        <v>301</v>
      </c>
      <c r="AB6" s="12"/>
      <c r="AC6" s="11" t="s">
        <v>585</v>
      </c>
      <c r="AD6" s="13"/>
      <c r="AE6" s="14"/>
      <c r="AF6" s="13"/>
      <c r="AG6" s="14"/>
      <c r="AH6" s="13"/>
      <c r="AI6" s="14"/>
      <c r="AJ6" s="13"/>
      <c r="AK6" s="14"/>
      <c r="AL6" s="13"/>
      <c r="AM6" s="14"/>
      <c r="AN6" s="13"/>
      <c r="AO6" s="14"/>
      <c r="AP6" s="13">
        <v>0</v>
      </c>
      <c r="AQ6" s="13">
        <v>0</v>
      </c>
    </row>
    <row r="7" spans="1:43" s="1" customFormat="1" ht="255" hidden="1" x14ac:dyDescent="0.25">
      <c r="A7" s="11">
        <v>4</v>
      </c>
      <c r="B7" s="11" t="s">
        <v>23</v>
      </c>
      <c r="C7" s="11" t="s">
        <v>47</v>
      </c>
      <c r="D7" s="26" t="s">
        <v>25</v>
      </c>
      <c r="E7" s="11" t="s">
        <v>26</v>
      </c>
      <c r="F7" s="11" t="s">
        <v>27</v>
      </c>
      <c r="G7" s="27">
        <v>3100000000</v>
      </c>
      <c r="H7" s="7" t="s">
        <v>296</v>
      </c>
      <c r="I7" s="7" t="s">
        <v>297</v>
      </c>
      <c r="J7" s="30" t="s">
        <v>298</v>
      </c>
      <c r="K7" s="11" t="s">
        <v>31</v>
      </c>
      <c r="L7" s="11" t="s">
        <v>67</v>
      </c>
      <c r="M7" s="12">
        <v>7</v>
      </c>
      <c r="N7" s="11"/>
      <c r="O7" s="11" t="s">
        <v>299</v>
      </c>
      <c r="P7" s="11" t="s">
        <v>48</v>
      </c>
      <c r="Q7" s="11" t="s">
        <v>49</v>
      </c>
      <c r="R7" s="12"/>
      <c r="S7" s="11"/>
      <c r="T7" s="12">
        <v>1</v>
      </c>
      <c r="U7" s="11"/>
      <c r="V7" s="12"/>
      <c r="W7" s="11"/>
      <c r="X7" s="12"/>
      <c r="Y7" s="11"/>
      <c r="Z7" s="12"/>
      <c r="AA7" s="29" t="s">
        <v>283</v>
      </c>
      <c r="AB7" s="12"/>
      <c r="AC7" s="12" t="s">
        <v>540</v>
      </c>
      <c r="AD7" s="21"/>
      <c r="AE7" s="14"/>
      <c r="AF7" s="14"/>
      <c r="AG7" s="14"/>
      <c r="AH7" s="14"/>
      <c r="AI7" s="14"/>
      <c r="AJ7" s="14"/>
      <c r="AK7" s="14"/>
      <c r="AL7" s="14"/>
      <c r="AM7" s="14"/>
      <c r="AN7" s="14"/>
      <c r="AO7" s="14"/>
      <c r="AP7" s="14"/>
      <c r="AQ7" s="14"/>
    </row>
    <row r="8" spans="1:43" s="1" customFormat="1" ht="120" hidden="1" x14ac:dyDescent="0.25">
      <c r="A8" s="11">
        <v>5</v>
      </c>
      <c r="B8" s="11" t="s">
        <v>23</v>
      </c>
      <c r="C8" s="11" t="s">
        <v>47</v>
      </c>
      <c r="D8" s="26" t="s">
        <v>25</v>
      </c>
      <c r="E8" s="11" t="s">
        <v>26</v>
      </c>
      <c r="F8" s="11" t="s">
        <v>27</v>
      </c>
      <c r="G8" s="27">
        <v>5562454821</v>
      </c>
      <c r="H8" s="11" t="s">
        <v>50</v>
      </c>
      <c r="I8" s="11" t="s">
        <v>51</v>
      </c>
      <c r="J8" s="11" t="s">
        <v>52</v>
      </c>
      <c r="K8" s="11" t="s">
        <v>31</v>
      </c>
      <c r="L8" s="11" t="s">
        <v>53</v>
      </c>
      <c r="M8" s="12">
        <v>100</v>
      </c>
      <c r="N8" s="11"/>
      <c r="O8" s="11"/>
      <c r="P8" s="11" t="s">
        <v>48</v>
      </c>
      <c r="Q8" s="11" t="s">
        <v>49</v>
      </c>
      <c r="R8" s="12">
        <v>0</v>
      </c>
      <c r="S8" s="11" t="s">
        <v>284</v>
      </c>
      <c r="T8" s="12">
        <v>5.56</v>
      </c>
      <c r="U8" s="11" t="s">
        <v>285</v>
      </c>
      <c r="V8" s="12">
        <v>11.11</v>
      </c>
      <c r="W8" s="11" t="s">
        <v>286</v>
      </c>
      <c r="X8" s="12">
        <v>33.33</v>
      </c>
      <c r="Y8" s="11" t="s">
        <v>287</v>
      </c>
      <c r="Z8" s="12">
        <v>44.44</v>
      </c>
      <c r="AA8" s="29" t="s">
        <v>288</v>
      </c>
      <c r="AB8" s="11">
        <v>50</v>
      </c>
      <c r="AC8" s="11" t="s">
        <v>541</v>
      </c>
      <c r="AD8" s="14"/>
      <c r="AE8" s="14"/>
      <c r="AF8" s="13"/>
      <c r="AG8" s="14"/>
      <c r="AH8" s="13"/>
      <c r="AI8" s="14"/>
      <c r="AJ8" s="13"/>
      <c r="AK8" s="14"/>
      <c r="AL8" s="13"/>
      <c r="AM8" s="14"/>
      <c r="AN8" s="13"/>
      <c r="AO8" s="14"/>
      <c r="AP8" s="13">
        <v>4785906739</v>
      </c>
      <c r="AQ8" s="13">
        <v>2726503363</v>
      </c>
    </row>
    <row r="9" spans="1:43" ht="60" x14ac:dyDescent="0.25">
      <c r="A9" s="3">
        <v>6</v>
      </c>
      <c r="B9" s="3" t="s">
        <v>23</v>
      </c>
      <c r="C9" s="3" t="s">
        <v>47</v>
      </c>
      <c r="D9" s="41" t="s">
        <v>25</v>
      </c>
      <c r="E9" s="3" t="s">
        <v>26</v>
      </c>
      <c r="F9" s="3" t="s">
        <v>27</v>
      </c>
      <c r="G9" s="92"/>
      <c r="H9" s="41" t="s">
        <v>54</v>
      </c>
      <c r="I9" s="3" t="s">
        <v>55</v>
      </c>
      <c r="J9" s="3" t="s">
        <v>56</v>
      </c>
      <c r="K9" s="3" t="s">
        <v>31</v>
      </c>
      <c r="L9" s="3" t="s">
        <v>32</v>
      </c>
      <c r="M9" s="103">
        <v>50</v>
      </c>
      <c r="N9" s="3"/>
      <c r="O9" s="3"/>
      <c r="P9" s="3" t="s">
        <v>48</v>
      </c>
      <c r="Q9" s="3" t="s">
        <v>49</v>
      </c>
      <c r="R9" s="6"/>
      <c r="S9" s="3"/>
      <c r="T9" s="6"/>
      <c r="U9" s="3"/>
      <c r="V9" s="103"/>
      <c r="W9" s="3"/>
      <c r="X9" s="6"/>
      <c r="Y9" s="3"/>
      <c r="Z9" s="103">
        <v>58.95</v>
      </c>
      <c r="AA9" s="3" t="s">
        <v>289</v>
      </c>
      <c r="AB9" s="115">
        <v>71.69</v>
      </c>
      <c r="AC9" s="3" t="s">
        <v>542</v>
      </c>
      <c r="AD9" s="120"/>
      <c r="AE9" s="17"/>
      <c r="AF9" s="13"/>
      <c r="AG9" s="14"/>
      <c r="AH9" s="13"/>
      <c r="AI9" s="14"/>
      <c r="AJ9" s="13"/>
      <c r="AK9" s="14"/>
      <c r="AL9" s="13"/>
      <c r="AM9" s="14"/>
      <c r="AN9" s="13"/>
      <c r="AO9" s="14"/>
      <c r="AP9" s="119">
        <v>1985336562340</v>
      </c>
      <c r="AQ9" s="119">
        <v>1959694243202</v>
      </c>
    </row>
    <row r="10" spans="1:43" s="1" customFormat="1" ht="90" hidden="1" x14ac:dyDescent="0.25">
      <c r="A10" s="11">
        <v>7</v>
      </c>
      <c r="B10" s="11" t="s">
        <v>23</v>
      </c>
      <c r="C10" s="31" t="s">
        <v>57</v>
      </c>
      <c r="D10" s="26" t="s">
        <v>25</v>
      </c>
      <c r="E10" s="11" t="s">
        <v>26</v>
      </c>
      <c r="F10" s="11" t="s">
        <v>27</v>
      </c>
      <c r="G10" s="27">
        <v>161437500</v>
      </c>
      <c r="H10" s="11" t="s">
        <v>58</v>
      </c>
      <c r="I10" s="11" t="s">
        <v>59</v>
      </c>
      <c r="J10" s="11" t="s">
        <v>290</v>
      </c>
      <c r="K10" s="11" t="s">
        <v>31</v>
      </c>
      <c r="L10" s="11" t="s">
        <v>291</v>
      </c>
      <c r="M10" s="12">
        <v>100</v>
      </c>
      <c r="N10" s="11" t="s">
        <v>292</v>
      </c>
      <c r="O10" s="11" t="s">
        <v>293</v>
      </c>
      <c r="P10" s="11" t="s">
        <v>60</v>
      </c>
      <c r="Q10" s="28" t="s">
        <v>294</v>
      </c>
      <c r="R10" s="11"/>
      <c r="S10" s="11"/>
      <c r="T10" s="12"/>
      <c r="U10" s="11"/>
      <c r="V10" s="12"/>
      <c r="W10" s="11"/>
      <c r="X10" s="12"/>
      <c r="Y10" s="11"/>
      <c r="Z10" s="12"/>
      <c r="AA10" s="11"/>
      <c r="AB10" s="12">
        <f>0.882352941176471*100</f>
        <v>88.235294117647101</v>
      </c>
      <c r="AC10" s="11" t="s">
        <v>295</v>
      </c>
      <c r="AD10" s="13"/>
      <c r="AE10" s="14"/>
      <c r="AF10" s="13"/>
      <c r="AG10" s="14"/>
      <c r="AH10" s="13"/>
      <c r="AI10" s="14"/>
      <c r="AJ10" s="13"/>
      <c r="AK10" s="14"/>
      <c r="AL10" s="13"/>
      <c r="AM10" s="14"/>
      <c r="AN10" s="13"/>
      <c r="AO10" s="14"/>
      <c r="AP10" s="13">
        <v>60816648</v>
      </c>
      <c r="AQ10" s="13"/>
    </row>
    <row r="11" spans="1:43" ht="60" x14ac:dyDescent="0.25">
      <c r="A11" s="3">
        <v>8</v>
      </c>
      <c r="B11" s="3" t="s">
        <v>23</v>
      </c>
      <c r="C11" s="3" t="s">
        <v>61</v>
      </c>
      <c r="D11" s="41" t="s">
        <v>25</v>
      </c>
      <c r="E11" s="3" t="s">
        <v>26</v>
      </c>
      <c r="F11" s="3" t="s">
        <v>27</v>
      </c>
      <c r="G11" s="92">
        <v>0</v>
      </c>
      <c r="H11" s="41" t="s">
        <v>62</v>
      </c>
      <c r="I11" s="3" t="s">
        <v>63</v>
      </c>
      <c r="J11" s="3" t="s">
        <v>64</v>
      </c>
      <c r="K11" s="3" t="s">
        <v>31</v>
      </c>
      <c r="L11" s="3" t="s">
        <v>32</v>
      </c>
      <c r="M11" s="103">
        <v>100</v>
      </c>
      <c r="N11" s="3" t="s">
        <v>519</v>
      </c>
      <c r="O11" s="3" t="s">
        <v>260</v>
      </c>
      <c r="P11" s="3" t="s">
        <v>260</v>
      </c>
      <c r="Q11" s="85" t="s">
        <v>261</v>
      </c>
      <c r="R11" s="6">
        <v>0</v>
      </c>
      <c r="S11" s="3" t="s">
        <v>520</v>
      </c>
      <c r="T11" s="86">
        <v>0.1</v>
      </c>
      <c r="U11" s="3" t="s">
        <v>521</v>
      </c>
      <c r="V11" s="110">
        <v>0.4</v>
      </c>
      <c r="W11" s="3" t="s">
        <v>522</v>
      </c>
      <c r="X11" s="86">
        <v>0.5</v>
      </c>
      <c r="Y11" s="3" t="s">
        <v>525</v>
      </c>
      <c r="Z11" s="110">
        <v>0.8</v>
      </c>
      <c r="AA11" s="3" t="s">
        <v>524</v>
      </c>
      <c r="AB11" s="103">
        <v>1</v>
      </c>
      <c r="AC11" s="3" t="s">
        <v>523</v>
      </c>
      <c r="AD11" s="119">
        <v>7</v>
      </c>
      <c r="AE11" s="17" t="s">
        <v>594</v>
      </c>
      <c r="AF11" s="13"/>
      <c r="AG11" s="14"/>
      <c r="AH11" s="13"/>
      <c r="AI11" s="14"/>
      <c r="AJ11" s="13"/>
      <c r="AK11" s="14"/>
      <c r="AL11" s="13"/>
      <c r="AM11" s="14"/>
      <c r="AN11" s="13"/>
      <c r="AO11" s="14"/>
      <c r="AP11" s="119"/>
      <c r="AQ11" s="119"/>
    </row>
    <row r="12" spans="1:43" ht="135" x14ac:dyDescent="0.25">
      <c r="A12" s="3">
        <v>9</v>
      </c>
      <c r="B12" s="3" t="s">
        <v>23</v>
      </c>
      <c r="C12" s="3" t="s">
        <v>61</v>
      </c>
      <c r="D12" s="41" t="s">
        <v>25</v>
      </c>
      <c r="E12" s="3" t="s">
        <v>26</v>
      </c>
      <c r="F12" s="3" t="s">
        <v>27</v>
      </c>
      <c r="G12" s="92">
        <v>0</v>
      </c>
      <c r="H12" s="41" t="s">
        <v>68</v>
      </c>
      <c r="I12" s="3" t="s">
        <v>262</v>
      </c>
      <c r="J12" s="3" t="s">
        <v>69</v>
      </c>
      <c r="K12" s="3" t="s">
        <v>31</v>
      </c>
      <c r="L12" s="3" t="s">
        <v>32</v>
      </c>
      <c r="M12" s="103">
        <v>100</v>
      </c>
      <c r="N12" s="3" t="s">
        <v>263</v>
      </c>
      <c r="O12" s="3" t="s">
        <v>264</v>
      </c>
      <c r="P12" s="3" t="s">
        <v>65</v>
      </c>
      <c r="Q12" s="3" t="s">
        <v>66</v>
      </c>
      <c r="R12" s="6">
        <v>0</v>
      </c>
      <c r="S12" s="3" t="s">
        <v>265</v>
      </c>
      <c r="T12" s="6">
        <v>0</v>
      </c>
      <c r="U12" s="3" t="s">
        <v>266</v>
      </c>
      <c r="V12" s="103">
        <v>0</v>
      </c>
      <c r="W12" s="3" t="s">
        <v>267</v>
      </c>
      <c r="X12" s="6">
        <v>0</v>
      </c>
      <c r="Y12" s="3" t="s">
        <v>268</v>
      </c>
      <c r="Z12" s="103">
        <v>15</v>
      </c>
      <c r="AA12" s="3" t="s">
        <v>269</v>
      </c>
      <c r="AB12" s="103">
        <v>15</v>
      </c>
      <c r="AC12" s="3" t="s">
        <v>269</v>
      </c>
      <c r="AD12" s="120">
        <v>15</v>
      </c>
      <c r="AE12" s="17" t="s">
        <v>269</v>
      </c>
      <c r="AF12" s="13"/>
      <c r="AG12" s="14"/>
      <c r="AH12" s="13"/>
      <c r="AI12" s="14"/>
      <c r="AJ12" s="13"/>
      <c r="AK12" s="14"/>
      <c r="AL12" s="13"/>
      <c r="AM12" s="14"/>
      <c r="AN12" s="13"/>
      <c r="AO12" s="14"/>
      <c r="AP12" s="119"/>
      <c r="AQ12" s="119"/>
    </row>
    <row r="13" spans="1:43" ht="75" x14ac:dyDescent="0.25">
      <c r="A13" s="3">
        <v>10</v>
      </c>
      <c r="B13" s="3" t="s">
        <v>23</v>
      </c>
      <c r="C13" s="3" t="s">
        <v>61</v>
      </c>
      <c r="D13" s="41" t="s">
        <v>25</v>
      </c>
      <c r="E13" s="3" t="s">
        <v>26</v>
      </c>
      <c r="F13" s="3" t="s">
        <v>27</v>
      </c>
      <c r="G13" s="92">
        <v>0</v>
      </c>
      <c r="H13" s="41" t="s">
        <v>70</v>
      </c>
      <c r="I13" s="3" t="s">
        <v>71</v>
      </c>
      <c r="J13" s="3" t="s">
        <v>72</v>
      </c>
      <c r="K13" s="3" t="s">
        <v>31</v>
      </c>
      <c r="L13" s="3" t="s">
        <v>32</v>
      </c>
      <c r="M13" s="103">
        <v>100</v>
      </c>
      <c r="N13" s="3" t="s">
        <v>270</v>
      </c>
      <c r="O13" s="3" t="s">
        <v>264</v>
      </c>
      <c r="P13" s="3" t="s">
        <v>65</v>
      </c>
      <c r="Q13" s="3" t="s">
        <v>66</v>
      </c>
      <c r="R13" s="87">
        <v>0</v>
      </c>
      <c r="S13" s="3" t="s">
        <v>271</v>
      </c>
      <c r="T13" s="6">
        <v>100</v>
      </c>
      <c r="U13" s="3" t="s">
        <v>272</v>
      </c>
      <c r="V13" s="103">
        <v>100</v>
      </c>
      <c r="W13" s="3" t="s">
        <v>273</v>
      </c>
      <c r="X13" s="6">
        <v>100</v>
      </c>
      <c r="Y13" s="3" t="s">
        <v>274</v>
      </c>
      <c r="Z13" s="103">
        <v>100</v>
      </c>
      <c r="AA13" s="3" t="s">
        <v>275</v>
      </c>
      <c r="AB13" s="103">
        <v>100</v>
      </c>
      <c r="AC13" s="3" t="s">
        <v>543</v>
      </c>
      <c r="AD13" s="120">
        <v>100</v>
      </c>
      <c r="AE13" s="17" t="s">
        <v>605</v>
      </c>
      <c r="AF13" s="13"/>
      <c r="AG13" s="14"/>
      <c r="AH13" s="13"/>
      <c r="AI13" s="14"/>
      <c r="AJ13" s="13"/>
      <c r="AK13" s="14"/>
      <c r="AL13" s="13"/>
      <c r="AM13" s="14"/>
      <c r="AN13" s="13"/>
      <c r="AO13" s="14"/>
      <c r="AP13" s="119"/>
      <c r="AQ13" s="119"/>
    </row>
    <row r="14" spans="1:43" s="1" customFormat="1" ht="135" hidden="1" x14ac:dyDescent="0.25">
      <c r="A14" s="11">
        <v>11</v>
      </c>
      <c r="B14" s="11" t="s">
        <v>23</v>
      </c>
      <c r="C14" s="11" t="s">
        <v>61</v>
      </c>
      <c r="D14" s="26" t="s">
        <v>25</v>
      </c>
      <c r="E14" s="11" t="s">
        <v>26</v>
      </c>
      <c r="F14" s="11" t="s">
        <v>27</v>
      </c>
      <c r="G14" s="27">
        <v>0</v>
      </c>
      <c r="H14" s="11" t="s">
        <v>73</v>
      </c>
      <c r="I14" s="11" t="s">
        <v>74</v>
      </c>
      <c r="J14" s="11" t="s">
        <v>75</v>
      </c>
      <c r="K14" s="11" t="s">
        <v>76</v>
      </c>
      <c r="L14" s="11" t="s">
        <v>38</v>
      </c>
      <c r="M14" s="12">
        <v>87</v>
      </c>
      <c r="N14" s="11" t="s">
        <v>276</v>
      </c>
      <c r="O14" s="11" t="s">
        <v>264</v>
      </c>
      <c r="P14" s="11" t="s">
        <v>65</v>
      </c>
      <c r="Q14" s="11" t="s">
        <v>66</v>
      </c>
      <c r="R14" s="12">
        <v>0</v>
      </c>
      <c r="S14" s="11" t="s">
        <v>277</v>
      </c>
      <c r="T14" s="12">
        <v>0</v>
      </c>
      <c r="U14" s="11" t="s">
        <v>277</v>
      </c>
      <c r="V14" s="12">
        <v>0</v>
      </c>
      <c r="W14" s="11" t="s">
        <v>277</v>
      </c>
      <c r="X14" s="12">
        <v>0</v>
      </c>
      <c r="Y14" s="11" t="s">
        <v>277</v>
      </c>
      <c r="Z14" s="12">
        <v>0</v>
      </c>
      <c r="AA14" s="11" t="s">
        <v>277</v>
      </c>
      <c r="AB14" s="12">
        <v>90.1</v>
      </c>
      <c r="AC14" s="12" t="s">
        <v>544</v>
      </c>
      <c r="AD14" s="14"/>
      <c r="AE14" s="14"/>
      <c r="AF14" s="13"/>
      <c r="AG14" s="14"/>
      <c r="AH14" s="13"/>
      <c r="AI14" s="14"/>
      <c r="AJ14" s="13"/>
      <c r="AK14" s="14"/>
      <c r="AL14" s="13"/>
      <c r="AM14" s="14"/>
      <c r="AN14" s="13"/>
      <c r="AO14" s="14"/>
      <c r="AP14" s="13"/>
      <c r="AQ14" s="13"/>
    </row>
    <row r="15" spans="1:43" s="1" customFormat="1" ht="30" hidden="1" x14ac:dyDescent="0.25">
      <c r="A15" s="11">
        <v>12</v>
      </c>
      <c r="B15" s="11" t="s">
        <v>23</v>
      </c>
      <c r="C15" s="11" t="s">
        <v>61</v>
      </c>
      <c r="D15" s="26" t="s">
        <v>25</v>
      </c>
      <c r="E15" s="11" t="s">
        <v>26</v>
      </c>
      <c r="F15" s="11" t="s">
        <v>27</v>
      </c>
      <c r="G15" s="27">
        <v>40000000</v>
      </c>
      <c r="H15" s="11" t="s">
        <v>77</v>
      </c>
      <c r="I15" s="11" t="s">
        <v>78</v>
      </c>
      <c r="J15" s="11" t="s">
        <v>79</v>
      </c>
      <c r="K15" s="11" t="s">
        <v>44</v>
      </c>
      <c r="L15" s="11" t="s">
        <v>38</v>
      </c>
      <c r="M15" s="12">
        <v>1</v>
      </c>
      <c r="N15" s="11" t="s">
        <v>278</v>
      </c>
      <c r="O15" s="11" t="s">
        <v>264</v>
      </c>
      <c r="P15" s="11" t="s">
        <v>65</v>
      </c>
      <c r="Q15" s="11" t="s">
        <v>66</v>
      </c>
      <c r="R15" s="12">
        <v>0</v>
      </c>
      <c r="S15" s="11" t="s">
        <v>277</v>
      </c>
      <c r="T15" s="12">
        <v>0</v>
      </c>
      <c r="U15" s="11" t="s">
        <v>277</v>
      </c>
      <c r="V15" s="12">
        <v>0</v>
      </c>
      <c r="W15" s="11" t="s">
        <v>277</v>
      </c>
      <c r="X15" s="12">
        <v>0</v>
      </c>
      <c r="Y15" s="11" t="s">
        <v>277</v>
      </c>
      <c r="Z15" s="12">
        <v>0</v>
      </c>
      <c r="AA15" s="11" t="s">
        <v>277</v>
      </c>
      <c r="AB15" s="12">
        <v>0</v>
      </c>
      <c r="AC15" s="11" t="s">
        <v>277</v>
      </c>
      <c r="AD15" s="14"/>
      <c r="AE15" s="14"/>
      <c r="AF15" s="13"/>
      <c r="AG15" s="14"/>
      <c r="AH15" s="13"/>
      <c r="AI15" s="14"/>
      <c r="AJ15" s="13"/>
      <c r="AK15" s="14"/>
      <c r="AL15" s="13"/>
      <c r="AM15" s="14"/>
      <c r="AN15" s="13"/>
      <c r="AO15" s="14"/>
      <c r="AP15" s="13"/>
      <c r="AQ15" s="13"/>
    </row>
    <row r="16" spans="1:43" s="1" customFormat="1" ht="45" hidden="1" x14ac:dyDescent="0.25">
      <c r="A16" s="11">
        <v>13</v>
      </c>
      <c r="B16" s="11" t="s">
        <v>23</v>
      </c>
      <c r="C16" s="11" t="s">
        <v>61</v>
      </c>
      <c r="D16" s="26" t="s">
        <v>25</v>
      </c>
      <c r="E16" s="11" t="s">
        <v>26</v>
      </c>
      <c r="F16" s="11" t="s">
        <v>27</v>
      </c>
      <c r="G16" s="27">
        <v>0</v>
      </c>
      <c r="H16" s="11" t="s">
        <v>526</v>
      </c>
      <c r="I16" s="11" t="s">
        <v>527</v>
      </c>
      <c r="J16" s="11" t="s">
        <v>528</v>
      </c>
      <c r="K16" s="11" t="s">
        <v>44</v>
      </c>
      <c r="L16" s="11" t="s">
        <v>38</v>
      </c>
      <c r="M16" s="32">
        <v>1</v>
      </c>
      <c r="N16" s="11" t="s">
        <v>529</v>
      </c>
      <c r="O16" s="11" t="s">
        <v>264</v>
      </c>
      <c r="P16" s="11" t="s">
        <v>65</v>
      </c>
      <c r="Q16" s="11" t="s">
        <v>66</v>
      </c>
      <c r="R16" s="12">
        <v>0</v>
      </c>
      <c r="S16" s="11" t="s">
        <v>277</v>
      </c>
      <c r="T16" s="12">
        <v>0</v>
      </c>
      <c r="U16" s="11" t="s">
        <v>277</v>
      </c>
      <c r="V16" s="12">
        <v>0</v>
      </c>
      <c r="W16" s="11" t="s">
        <v>277</v>
      </c>
      <c r="X16" s="12">
        <v>0</v>
      </c>
      <c r="Y16" s="11" t="s">
        <v>277</v>
      </c>
      <c r="Z16" s="12">
        <v>0</v>
      </c>
      <c r="AA16" s="11" t="s">
        <v>277</v>
      </c>
      <c r="AB16" s="12">
        <v>0</v>
      </c>
      <c r="AC16" s="11" t="s">
        <v>277</v>
      </c>
      <c r="AD16" s="14"/>
      <c r="AE16" s="14"/>
      <c r="AF16" s="13"/>
      <c r="AG16" s="14"/>
      <c r="AH16" s="13"/>
      <c r="AI16" s="14"/>
      <c r="AJ16" s="13"/>
      <c r="AK16" s="14"/>
      <c r="AL16" s="13"/>
      <c r="AM16" s="14"/>
      <c r="AN16" s="13"/>
      <c r="AO16" s="14"/>
      <c r="AP16" s="13"/>
      <c r="AQ16" s="13"/>
    </row>
    <row r="17" spans="1:43" s="1" customFormat="1" ht="120" hidden="1" x14ac:dyDescent="0.25">
      <c r="A17" s="11">
        <v>14</v>
      </c>
      <c r="B17" s="11" t="s">
        <v>23</v>
      </c>
      <c r="C17" s="11" t="s">
        <v>61</v>
      </c>
      <c r="D17" s="26" t="s">
        <v>25</v>
      </c>
      <c r="E17" s="11" t="s">
        <v>26</v>
      </c>
      <c r="F17" s="11" t="s">
        <v>27</v>
      </c>
      <c r="G17" s="27">
        <v>0</v>
      </c>
      <c r="H17" s="11" t="s">
        <v>81</v>
      </c>
      <c r="I17" s="11" t="s">
        <v>82</v>
      </c>
      <c r="J17" s="11" t="s">
        <v>80</v>
      </c>
      <c r="K17" s="11" t="s">
        <v>44</v>
      </c>
      <c r="L17" s="11" t="s">
        <v>53</v>
      </c>
      <c r="M17" s="12">
        <v>2</v>
      </c>
      <c r="N17" s="11"/>
      <c r="O17" s="11" t="s">
        <v>264</v>
      </c>
      <c r="P17" s="11" t="s">
        <v>65</v>
      </c>
      <c r="Q17" s="11" t="s">
        <v>66</v>
      </c>
      <c r="R17" s="12">
        <v>0</v>
      </c>
      <c r="S17" s="11" t="s">
        <v>277</v>
      </c>
      <c r="T17" s="12">
        <v>0</v>
      </c>
      <c r="U17" s="11" t="s">
        <v>277</v>
      </c>
      <c r="V17" s="12">
        <v>0</v>
      </c>
      <c r="W17" s="11" t="s">
        <v>277</v>
      </c>
      <c r="X17" s="12">
        <v>0</v>
      </c>
      <c r="Y17" s="11" t="s">
        <v>277</v>
      </c>
      <c r="Z17" s="12">
        <v>0</v>
      </c>
      <c r="AA17" s="11" t="s">
        <v>277</v>
      </c>
      <c r="AB17" s="12">
        <v>1</v>
      </c>
      <c r="AC17" s="11" t="s">
        <v>545</v>
      </c>
      <c r="AD17" s="13"/>
      <c r="AE17" s="14"/>
      <c r="AF17" s="13"/>
      <c r="AG17" s="14"/>
      <c r="AH17" s="13"/>
      <c r="AI17" s="14"/>
      <c r="AJ17" s="13"/>
      <c r="AK17" s="14"/>
      <c r="AL17" s="13"/>
      <c r="AM17" s="14"/>
      <c r="AN17" s="13"/>
      <c r="AO17" s="14"/>
      <c r="AP17" s="13"/>
      <c r="AQ17" s="13"/>
    </row>
    <row r="18" spans="1:43" s="1" customFormat="1" ht="60" hidden="1" x14ac:dyDescent="0.25">
      <c r="A18" s="11">
        <v>15</v>
      </c>
      <c r="B18" s="11" t="s">
        <v>23</v>
      </c>
      <c r="C18" s="11" t="s">
        <v>83</v>
      </c>
      <c r="D18" s="26" t="s">
        <v>25</v>
      </c>
      <c r="E18" s="11" t="s">
        <v>26</v>
      </c>
      <c r="F18" s="11" t="s">
        <v>27</v>
      </c>
      <c r="G18" s="27">
        <v>0</v>
      </c>
      <c r="H18" s="4" t="s">
        <v>84</v>
      </c>
      <c r="I18" s="4" t="s">
        <v>85</v>
      </c>
      <c r="J18" s="4" t="s">
        <v>86</v>
      </c>
      <c r="K18" s="4" t="s">
        <v>31</v>
      </c>
      <c r="L18" s="4" t="s">
        <v>87</v>
      </c>
      <c r="M18" s="5">
        <v>83</v>
      </c>
      <c r="N18" s="4"/>
      <c r="O18" s="4" t="s">
        <v>306</v>
      </c>
      <c r="P18" s="4" t="s">
        <v>88</v>
      </c>
      <c r="Q18" s="4" t="s">
        <v>89</v>
      </c>
      <c r="R18" s="5">
        <v>0</v>
      </c>
      <c r="S18" s="33" t="s">
        <v>307</v>
      </c>
      <c r="T18" s="5">
        <v>0</v>
      </c>
      <c r="U18" s="33" t="s">
        <v>307</v>
      </c>
      <c r="V18" s="5">
        <v>0</v>
      </c>
      <c r="W18" s="33" t="s">
        <v>307</v>
      </c>
      <c r="X18" s="5">
        <v>0</v>
      </c>
      <c r="Y18" s="33" t="s">
        <v>307</v>
      </c>
      <c r="Z18" s="5">
        <v>0</v>
      </c>
      <c r="AA18" s="33" t="s">
        <v>307</v>
      </c>
      <c r="AB18" s="5">
        <v>0</v>
      </c>
      <c r="AC18" s="33" t="s">
        <v>307</v>
      </c>
      <c r="AD18" s="13"/>
      <c r="AE18" s="14"/>
      <c r="AF18" s="13"/>
      <c r="AG18" s="14"/>
      <c r="AH18" s="13"/>
      <c r="AI18" s="14"/>
      <c r="AJ18" s="13"/>
      <c r="AK18" s="14"/>
      <c r="AL18" s="13"/>
      <c r="AM18" s="14"/>
      <c r="AN18" s="13"/>
      <c r="AO18" s="14"/>
      <c r="AP18" s="13">
        <v>0</v>
      </c>
      <c r="AQ18" s="13">
        <v>0</v>
      </c>
    </row>
    <row r="19" spans="1:43" s="1" customFormat="1" ht="60" hidden="1" x14ac:dyDescent="0.25">
      <c r="A19" s="11">
        <v>16</v>
      </c>
      <c r="B19" s="11" t="s">
        <v>23</v>
      </c>
      <c r="C19" s="11" t="s">
        <v>83</v>
      </c>
      <c r="D19" s="26" t="s">
        <v>25</v>
      </c>
      <c r="E19" s="11" t="s">
        <v>26</v>
      </c>
      <c r="F19" s="11" t="s">
        <v>27</v>
      </c>
      <c r="G19" s="27">
        <v>44730493420</v>
      </c>
      <c r="H19" s="4" t="s">
        <v>90</v>
      </c>
      <c r="I19" s="4" t="s">
        <v>91</v>
      </c>
      <c r="J19" s="4" t="s">
        <v>92</v>
      </c>
      <c r="K19" s="4" t="s">
        <v>31</v>
      </c>
      <c r="L19" s="4" t="s">
        <v>67</v>
      </c>
      <c r="M19" s="5">
        <v>90.8</v>
      </c>
      <c r="N19" s="34" t="s">
        <v>308</v>
      </c>
      <c r="O19" s="4" t="s">
        <v>88</v>
      </c>
      <c r="P19" s="4" t="s">
        <v>88</v>
      </c>
      <c r="Q19" s="4" t="s">
        <v>89</v>
      </c>
      <c r="R19" s="5">
        <v>23.8</v>
      </c>
      <c r="S19" s="33" t="s">
        <v>309</v>
      </c>
      <c r="T19" s="5">
        <v>23.8</v>
      </c>
      <c r="U19" s="33" t="s">
        <v>309</v>
      </c>
      <c r="V19" s="5">
        <v>27.4</v>
      </c>
      <c r="W19" s="33" t="s">
        <v>309</v>
      </c>
      <c r="X19" s="5">
        <v>29.8</v>
      </c>
      <c r="Y19" s="33" t="s">
        <v>309</v>
      </c>
      <c r="Z19" s="5">
        <v>34</v>
      </c>
      <c r="AA19" s="33" t="s">
        <v>310</v>
      </c>
      <c r="AB19" s="5">
        <f>AVERAGE(AB20:AB24)</f>
        <v>38.4</v>
      </c>
      <c r="AC19" s="33" t="s">
        <v>310</v>
      </c>
      <c r="AD19" s="13"/>
      <c r="AE19" s="14"/>
      <c r="AF19" s="13"/>
      <c r="AG19" s="14"/>
      <c r="AH19" s="13"/>
      <c r="AI19" s="14"/>
      <c r="AJ19" s="13"/>
      <c r="AK19" s="14"/>
      <c r="AL19" s="13"/>
      <c r="AM19" s="14"/>
      <c r="AN19" s="13"/>
      <c r="AO19" s="14"/>
      <c r="AP19" s="13">
        <f>SUM(AP20:AP25)</f>
        <v>14199091594</v>
      </c>
      <c r="AQ19" s="13">
        <f>SUM(AQ20:AQ25)</f>
        <v>17615359339</v>
      </c>
    </row>
    <row r="20" spans="1:43" s="1" customFormat="1" ht="360" hidden="1" x14ac:dyDescent="0.25">
      <c r="A20" s="11">
        <v>17</v>
      </c>
      <c r="B20" s="11" t="s">
        <v>23</v>
      </c>
      <c r="C20" s="11" t="s">
        <v>83</v>
      </c>
      <c r="D20" s="26" t="s">
        <v>25</v>
      </c>
      <c r="E20" s="11" t="s">
        <v>26</v>
      </c>
      <c r="F20" s="11" t="s">
        <v>27</v>
      </c>
      <c r="G20" s="27">
        <v>182806573</v>
      </c>
      <c r="H20" s="4" t="s">
        <v>93</v>
      </c>
      <c r="I20" s="4" t="s">
        <v>94</v>
      </c>
      <c r="J20" s="4" t="s">
        <v>95</v>
      </c>
      <c r="K20" s="4" t="s">
        <v>31</v>
      </c>
      <c r="L20" s="4" t="s">
        <v>67</v>
      </c>
      <c r="M20" s="5">
        <v>98</v>
      </c>
      <c r="N20" s="34" t="s">
        <v>308</v>
      </c>
      <c r="O20" s="4" t="s">
        <v>311</v>
      </c>
      <c r="P20" s="4" t="s">
        <v>88</v>
      </c>
      <c r="Q20" s="4" t="s">
        <v>89</v>
      </c>
      <c r="R20" s="5">
        <v>5</v>
      </c>
      <c r="S20" s="33" t="s">
        <v>312</v>
      </c>
      <c r="T20" s="5">
        <v>5</v>
      </c>
      <c r="U20" s="33" t="s">
        <v>312</v>
      </c>
      <c r="V20" s="5">
        <v>15</v>
      </c>
      <c r="W20" s="33" t="s">
        <v>313</v>
      </c>
      <c r="X20" s="5">
        <v>30</v>
      </c>
      <c r="Y20" s="33" t="s">
        <v>314</v>
      </c>
      <c r="Z20" s="5">
        <v>41</v>
      </c>
      <c r="AA20" s="33" t="s">
        <v>315</v>
      </c>
      <c r="AB20" s="5">
        <v>43</v>
      </c>
      <c r="AC20" s="33" t="s">
        <v>546</v>
      </c>
      <c r="AD20" s="13"/>
      <c r="AE20" s="14"/>
      <c r="AF20" s="13"/>
      <c r="AG20" s="14"/>
      <c r="AH20" s="13"/>
      <c r="AI20" s="14"/>
      <c r="AJ20" s="13"/>
      <c r="AK20" s="14"/>
      <c r="AL20" s="13"/>
      <c r="AM20" s="14"/>
      <c r="AN20" s="13"/>
      <c r="AO20" s="14"/>
      <c r="AP20" s="13">
        <v>0</v>
      </c>
      <c r="AQ20" s="13">
        <v>0</v>
      </c>
    </row>
    <row r="21" spans="1:43" s="1" customFormat="1" ht="409.5" hidden="1" x14ac:dyDescent="0.25">
      <c r="A21" s="11">
        <v>18</v>
      </c>
      <c r="B21" s="11" t="s">
        <v>23</v>
      </c>
      <c r="C21" s="11" t="s">
        <v>83</v>
      </c>
      <c r="D21" s="26" t="s">
        <v>25</v>
      </c>
      <c r="E21" s="11" t="s">
        <v>26</v>
      </c>
      <c r="F21" s="11" t="s">
        <v>27</v>
      </c>
      <c r="G21" s="27">
        <v>505017829</v>
      </c>
      <c r="H21" s="4" t="s">
        <v>96</v>
      </c>
      <c r="I21" s="4" t="s">
        <v>97</v>
      </c>
      <c r="J21" s="4" t="s">
        <v>95</v>
      </c>
      <c r="K21" s="4" t="s">
        <v>31</v>
      </c>
      <c r="L21" s="4" t="s">
        <v>67</v>
      </c>
      <c r="M21" s="5">
        <v>98</v>
      </c>
      <c r="N21" s="34" t="s">
        <v>308</v>
      </c>
      <c r="O21" s="4" t="s">
        <v>306</v>
      </c>
      <c r="P21" s="4" t="s">
        <v>88</v>
      </c>
      <c r="Q21" s="4" t="s">
        <v>89</v>
      </c>
      <c r="R21" s="5">
        <v>5</v>
      </c>
      <c r="S21" s="33" t="s">
        <v>316</v>
      </c>
      <c r="T21" s="5">
        <v>5</v>
      </c>
      <c r="U21" s="33" t="s">
        <v>316</v>
      </c>
      <c r="V21" s="5">
        <v>8</v>
      </c>
      <c r="W21" s="33" t="s">
        <v>317</v>
      </c>
      <c r="X21" s="35">
        <v>10</v>
      </c>
      <c r="Y21" s="33" t="s">
        <v>318</v>
      </c>
      <c r="Z21" s="5">
        <v>15</v>
      </c>
      <c r="AA21" s="33" t="s">
        <v>319</v>
      </c>
      <c r="AB21" s="5">
        <v>20</v>
      </c>
      <c r="AC21" s="33" t="s">
        <v>547</v>
      </c>
      <c r="AD21" s="13"/>
      <c r="AE21" s="14"/>
      <c r="AF21" s="13"/>
      <c r="AG21" s="14"/>
      <c r="AH21" s="13"/>
      <c r="AI21" s="14"/>
      <c r="AJ21" s="13"/>
      <c r="AK21" s="14"/>
      <c r="AL21" s="13"/>
      <c r="AM21" s="14"/>
      <c r="AN21" s="13"/>
      <c r="AO21" s="14"/>
      <c r="AP21" s="13">
        <v>0</v>
      </c>
      <c r="AQ21" s="13">
        <v>0</v>
      </c>
    </row>
    <row r="22" spans="1:43" s="1" customFormat="1" ht="409.5" hidden="1" x14ac:dyDescent="0.25">
      <c r="A22" s="11">
        <v>19</v>
      </c>
      <c r="B22" s="11" t="s">
        <v>23</v>
      </c>
      <c r="C22" s="11" t="s">
        <v>83</v>
      </c>
      <c r="D22" s="26" t="s">
        <v>25</v>
      </c>
      <c r="E22" s="11" t="s">
        <v>26</v>
      </c>
      <c r="F22" s="11" t="s">
        <v>27</v>
      </c>
      <c r="G22" s="27">
        <v>448262297</v>
      </c>
      <c r="H22" s="4" t="s">
        <v>98</v>
      </c>
      <c r="I22" s="4" t="s">
        <v>99</v>
      </c>
      <c r="J22" s="4" t="s">
        <v>95</v>
      </c>
      <c r="K22" s="4" t="s">
        <v>31</v>
      </c>
      <c r="L22" s="4" t="s">
        <v>67</v>
      </c>
      <c r="M22" s="5">
        <v>98</v>
      </c>
      <c r="N22" s="34" t="s">
        <v>308</v>
      </c>
      <c r="O22" s="4" t="s">
        <v>306</v>
      </c>
      <c r="P22" s="4" t="s">
        <v>88</v>
      </c>
      <c r="Q22" s="4" t="s">
        <v>89</v>
      </c>
      <c r="R22" s="5">
        <v>5</v>
      </c>
      <c r="S22" s="33" t="s">
        <v>320</v>
      </c>
      <c r="T22" s="5">
        <v>5</v>
      </c>
      <c r="U22" s="33" t="s">
        <v>320</v>
      </c>
      <c r="V22" s="5">
        <v>10</v>
      </c>
      <c r="W22" s="33" t="s">
        <v>321</v>
      </c>
      <c r="X22" s="5">
        <v>15</v>
      </c>
      <c r="Y22" s="33" t="s">
        <v>322</v>
      </c>
      <c r="Z22" s="5">
        <v>20</v>
      </c>
      <c r="AA22" s="33" t="s">
        <v>323</v>
      </c>
      <c r="AB22" s="5">
        <v>35</v>
      </c>
      <c r="AC22" s="33" t="s">
        <v>548</v>
      </c>
      <c r="AD22" s="13"/>
      <c r="AE22" s="14"/>
      <c r="AF22" s="13"/>
      <c r="AG22" s="14"/>
      <c r="AH22" s="13"/>
      <c r="AI22" s="14"/>
      <c r="AJ22" s="13"/>
      <c r="AK22" s="14"/>
      <c r="AL22" s="13"/>
      <c r="AM22" s="14"/>
      <c r="AN22" s="13"/>
      <c r="AO22" s="14"/>
      <c r="AP22" s="13">
        <v>448262297</v>
      </c>
      <c r="AQ22" s="13">
        <v>0</v>
      </c>
    </row>
    <row r="23" spans="1:43" s="1" customFormat="1" ht="300" hidden="1" x14ac:dyDescent="0.25">
      <c r="A23" s="11">
        <v>20</v>
      </c>
      <c r="B23" s="11" t="s">
        <v>23</v>
      </c>
      <c r="C23" s="11" t="s">
        <v>83</v>
      </c>
      <c r="D23" s="26" t="s">
        <v>25</v>
      </c>
      <c r="E23" s="11" t="s">
        <v>26</v>
      </c>
      <c r="F23" s="11" t="s">
        <v>27</v>
      </c>
      <c r="G23" s="27">
        <v>5000000</v>
      </c>
      <c r="H23" s="4" t="s">
        <v>324</v>
      </c>
      <c r="I23" s="4" t="s">
        <v>100</v>
      </c>
      <c r="J23" s="4" t="s">
        <v>101</v>
      </c>
      <c r="K23" s="4" t="s">
        <v>31</v>
      </c>
      <c r="L23" s="4" t="s">
        <v>67</v>
      </c>
      <c r="M23" s="5">
        <v>90</v>
      </c>
      <c r="N23" s="34" t="s">
        <v>308</v>
      </c>
      <c r="O23" s="4" t="s">
        <v>325</v>
      </c>
      <c r="P23" s="4" t="s">
        <v>88</v>
      </c>
      <c r="Q23" s="4" t="s">
        <v>89</v>
      </c>
      <c r="R23" s="5">
        <v>80</v>
      </c>
      <c r="S23" s="33" t="s">
        <v>326</v>
      </c>
      <c r="T23" s="5">
        <v>80</v>
      </c>
      <c r="U23" s="33" t="s">
        <v>326</v>
      </c>
      <c r="V23" s="5">
        <v>80</v>
      </c>
      <c r="W23" s="33" t="s">
        <v>327</v>
      </c>
      <c r="X23" s="5">
        <v>75</v>
      </c>
      <c r="Y23" s="33" t="s">
        <v>328</v>
      </c>
      <c r="Z23" s="5">
        <v>75</v>
      </c>
      <c r="AA23" s="33" t="s">
        <v>329</v>
      </c>
      <c r="AB23" s="5">
        <v>75</v>
      </c>
      <c r="AC23" s="33" t="s">
        <v>549</v>
      </c>
      <c r="AD23" s="13"/>
      <c r="AE23" s="14"/>
      <c r="AF23" s="13"/>
      <c r="AG23" s="14"/>
      <c r="AH23" s="13"/>
      <c r="AI23" s="14"/>
      <c r="AJ23" s="13"/>
      <c r="AK23" s="14"/>
      <c r="AL23" s="13"/>
      <c r="AM23" s="14"/>
      <c r="AN23" s="13"/>
      <c r="AO23" s="14"/>
      <c r="AP23" s="13">
        <v>1423500</v>
      </c>
      <c r="AQ23" s="13">
        <v>1423500</v>
      </c>
    </row>
    <row r="24" spans="1:43" s="1" customFormat="1" ht="270" hidden="1" x14ac:dyDescent="0.25">
      <c r="A24" s="11">
        <v>21</v>
      </c>
      <c r="B24" s="11" t="s">
        <v>23</v>
      </c>
      <c r="C24" s="11" t="s">
        <v>83</v>
      </c>
      <c r="D24" s="26" t="s">
        <v>25</v>
      </c>
      <c r="E24" s="11" t="s">
        <v>26</v>
      </c>
      <c r="F24" s="11" t="s">
        <v>27</v>
      </c>
      <c r="G24" s="27">
        <v>43589406721</v>
      </c>
      <c r="H24" s="4" t="s">
        <v>102</v>
      </c>
      <c r="I24" s="4" t="s">
        <v>103</v>
      </c>
      <c r="J24" s="4" t="s">
        <v>330</v>
      </c>
      <c r="K24" s="4" t="s">
        <v>31</v>
      </c>
      <c r="L24" s="4" t="s">
        <v>67</v>
      </c>
      <c r="M24" s="5">
        <v>70</v>
      </c>
      <c r="N24" s="36" t="s">
        <v>308</v>
      </c>
      <c r="O24" s="4" t="s">
        <v>325</v>
      </c>
      <c r="P24" s="4" t="s">
        <v>88</v>
      </c>
      <c r="Q24" s="4" t="s">
        <v>89</v>
      </c>
      <c r="R24" s="5">
        <v>24</v>
      </c>
      <c r="S24" s="33" t="s">
        <v>331</v>
      </c>
      <c r="T24" s="5">
        <v>24</v>
      </c>
      <c r="U24" s="33" t="s">
        <v>331</v>
      </c>
      <c r="V24" s="5">
        <v>24</v>
      </c>
      <c r="W24" s="33" t="s">
        <v>332</v>
      </c>
      <c r="X24" s="5">
        <v>19</v>
      </c>
      <c r="Y24" s="33" t="s">
        <v>333</v>
      </c>
      <c r="Z24" s="5">
        <v>19</v>
      </c>
      <c r="AA24" s="33" t="s">
        <v>334</v>
      </c>
      <c r="AB24" s="5">
        <v>19</v>
      </c>
      <c r="AC24" s="33" t="s">
        <v>334</v>
      </c>
      <c r="AD24" s="13"/>
      <c r="AE24" s="14"/>
      <c r="AF24" s="13"/>
      <c r="AG24" s="14"/>
      <c r="AH24" s="13"/>
      <c r="AI24" s="14"/>
      <c r="AJ24" s="13"/>
      <c r="AK24" s="14"/>
      <c r="AL24" s="13"/>
      <c r="AM24" s="14"/>
      <c r="AN24" s="13"/>
      <c r="AO24" s="14"/>
      <c r="AP24" s="13">
        <v>13749405797</v>
      </c>
      <c r="AQ24" s="13">
        <v>17613935839</v>
      </c>
    </row>
    <row r="25" spans="1:43" s="1" customFormat="1" ht="135" hidden="1" x14ac:dyDescent="0.25">
      <c r="A25" s="11">
        <v>22</v>
      </c>
      <c r="B25" s="11" t="s">
        <v>23</v>
      </c>
      <c r="C25" s="11" t="s">
        <v>83</v>
      </c>
      <c r="D25" s="26" t="s">
        <v>25</v>
      </c>
      <c r="E25" s="11" t="s">
        <v>26</v>
      </c>
      <c r="F25" s="11" t="s">
        <v>27</v>
      </c>
      <c r="G25" s="27">
        <v>0</v>
      </c>
      <c r="H25" s="4" t="s">
        <v>104</v>
      </c>
      <c r="I25" s="4" t="s">
        <v>105</v>
      </c>
      <c r="J25" s="4" t="s">
        <v>106</v>
      </c>
      <c r="K25" s="4" t="s">
        <v>76</v>
      </c>
      <c r="L25" s="4" t="s">
        <v>38</v>
      </c>
      <c r="M25" s="5">
        <v>3</v>
      </c>
      <c r="N25" s="4"/>
      <c r="O25" s="4" t="s">
        <v>335</v>
      </c>
      <c r="P25" s="4" t="s">
        <v>88</v>
      </c>
      <c r="Q25" s="4" t="s">
        <v>89</v>
      </c>
      <c r="R25" s="5">
        <v>0</v>
      </c>
      <c r="S25" s="33" t="s">
        <v>336</v>
      </c>
      <c r="T25" s="5">
        <v>0</v>
      </c>
      <c r="U25" s="33" t="s">
        <v>336</v>
      </c>
      <c r="V25" s="5">
        <v>0</v>
      </c>
      <c r="W25" s="33" t="s">
        <v>336</v>
      </c>
      <c r="X25" s="5">
        <v>0</v>
      </c>
      <c r="Y25" s="33" t="s">
        <v>336</v>
      </c>
      <c r="Z25" s="5">
        <v>0</v>
      </c>
      <c r="AA25" s="33" t="s">
        <v>336</v>
      </c>
      <c r="AB25" s="5">
        <v>6</v>
      </c>
      <c r="AC25" s="33" t="s">
        <v>550</v>
      </c>
      <c r="AD25" s="13"/>
      <c r="AE25" s="14"/>
      <c r="AF25" s="13"/>
      <c r="AG25" s="14"/>
      <c r="AH25" s="13"/>
      <c r="AI25" s="14"/>
      <c r="AJ25" s="13"/>
      <c r="AK25" s="14"/>
      <c r="AL25" s="13"/>
      <c r="AM25" s="14"/>
      <c r="AN25" s="13"/>
      <c r="AO25" s="14"/>
      <c r="AP25" s="13">
        <v>0</v>
      </c>
      <c r="AQ25" s="13">
        <v>0</v>
      </c>
    </row>
    <row r="26" spans="1:43" ht="90" x14ac:dyDescent="0.25">
      <c r="A26" s="3">
        <v>23</v>
      </c>
      <c r="B26" s="3" t="s">
        <v>107</v>
      </c>
      <c r="C26" s="3" t="s">
        <v>108</v>
      </c>
      <c r="D26" s="41" t="s">
        <v>25</v>
      </c>
      <c r="E26" s="3" t="s">
        <v>109</v>
      </c>
      <c r="F26" s="3" t="s">
        <v>110</v>
      </c>
      <c r="G26" s="92">
        <v>2686348900</v>
      </c>
      <c r="H26" s="41" t="s">
        <v>111</v>
      </c>
      <c r="I26" s="3" t="s">
        <v>112</v>
      </c>
      <c r="J26" s="3" t="s">
        <v>113</v>
      </c>
      <c r="K26" s="3" t="s">
        <v>76</v>
      </c>
      <c r="L26" s="3" t="s">
        <v>32</v>
      </c>
      <c r="M26" s="103">
        <v>2</v>
      </c>
      <c r="N26" s="3"/>
      <c r="O26" s="3" t="s">
        <v>114</v>
      </c>
      <c r="P26" s="3" t="s">
        <v>114</v>
      </c>
      <c r="Q26" s="3" t="s">
        <v>115</v>
      </c>
      <c r="R26" s="6">
        <v>0</v>
      </c>
      <c r="S26" s="3"/>
      <c r="T26" s="6">
        <v>0</v>
      </c>
      <c r="U26" s="3"/>
      <c r="V26" s="103">
        <v>0</v>
      </c>
      <c r="W26" s="3"/>
      <c r="X26" s="6">
        <v>0</v>
      </c>
      <c r="Y26" s="3"/>
      <c r="Z26" s="103">
        <v>0</v>
      </c>
      <c r="AA26" s="3" t="s">
        <v>448</v>
      </c>
      <c r="AB26" s="103">
        <v>0</v>
      </c>
      <c r="AC26" s="3" t="s">
        <v>551</v>
      </c>
      <c r="AD26" s="119"/>
      <c r="AE26" s="17"/>
      <c r="AF26" s="13"/>
      <c r="AG26" s="14"/>
      <c r="AH26" s="13"/>
      <c r="AI26" s="14"/>
      <c r="AJ26" s="13"/>
      <c r="AK26" s="14"/>
      <c r="AL26" s="13"/>
      <c r="AM26" s="14"/>
      <c r="AN26" s="13"/>
      <c r="AO26" s="14"/>
      <c r="AP26" s="119"/>
      <c r="AQ26" s="119"/>
    </row>
    <row r="27" spans="1:43" ht="90" x14ac:dyDescent="0.25">
      <c r="A27" s="3">
        <v>24</v>
      </c>
      <c r="B27" s="3" t="s">
        <v>107</v>
      </c>
      <c r="C27" s="3" t="s">
        <v>108</v>
      </c>
      <c r="D27" s="41" t="s">
        <v>25</v>
      </c>
      <c r="E27" s="3" t="s">
        <v>109</v>
      </c>
      <c r="F27" s="3" t="s">
        <v>110</v>
      </c>
      <c r="G27" s="92">
        <v>2686348900</v>
      </c>
      <c r="H27" s="41" t="s">
        <v>116</v>
      </c>
      <c r="I27" s="3" t="s">
        <v>117</v>
      </c>
      <c r="J27" s="3" t="s">
        <v>118</v>
      </c>
      <c r="K27" s="3" t="s">
        <v>76</v>
      </c>
      <c r="L27" s="3" t="s">
        <v>32</v>
      </c>
      <c r="M27" s="103">
        <v>2</v>
      </c>
      <c r="N27" s="3"/>
      <c r="O27" s="3" t="s">
        <v>114</v>
      </c>
      <c r="P27" s="3" t="s">
        <v>114</v>
      </c>
      <c r="Q27" s="3" t="s">
        <v>115</v>
      </c>
      <c r="R27" s="6">
        <v>0</v>
      </c>
      <c r="S27" s="3"/>
      <c r="T27" s="6">
        <v>0</v>
      </c>
      <c r="U27" s="3"/>
      <c r="V27" s="103">
        <v>0</v>
      </c>
      <c r="W27" s="3"/>
      <c r="X27" s="6">
        <v>0</v>
      </c>
      <c r="Y27" s="3"/>
      <c r="Z27" s="103">
        <v>0</v>
      </c>
      <c r="AA27" s="3" t="s">
        <v>448</v>
      </c>
      <c r="AB27" s="103">
        <v>0</v>
      </c>
      <c r="AC27" s="3" t="s">
        <v>551</v>
      </c>
      <c r="AD27" s="119"/>
      <c r="AE27" s="17"/>
      <c r="AF27" s="13"/>
      <c r="AG27" s="14"/>
      <c r="AH27" s="13"/>
      <c r="AI27" s="14"/>
      <c r="AJ27" s="13"/>
      <c r="AK27" s="14"/>
      <c r="AL27" s="13"/>
      <c r="AM27" s="14"/>
      <c r="AN27" s="13"/>
      <c r="AO27" s="14"/>
      <c r="AP27" s="119"/>
      <c r="AQ27" s="119"/>
    </row>
    <row r="28" spans="1:43" ht="90" x14ac:dyDescent="0.25">
      <c r="A28" s="3">
        <v>25</v>
      </c>
      <c r="B28" s="3" t="s">
        <v>107</v>
      </c>
      <c r="C28" s="3" t="s">
        <v>108</v>
      </c>
      <c r="D28" s="41" t="s">
        <v>25</v>
      </c>
      <c r="E28" s="3" t="s">
        <v>109</v>
      </c>
      <c r="F28" s="3" t="s">
        <v>110</v>
      </c>
      <c r="G28" s="92">
        <v>21490791200</v>
      </c>
      <c r="H28" s="41" t="s">
        <v>119</v>
      </c>
      <c r="I28" s="3" t="s">
        <v>120</v>
      </c>
      <c r="J28" s="3" t="s">
        <v>121</v>
      </c>
      <c r="K28" s="3" t="s">
        <v>76</v>
      </c>
      <c r="L28" s="3" t="s">
        <v>32</v>
      </c>
      <c r="M28" s="103">
        <v>20</v>
      </c>
      <c r="N28" s="3"/>
      <c r="O28" s="3" t="s">
        <v>114</v>
      </c>
      <c r="P28" s="3" t="s">
        <v>114</v>
      </c>
      <c r="Q28" s="3" t="s">
        <v>115</v>
      </c>
      <c r="R28" s="6">
        <v>0</v>
      </c>
      <c r="S28" s="3"/>
      <c r="T28" s="6">
        <v>0</v>
      </c>
      <c r="U28" s="3"/>
      <c r="V28" s="103">
        <v>0</v>
      </c>
      <c r="W28" s="3"/>
      <c r="X28" s="6">
        <v>0</v>
      </c>
      <c r="Y28" s="3"/>
      <c r="Z28" s="103">
        <v>0</v>
      </c>
      <c r="AA28" s="3" t="s">
        <v>448</v>
      </c>
      <c r="AB28" s="103">
        <v>0</v>
      </c>
      <c r="AC28" s="3" t="s">
        <v>551</v>
      </c>
      <c r="AD28" s="119"/>
      <c r="AE28" s="17"/>
      <c r="AF28" s="13"/>
      <c r="AG28" s="14"/>
      <c r="AH28" s="13"/>
      <c r="AI28" s="14"/>
      <c r="AJ28" s="13"/>
      <c r="AK28" s="14"/>
      <c r="AL28" s="13"/>
      <c r="AM28" s="14"/>
      <c r="AN28" s="13"/>
      <c r="AO28" s="14"/>
      <c r="AP28" s="119"/>
      <c r="AQ28" s="119"/>
    </row>
    <row r="29" spans="1:43" ht="90" x14ac:dyDescent="0.25">
      <c r="A29" s="3">
        <v>26</v>
      </c>
      <c r="B29" s="3" t="s">
        <v>107</v>
      </c>
      <c r="C29" s="3" t="s">
        <v>108</v>
      </c>
      <c r="D29" s="41" t="s">
        <v>25</v>
      </c>
      <c r="E29" s="3" t="s">
        <v>109</v>
      </c>
      <c r="F29" s="3" t="s">
        <v>110</v>
      </c>
      <c r="G29" s="92">
        <v>16118093400</v>
      </c>
      <c r="H29" s="41" t="s">
        <v>122</v>
      </c>
      <c r="I29" s="3" t="s">
        <v>123</v>
      </c>
      <c r="J29" s="3" t="s">
        <v>124</v>
      </c>
      <c r="K29" s="3" t="s">
        <v>76</v>
      </c>
      <c r="L29" s="3" t="s">
        <v>32</v>
      </c>
      <c r="M29" s="103">
        <v>6</v>
      </c>
      <c r="N29" s="3"/>
      <c r="O29" s="3" t="s">
        <v>114</v>
      </c>
      <c r="P29" s="3" t="s">
        <v>114</v>
      </c>
      <c r="Q29" s="3" t="s">
        <v>115</v>
      </c>
      <c r="R29" s="6">
        <v>0</v>
      </c>
      <c r="S29" s="3"/>
      <c r="T29" s="6">
        <v>0</v>
      </c>
      <c r="U29" s="3"/>
      <c r="V29" s="103">
        <v>0</v>
      </c>
      <c r="W29" s="3"/>
      <c r="X29" s="6">
        <v>0</v>
      </c>
      <c r="Y29" s="3"/>
      <c r="Z29" s="103">
        <v>0</v>
      </c>
      <c r="AA29" s="3" t="s">
        <v>448</v>
      </c>
      <c r="AB29" s="103">
        <v>0</v>
      </c>
      <c r="AC29" s="3" t="s">
        <v>551</v>
      </c>
      <c r="AD29" s="119"/>
      <c r="AE29" s="17"/>
      <c r="AF29" s="13"/>
      <c r="AG29" s="14"/>
      <c r="AH29" s="13"/>
      <c r="AI29" s="14"/>
      <c r="AJ29" s="13"/>
      <c r="AK29" s="14"/>
      <c r="AL29" s="13"/>
      <c r="AM29" s="14"/>
      <c r="AN29" s="13"/>
      <c r="AO29" s="14"/>
      <c r="AP29" s="119"/>
      <c r="AQ29" s="119"/>
    </row>
    <row r="30" spans="1:43" ht="45" x14ac:dyDescent="0.25">
      <c r="A30" s="3">
        <v>27</v>
      </c>
      <c r="B30" s="3" t="s">
        <v>107</v>
      </c>
      <c r="C30" s="3" t="s">
        <v>125</v>
      </c>
      <c r="D30" s="41" t="s">
        <v>25</v>
      </c>
      <c r="E30" s="3" t="s">
        <v>26</v>
      </c>
      <c r="F30" s="3" t="s">
        <v>27</v>
      </c>
      <c r="G30" s="92">
        <v>0</v>
      </c>
      <c r="H30" s="41" t="s">
        <v>126</v>
      </c>
      <c r="I30" s="3" t="s">
        <v>127</v>
      </c>
      <c r="J30" s="3" t="s">
        <v>128</v>
      </c>
      <c r="K30" s="3" t="s">
        <v>31</v>
      </c>
      <c r="L30" s="3" t="s">
        <v>32</v>
      </c>
      <c r="M30" s="103">
        <v>90</v>
      </c>
      <c r="N30" s="3"/>
      <c r="O30" s="3"/>
      <c r="P30" s="3" t="s">
        <v>129</v>
      </c>
      <c r="Q30" s="88" t="s">
        <v>130</v>
      </c>
      <c r="R30" s="6"/>
      <c r="S30" s="3"/>
      <c r="T30" s="6"/>
      <c r="U30" s="3"/>
      <c r="V30" s="103"/>
      <c r="W30" s="3"/>
      <c r="X30" s="6"/>
      <c r="Y30" s="3"/>
      <c r="Z30" s="103"/>
      <c r="AA30" s="3"/>
      <c r="AB30" s="103"/>
      <c r="AC30" s="3"/>
      <c r="AD30" s="119"/>
      <c r="AE30" s="17"/>
      <c r="AF30" s="13"/>
      <c r="AG30" s="14"/>
      <c r="AH30" s="13"/>
      <c r="AI30" s="14"/>
      <c r="AJ30" s="13"/>
      <c r="AK30" s="14"/>
      <c r="AL30" s="13"/>
      <c r="AM30" s="14"/>
      <c r="AN30" s="13"/>
      <c r="AO30" s="14"/>
      <c r="AP30" s="119"/>
      <c r="AQ30" s="119"/>
    </row>
    <row r="31" spans="1:43" s="1" customFormat="1" ht="30" hidden="1" x14ac:dyDescent="0.25">
      <c r="A31" s="11">
        <v>28</v>
      </c>
      <c r="B31" s="11" t="s">
        <v>107</v>
      </c>
      <c r="C31" s="11" t="s">
        <v>125</v>
      </c>
      <c r="D31" s="26" t="s">
        <v>25</v>
      </c>
      <c r="E31" s="11" t="s">
        <v>26</v>
      </c>
      <c r="F31" s="11" t="s">
        <v>27</v>
      </c>
      <c r="G31" s="27">
        <v>0</v>
      </c>
      <c r="H31" s="11" t="s">
        <v>131</v>
      </c>
      <c r="I31" s="11" t="s">
        <v>132</v>
      </c>
      <c r="J31" s="11" t="s">
        <v>133</v>
      </c>
      <c r="K31" s="11" t="s">
        <v>31</v>
      </c>
      <c r="L31" s="11" t="s">
        <v>67</v>
      </c>
      <c r="M31" s="12">
        <v>80</v>
      </c>
      <c r="N31" s="11"/>
      <c r="O31" s="11"/>
      <c r="P31" s="11" t="s">
        <v>129</v>
      </c>
      <c r="Q31" s="11" t="s">
        <v>130</v>
      </c>
      <c r="R31" s="12"/>
      <c r="S31" s="11"/>
      <c r="T31" s="12"/>
      <c r="U31" s="11"/>
      <c r="V31" s="12"/>
      <c r="W31" s="11"/>
      <c r="X31" s="12"/>
      <c r="Y31" s="11"/>
      <c r="Z31" s="12"/>
      <c r="AA31" s="11"/>
      <c r="AB31" s="12"/>
      <c r="AC31" s="11"/>
      <c r="AD31" s="13"/>
      <c r="AE31" s="14"/>
      <c r="AF31" s="13"/>
      <c r="AG31" s="14"/>
      <c r="AH31" s="13"/>
      <c r="AI31" s="14"/>
      <c r="AJ31" s="13"/>
      <c r="AK31" s="14"/>
      <c r="AL31" s="13"/>
      <c r="AM31" s="14"/>
      <c r="AN31" s="13"/>
      <c r="AO31" s="14"/>
      <c r="AP31" s="13"/>
      <c r="AQ31" s="13"/>
    </row>
    <row r="32" spans="1:43" ht="240" x14ac:dyDescent="0.25">
      <c r="A32" s="3">
        <v>30</v>
      </c>
      <c r="B32" s="3" t="s">
        <v>107</v>
      </c>
      <c r="C32" s="3" t="s">
        <v>134</v>
      </c>
      <c r="D32" s="3" t="s">
        <v>25</v>
      </c>
      <c r="E32" s="3" t="s">
        <v>26</v>
      </c>
      <c r="F32" s="3" t="s">
        <v>27</v>
      </c>
      <c r="G32" s="93">
        <v>939179956</v>
      </c>
      <c r="H32" s="41" t="s">
        <v>135</v>
      </c>
      <c r="I32" s="3" t="s">
        <v>567</v>
      </c>
      <c r="J32" s="3" t="s">
        <v>568</v>
      </c>
      <c r="K32" s="3" t="s">
        <v>31</v>
      </c>
      <c r="L32" s="3" t="s">
        <v>32</v>
      </c>
      <c r="M32" s="103">
        <v>90</v>
      </c>
      <c r="N32" s="38" t="s">
        <v>569</v>
      </c>
      <c r="O32" s="4" t="s">
        <v>436</v>
      </c>
      <c r="P32" s="3" t="s">
        <v>570</v>
      </c>
      <c r="Q32" s="3" t="s">
        <v>571</v>
      </c>
      <c r="R32" s="5">
        <v>18.5</v>
      </c>
      <c r="S32" s="3" t="s">
        <v>437</v>
      </c>
      <c r="T32" s="5">
        <v>33.9</v>
      </c>
      <c r="U32" s="3" t="s">
        <v>438</v>
      </c>
      <c r="V32" s="103">
        <v>59.1</v>
      </c>
      <c r="W32" s="3" t="s">
        <v>439</v>
      </c>
      <c r="X32" s="5">
        <v>75.599999999999994</v>
      </c>
      <c r="Y32" s="3" t="s">
        <v>440</v>
      </c>
      <c r="Z32" s="103">
        <v>83.5</v>
      </c>
      <c r="AA32" s="3" t="s">
        <v>441</v>
      </c>
      <c r="AB32" s="116">
        <v>83.52</v>
      </c>
      <c r="AC32" s="39" t="s">
        <v>572</v>
      </c>
      <c r="AD32" s="119"/>
      <c r="AE32" s="17"/>
      <c r="AF32" s="13"/>
      <c r="AG32" s="14"/>
      <c r="AH32" s="13"/>
      <c r="AI32" s="14"/>
      <c r="AJ32" s="13"/>
      <c r="AK32" s="14"/>
      <c r="AL32" s="14"/>
      <c r="AM32" s="14"/>
      <c r="AN32" s="14"/>
      <c r="AO32" s="14"/>
      <c r="AP32" s="121">
        <v>799192500</v>
      </c>
      <c r="AQ32" s="121">
        <v>290895000</v>
      </c>
    </row>
    <row r="33" spans="1:43" ht="240" x14ac:dyDescent="0.25">
      <c r="A33" s="3">
        <v>31</v>
      </c>
      <c r="B33" s="3" t="s">
        <v>107</v>
      </c>
      <c r="C33" s="3" t="s">
        <v>134</v>
      </c>
      <c r="D33" s="3" t="s">
        <v>25</v>
      </c>
      <c r="E33" s="3" t="s">
        <v>26</v>
      </c>
      <c r="F33" s="3" t="s">
        <v>27</v>
      </c>
      <c r="G33" s="93">
        <v>626119971</v>
      </c>
      <c r="H33" s="41" t="s">
        <v>136</v>
      </c>
      <c r="I33" s="3" t="s">
        <v>573</v>
      </c>
      <c r="J33" s="3" t="s">
        <v>574</v>
      </c>
      <c r="K33" s="3" t="s">
        <v>31</v>
      </c>
      <c r="L33" s="3" t="s">
        <v>32</v>
      </c>
      <c r="M33" s="103">
        <v>75</v>
      </c>
      <c r="N33" s="38" t="s">
        <v>575</v>
      </c>
      <c r="O33" s="4" t="s">
        <v>436</v>
      </c>
      <c r="P33" s="3" t="s">
        <v>570</v>
      </c>
      <c r="Q33" s="3" t="s">
        <v>571</v>
      </c>
      <c r="R33" s="5">
        <v>9.4</v>
      </c>
      <c r="S33" s="3" t="s">
        <v>442</v>
      </c>
      <c r="T33" s="5">
        <v>16.2</v>
      </c>
      <c r="U33" s="3" t="s">
        <v>443</v>
      </c>
      <c r="V33" s="103">
        <v>36.1</v>
      </c>
      <c r="W33" s="3" t="s">
        <v>444</v>
      </c>
      <c r="X33" s="5">
        <v>48.9</v>
      </c>
      <c r="Y33" s="3" t="s">
        <v>445</v>
      </c>
      <c r="Z33" s="103">
        <v>60.3</v>
      </c>
      <c r="AA33" s="3" t="s">
        <v>446</v>
      </c>
      <c r="AB33" s="116">
        <v>63.79</v>
      </c>
      <c r="AC33" s="39" t="s">
        <v>576</v>
      </c>
      <c r="AD33" s="119"/>
      <c r="AE33" s="17"/>
      <c r="AF33" s="13"/>
      <c r="AG33" s="14"/>
      <c r="AH33" s="13"/>
      <c r="AI33" s="14"/>
      <c r="AJ33" s="13"/>
      <c r="AK33" s="14"/>
      <c r="AL33" s="14"/>
      <c r="AM33" s="14"/>
      <c r="AN33" s="14"/>
      <c r="AO33" s="14"/>
      <c r="AP33" s="121">
        <v>532795000</v>
      </c>
      <c r="AQ33" s="121">
        <v>193930000</v>
      </c>
    </row>
    <row r="34" spans="1:43" s="1" customFormat="1" ht="300" hidden="1" x14ac:dyDescent="0.25">
      <c r="A34" s="11">
        <v>32</v>
      </c>
      <c r="B34" s="11" t="s">
        <v>107</v>
      </c>
      <c r="C34" s="11" t="s">
        <v>134</v>
      </c>
      <c r="D34" s="11" t="s">
        <v>25</v>
      </c>
      <c r="E34" s="11" t="s">
        <v>26</v>
      </c>
      <c r="F34" s="11" t="s">
        <v>27</v>
      </c>
      <c r="G34" s="37">
        <v>470577737</v>
      </c>
      <c r="H34" s="11" t="s">
        <v>137</v>
      </c>
      <c r="I34" s="11" t="s">
        <v>577</v>
      </c>
      <c r="J34" s="11" t="s">
        <v>578</v>
      </c>
      <c r="K34" s="11" t="s">
        <v>31</v>
      </c>
      <c r="L34" s="11" t="s">
        <v>67</v>
      </c>
      <c r="M34" s="12">
        <v>100</v>
      </c>
      <c r="N34" s="38" t="s">
        <v>579</v>
      </c>
      <c r="O34" s="4" t="s">
        <v>436</v>
      </c>
      <c r="P34" s="11" t="s">
        <v>570</v>
      </c>
      <c r="Q34" s="11" t="s">
        <v>571</v>
      </c>
      <c r="R34" s="12"/>
      <c r="S34" s="11"/>
      <c r="T34" s="12"/>
      <c r="U34" s="11"/>
      <c r="V34" s="5">
        <v>14.29</v>
      </c>
      <c r="W34" s="3" t="s">
        <v>447</v>
      </c>
      <c r="X34" s="5">
        <v>14.29</v>
      </c>
      <c r="Y34" s="3" t="s">
        <v>447</v>
      </c>
      <c r="Z34" s="5">
        <v>14.29</v>
      </c>
      <c r="AA34" s="3" t="s">
        <v>447</v>
      </c>
      <c r="AB34" s="39">
        <v>33.5</v>
      </c>
      <c r="AC34" s="39" t="s">
        <v>580</v>
      </c>
      <c r="AD34" s="13"/>
      <c r="AE34" s="14"/>
      <c r="AF34" s="13"/>
      <c r="AG34" s="14"/>
      <c r="AH34" s="13"/>
      <c r="AI34" s="14"/>
      <c r="AJ34" s="13"/>
      <c r="AK34" s="14"/>
      <c r="AL34" s="13"/>
      <c r="AM34" s="14"/>
      <c r="AN34" s="13"/>
      <c r="AO34" s="14"/>
      <c r="AP34" s="13">
        <v>400775000</v>
      </c>
      <c r="AQ34" s="13">
        <v>149684168</v>
      </c>
    </row>
    <row r="35" spans="1:43" s="1" customFormat="1" ht="75" hidden="1" x14ac:dyDescent="0.25">
      <c r="A35" s="11">
        <v>33</v>
      </c>
      <c r="B35" s="11" t="s">
        <v>107</v>
      </c>
      <c r="C35" s="40" t="s">
        <v>108</v>
      </c>
      <c r="D35" s="26" t="s">
        <v>25</v>
      </c>
      <c r="E35" s="11" t="s">
        <v>26</v>
      </c>
      <c r="F35" s="11" t="s">
        <v>27</v>
      </c>
      <c r="G35" s="27">
        <v>0</v>
      </c>
      <c r="H35" s="11" t="s">
        <v>138</v>
      </c>
      <c r="I35" s="11" t="s">
        <v>139</v>
      </c>
      <c r="J35" s="11" t="s">
        <v>140</v>
      </c>
      <c r="K35" s="11" t="s">
        <v>31</v>
      </c>
      <c r="L35" s="11" t="s">
        <v>67</v>
      </c>
      <c r="M35" s="12">
        <v>90</v>
      </c>
      <c r="N35" s="11"/>
      <c r="O35" s="11" t="s">
        <v>114</v>
      </c>
      <c r="P35" s="11" t="s">
        <v>552</v>
      </c>
      <c r="Q35" s="11" t="s">
        <v>553</v>
      </c>
      <c r="R35" s="12">
        <v>100</v>
      </c>
      <c r="S35" s="11" t="s">
        <v>554</v>
      </c>
      <c r="T35" s="12">
        <v>100</v>
      </c>
      <c r="U35" s="11" t="s">
        <v>554</v>
      </c>
      <c r="V35" s="12">
        <v>100</v>
      </c>
      <c r="W35" s="11" t="s">
        <v>554</v>
      </c>
      <c r="X35" s="12">
        <v>100</v>
      </c>
      <c r="Y35" s="11" t="s">
        <v>554</v>
      </c>
      <c r="Z35" s="12">
        <v>100</v>
      </c>
      <c r="AA35" s="11" t="s">
        <v>554</v>
      </c>
      <c r="AB35" s="12">
        <v>90</v>
      </c>
      <c r="AC35" s="11" t="s">
        <v>554</v>
      </c>
      <c r="AD35" s="13">
        <v>80</v>
      </c>
      <c r="AE35" s="14" t="s">
        <v>555</v>
      </c>
      <c r="AF35" s="13"/>
      <c r="AG35" s="14"/>
      <c r="AH35" s="13"/>
      <c r="AI35" s="14"/>
      <c r="AJ35" s="13"/>
      <c r="AK35" s="14"/>
      <c r="AL35" s="13"/>
      <c r="AM35" s="14"/>
      <c r="AN35" s="13"/>
      <c r="AO35" s="14"/>
      <c r="AP35" s="13"/>
      <c r="AQ35" s="13"/>
    </row>
    <row r="36" spans="1:43" ht="409.5" x14ac:dyDescent="0.25">
      <c r="A36" s="3">
        <v>34</v>
      </c>
      <c r="B36" s="3" t="s">
        <v>107</v>
      </c>
      <c r="C36" s="38" t="s">
        <v>108</v>
      </c>
      <c r="D36" s="41" t="s">
        <v>25</v>
      </c>
      <c r="E36" s="3" t="s">
        <v>26</v>
      </c>
      <c r="F36" s="3" t="s">
        <v>27</v>
      </c>
      <c r="G36" s="92">
        <v>0</v>
      </c>
      <c r="H36" s="41" t="s">
        <v>141</v>
      </c>
      <c r="I36" s="3" t="s">
        <v>142</v>
      </c>
      <c r="J36" s="3" t="s">
        <v>143</v>
      </c>
      <c r="K36" s="3" t="s">
        <v>76</v>
      </c>
      <c r="L36" s="3" t="s">
        <v>144</v>
      </c>
      <c r="M36" s="103">
        <v>6</v>
      </c>
      <c r="N36" s="3" t="s">
        <v>556</v>
      </c>
      <c r="O36" s="3" t="s">
        <v>114</v>
      </c>
      <c r="P36" s="3" t="s">
        <v>557</v>
      </c>
      <c r="Q36" s="3" t="s">
        <v>558</v>
      </c>
      <c r="R36" s="6">
        <v>0</v>
      </c>
      <c r="S36" s="3" t="s">
        <v>559</v>
      </c>
      <c r="T36" s="6">
        <v>3</v>
      </c>
      <c r="U36" s="3" t="s">
        <v>560</v>
      </c>
      <c r="V36" s="103">
        <v>3</v>
      </c>
      <c r="W36" s="3" t="s">
        <v>561</v>
      </c>
      <c r="X36" s="6">
        <v>3</v>
      </c>
      <c r="Y36" s="3" t="s">
        <v>562</v>
      </c>
      <c r="Z36" s="103">
        <v>1</v>
      </c>
      <c r="AA36" s="3" t="s">
        <v>563</v>
      </c>
      <c r="AB36" s="103">
        <v>1</v>
      </c>
      <c r="AC36" s="3" t="s">
        <v>564</v>
      </c>
      <c r="AD36" s="119" t="s">
        <v>565</v>
      </c>
      <c r="AE36" s="17" t="s">
        <v>566</v>
      </c>
      <c r="AF36" s="13"/>
      <c r="AG36" s="14"/>
      <c r="AH36" s="13"/>
      <c r="AI36" s="14"/>
      <c r="AJ36" s="13"/>
      <c r="AK36" s="14"/>
      <c r="AL36" s="13"/>
      <c r="AM36" s="14"/>
      <c r="AN36" s="13"/>
      <c r="AO36" s="14"/>
      <c r="AP36" s="119" t="s">
        <v>530</v>
      </c>
      <c r="AQ36" s="119"/>
    </row>
    <row r="37" spans="1:43" ht="240" x14ac:dyDescent="0.25">
      <c r="A37" s="3">
        <v>35</v>
      </c>
      <c r="B37" s="3" t="s">
        <v>145</v>
      </c>
      <c r="C37" s="3" t="s">
        <v>146</v>
      </c>
      <c r="D37" s="41" t="s">
        <v>25</v>
      </c>
      <c r="E37" s="3" t="s">
        <v>109</v>
      </c>
      <c r="F37" s="3" t="s">
        <v>147</v>
      </c>
      <c r="G37" s="92">
        <v>74507055742</v>
      </c>
      <c r="H37" s="41" t="s">
        <v>148</v>
      </c>
      <c r="I37" s="7" t="s">
        <v>460</v>
      </c>
      <c r="J37" s="3" t="s">
        <v>149</v>
      </c>
      <c r="K37" s="3" t="s">
        <v>76</v>
      </c>
      <c r="L37" s="3" t="s">
        <v>32</v>
      </c>
      <c r="M37" s="103">
        <v>4</v>
      </c>
      <c r="N37" s="3" t="s">
        <v>461</v>
      </c>
      <c r="O37" s="3" t="s">
        <v>462</v>
      </c>
      <c r="P37" s="3" t="s">
        <v>150</v>
      </c>
      <c r="Q37" s="3" t="s">
        <v>151</v>
      </c>
      <c r="R37" s="6">
        <v>0</v>
      </c>
      <c r="S37" s="3" t="s">
        <v>463</v>
      </c>
      <c r="T37" s="6">
        <v>0</v>
      </c>
      <c r="U37" s="3" t="s">
        <v>464</v>
      </c>
      <c r="V37" s="103">
        <v>0</v>
      </c>
      <c r="W37" s="3" t="s">
        <v>465</v>
      </c>
      <c r="X37" s="6">
        <v>0</v>
      </c>
      <c r="Y37" s="3" t="s">
        <v>466</v>
      </c>
      <c r="Z37" s="103">
        <v>0</v>
      </c>
      <c r="AA37" s="3" t="s">
        <v>467</v>
      </c>
      <c r="AB37" s="103">
        <v>0</v>
      </c>
      <c r="AC37" s="3" t="s">
        <v>582</v>
      </c>
      <c r="AD37" s="119">
        <v>0</v>
      </c>
      <c r="AE37" s="17" t="s">
        <v>606</v>
      </c>
      <c r="AF37" s="13"/>
      <c r="AG37" s="14"/>
      <c r="AH37" s="13"/>
      <c r="AI37" s="14"/>
      <c r="AJ37" s="13"/>
      <c r="AK37" s="14"/>
      <c r="AL37" s="13"/>
      <c r="AM37" s="14"/>
      <c r="AN37" s="13"/>
      <c r="AO37" s="14"/>
      <c r="AP37" s="119">
        <v>2935455704</v>
      </c>
      <c r="AQ37" s="119">
        <v>1066710023.9299999</v>
      </c>
    </row>
    <row r="38" spans="1:43" ht="75" x14ac:dyDescent="0.25">
      <c r="A38" s="3">
        <v>36</v>
      </c>
      <c r="B38" s="3" t="s">
        <v>145</v>
      </c>
      <c r="C38" s="3" t="s">
        <v>152</v>
      </c>
      <c r="D38" s="41" t="s">
        <v>25</v>
      </c>
      <c r="E38" s="3" t="s">
        <v>109</v>
      </c>
      <c r="F38" s="3" t="s">
        <v>147</v>
      </c>
      <c r="G38" s="92">
        <v>37657532365</v>
      </c>
      <c r="H38" s="41" t="s">
        <v>153</v>
      </c>
      <c r="I38" s="7" t="s">
        <v>468</v>
      </c>
      <c r="J38" s="3" t="s">
        <v>154</v>
      </c>
      <c r="K38" s="3" t="s">
        <v>76</v>
      </c>
      <c r="L38" s="3" t="s">
        <v>32</v>
      </c>
      <c r="M38" s="103">
        <v>2</v>
      </c>
      <c r="N38" s="3" t="s">
        <v>461</v>
      </c>
      <c r="O38" s="3" t="s">
        <v>462</v>
      </c>
      <c r="P38" s="3" t="s">
        <v>150</v>
      </c>
      <c r="Q38" s="3" t="s">
        <v>151</v>
      </c>
      <c r="R38" s="6">
        <v>0</v>
      </c>
      <c r="S38" s="3" t="s">
        <v>469</v>
      </c>
      <c r="T38" s="6">
        <v>0</v>
      </c>
      <c r="U38" s="3" t="s">
        <v>469</v>
      </c>
      <c r="V38" s="103">
        <v>0</v>
      </c>
      <c r="W38" s="3" t="s">
        <v>470</v>
      </c>
      <c r="X38" s="6">
        <v>0</v>
      </c>
      <c r="Y38" s="3" t="s">
        <v>469</v>
      </c>
      <c r="Z38" s="103">
        <v>0</v>
      </c>
      <c r="AA38" s="3" t="s">
        <v>471</v>
      </c>
      <c r="AB38" s="103">
        <v>0</v>
      </c>
      <c r="AC38" s="3" t="s">
        <v>582</v>
      </c>
      <c r="AD38" s="119">
        <v>0</v>
      </c>
      <c r="AE38" s="17" t="s">
        <v>582</v>
      </c>
      <c r="AF38" s="13"/>
      <c r="AG38" s="14"/>
      <c r="AH38" s="13"/>
      <c r="AI38" s="14"/>
      <c r="AJ38" s="13"/>
      <c r="AK38" s="14"/>
      <c r="AL38" s="13"/>
      <c r="AM38" s="14"/>
      <c r="AN38" s="13"/>
      <c r="AO38" s="14"/>
      <c r="AP38" s="119">
        <v>385684</v>
      </c>
      <c r="AQ38" s="119">
        <v>385684</v>
      </c>
    </row>
    <row r="39" spans="1:43" ht="60" x14ac:dyDescent="0.25">
      <c r="A39" s="3">
        <v>37</v>
      </c>
      <c r="B39" s="3" t="s">
        <v>145</v>
      </c>
      <c r="C39" s="3" t="s">
        <v>152</v>
      </c>
      <c r="D39" s="41" t="s">
        <v>25</v>
      </c>
      <c r="E39" s="3" t="s">
        <v>109</v>
      </c>
      <c r="F39" s="3" t="s">
        <v>147</v>
      </c>
      <c r="G39" s="92">
        <v>14204991490</v>
      </c>
      <c r="H39" s="41" t="s">
        <v>155</v>
      </c>
      <c r="I39" s="7" t="s">
        <v>472</v>
      </c>
      <c r="J39" s="3" t="s">
        <v>154</v>
      </c>
      <c r="K39" s="3" t="s">
        <v>76</v>
      </c>
      <c r="L39" s="3" t="s">
        <v>32</v>
      </c>
      <c r="M39" s="103">
        <v>3</v>
      </c>
      <c r="N39" s="3" t="s">
        <v>461</v>
      </c>
      <c r="O39" s="3" t="s">
        <v>462</v>
      </c>
      <c r="P39" s="3" t="s">
        <v>150</v>
      </c>
      <c r="Q39" s="3" t="s">
        <v>151</v>
      </c>
      <c r="R39" s="6">
        <v>0</v>
      </c>
      <c r="S39" s="3" t="s">
        <v>469</v>
      </c>
      <c r="T39" s="6">
        <v>0</v>
      </c>
      <c r="U39" s="3" t="s">
        <v>469</v>
      </c>
      <c r="V39" s="103">
        <v>0</v>
      </c>
      <c r="W39" s="3" t="s">
        <v>469</v>
      </c>
      <c r="X39" s="6">
        <v>0</v>
      </c>
      <c r="Y39" s="3" t="s">
        <v>469</v>
      </c>
      <c r="Z39" s="103">
        <v>0</v>
      </c>
      <c r="AA39" s="3" t="s">
        <v>469</v>
      </c>
      <c r="AB39" s="103">
        <v>0</v>
      </c>
      <c r="AC39" s="3" t="s">
        <v>582</v>
      </c>
      <c r="AD39" s="119">
        <v>0</v>
      </c>
      <c r="AE39" s="17" t="s">
        <v>582</v>
      </c>
      <c r="AF39" s="13"/>
      <c r="AG39" s="14"/>
      <c r="AH39" s="13"/>
      <c r="AI39" s="14"/>
      <c r="AJ39" s="13"/>
      <c r="AK39" s="14"/>
      <c r="AL39" s="13"/>
      <c r="AM39" s="14"/>
      <c r="AN39" s="13"/>
      <c r="AO39" s="14"/>
      <c r="AP39" s="119">
        <v>0</v>
      </c>
      <c r="AQ39" s="119">
        <v>0</v>
      </c>
    </row>
    <row r="40" spans="1:43" ht="270" x14ac:dyDescent="0.25">
      <c r="A40" s="3">
        <v>38</v>
      </c>
      <c r="B40" s="3" t="s">
        <v>145</v>
      </c>
      <c r="C40" s="3" t="s">
        <v>152</v>
      </c>
      <c r="D40" s="41" t="s">
        <v>25</v>
      </c>
      <c r="E40" s="3" t="s">
        <v>109</v>
      </c>
      <c r="F40" s="3" t="s">
        <v>156</v>
      </c>
      <c r="G40" s="92">
        <v>85512791872</v>
      </c>
      <c r="H40" s="41" t="s">
        <v>111</v>
      </c>
      <c r="I40" s="3" t="s">
        <v>157</v>
      </c>
      <c r="J40" s="3" t="s">
        <v>158</v>
      </c>
      <c r="K40" s="3" t="s">
        <v>76</v>
      </c>
      <c r="L40" s="3" t="s">
        <v>32</v>
      </c>
      <c r="M40" s="103">
        <v>11</v>
      </c>
      <c r="N40" s="3" t="s">
        <v>461</v>
      </c>
      <c r="O40" s="3" t="s">
        <v>462</v>
      </c>
      <c r="P40" s="3" t="s">
        <v>150</v>
      </c>
      <c r="Q40" s="3" t="s">
        <v>151</v>
      </c>
      <c r="R40" s="6">
        <v>0</v>
      </c>
      <c r="S40" s="3" t="s">
        <v>469</v>
      </c>
      <c r="T40" s="6">
        <v>0</v>
      </c>
      <c r="U40" s="3" t="s">
        <v>469</v>
      </c>
      <c r="V40" s="103">
        <v>0</v>
      </c>
      <c r="W40" s="3" t="s">
        <v>473</v>
      </c>
      <c r="X40" s="6">
        <v>0</v>
      </c>
      <c r="Y40" s="3" t="s">
        <v>474</v>
      </c>
      <c r="Z40" s="103">
        <v>0</v>
      </c>
      <c r="AA40" s="3" t="s">
        <v>475</v>
      </c>
      <c r="AB40" s="103">
        <v>0</v>
      </c>
      <c r="AC40" s="3" t="s">
        <v>583</v>
      </c>
      <c r="AD40" s="119">
        <v>0</v>
      </c>
      <c r="AE40" s="17" t="s">
        <v>607</v>
      </c>
      <c r="AF40" s="13"/>
      <c r="AG40" s="14"/>
      <c r="AH40" s="13"/>
      <c r="AI40" s="14"/>
      <c r="AJ40" s="13"/>
      <c r="AK40" s="14"/>
      <c r="AL40" s="13"/>
      <c r="AM40" s="14"/>
      <c r="AN40" s="13"/>
      <c r="AO40" s="14"/>
      <c r="AP40" s="119">
        <v>45602685591</v>
      </c>
      <c r="AQ40" s="119">
        <v>232124918</v>
      </c>
    </row>
    <row r="41" spans="1:43" ht="390" x14ac:dyDescent="0.25">
      <c r="A41" s="3">
        <v>39</v>
      </c>
      <c r="B41" s="3" t="s">
        <v>145</v>
      </c>
      <c r="C41" s="3" t="s">
        <v>152</v>
      </c>
      <c r="D41" s="41" t="s">
        <v>25</v>
      </c>
      <c r="E41" s="3" t="s">
        <v>109</v>
      </c>
      <c r="F41" s="3" t="s">
        <v>156</v>
      </c>
      <c r="G41" s="92">
        <v>104988250946</v>
      </c>
      <c r="H41" s="41" t="s">
        <v>159</v>
      </c>
      <c r="I41" s="3" t="s">
        <v>160</v>
      </c>
      <c r="J41" s="3" t="s">
        <v>161</v>
      </c>
      <c r="K41" s="3" t="s">
        <v>76</v>
      </c>
      <c r="L41" s="3" t="s">
        <v>32</v>
      </c>
      <c r="M41" s="103">
        <v>8</v>
      </c>
      <c r="N41" s="3" t="s">
        <v>461</v>
      </c>
      <c r="O41" s="3" t="s">
        <v>462</v>
      </c>
      <c r="P41" s="3" t="s">
        <v>150</v>
      </c>
      <c r="Q41" s="3" t="s">
        <v>151</v>
      </c>
      <c r="R41" s="6">
        <v>0</v>
      </c>
      <c r="S41" s="3" t="s">
        <v>476</v>
      </c>
      <c r="T41" s="6">
        <v>0</v>
      </c>
      <c r="U41" s="3" t="s">
        <v>477</v>
      </c>
      <c r="V41" s="103">
        <v>0</v>
      </c>
      <c r="W41" s="3" t="s">
        <v>478</v>
      </c>
      <c r="X41" s="6">
        <v>0</v>
      </c>
      <c r="Y41" s="3" t="s">
        <v>479</v>
      </c>
      <c r="Z41" s="103">
        <v>0</v>
      </c>
      <c r="AA41" s="3" t="s">
        <v>480</v>
      </c>
      <c r="AB41" s="103"/>
      <c r="AC41" s="3" t="s">
        <v>584</v>
      </c>
      <c r="AD41" s="119">
        <v>0</v>
      </c>
      <c r="AE41" s="17" t="s">
        <v>608</v>
      </c>
      <c r="AF41" s="13"/>
      <c r="AG41" s="14"/>
      <c r="AH41" s="13"/>
      <c r="AI41" s="14"/>
      <c r="AJ41" s="13"/>
      <c r="AK41" s="14"/>
      <c r="AL41" s="13"/>
      <c r="AM41" s="14"/>
      <c r="AN41" s="13"/>
      <c r="AO41" s="14"/>
      <c r="AP41" s="119">
        <v>75196532984.179993</v>
      </c>
      <c r="AQ41" s="119">
        <v>15245398352.18</v>
      </c>
    </row>
    <row r="42" spans="1:43" ht="75" x14ac:dyDescent="0.25">
      <c r="A42" s="4">
        <v>40</v>
      </c>
      <c r="B42" s="3" t="s">
        <v>162</v>
      </c>
      <c r="C42" s="3" t="s">
        <v>163</v>
      </c>
      <c r="D42" s="41" t="s">
        <v>25</v>
      </c>
      <c r="E42" s="3" t="s">
        <v>109</v>
      </c>
      <c r="F42" s="3" t="s">
        <v>164</v>
      </c>
      <c r="G42" s="92">
        <v>4301500000</v>
      </c>
      <c r="H42" s="41" t="s">
        <v>111</v>
      </c>
      <c r="I42" s="3" t="s">
        <v>113</v>
      </c>
      <c r="J42" s="3" t="s">
        <v>154</v>
      </c>
      <c r="K42" s="3" t="s">
        <v>76</v>
      </c>
      <c r="L42" s="3" t="s">
        <v>32</v>
      </c>
      <c r="M42" s="103">
        <v>2</v>
      </c>
      <c r="N42" s="3" t="s">
        <v>449</v>
      </c>
      <c r="O42" s="3" t="s">
        <v>165</v>
      </c>
      <c r="P42" s="3" t="s">
        <v>165</v>
      </c>
      <c r="Q42" s="3" t="s">
        <v>166</v>
      </c>
      <c r="R42" s="6">
        <v>0</v>
      </c>
      <c r="S42" s="3" t="s">
        <v>451</v>
      </c>
      <c r="T42" s="6">
        <v>0</v>
      </c>
      <c r="U42" s="3" t="s">
        <v>451</v>
      </c>
      <c r="V42" s="103">
        <v>0</v>
      </c>
      <c r="W42" s="3" t="s">
        <v>451</v>
      </c>
      <c r="X42" s="6">
        <v>0</v>
      </c>
      <c r="Y42" s="3" t="s">
        <v>451</v>
      </c>
      <c r="Z42" s="103">
        <v>0</v>
      </c>
      <c r="AA42" s="3" t="s">
        <v>451</v>
      </c>
      <c r="AB42" s="103"/>
      <c r="AC42" s="3"/>
      <c r="AD42" s="119"/>
      <c r="AE42" s="17"/>
      <c r="AF42" s="13"/>
      <c r="AG42" s="14"/>
      <c r="AH42" s="13"/>
      <c r="AI42" s="14"/>
      <c r="AJ42" s="13"/>
      <c r="AK42" s="14"/>
      <c r="AL42" s="13"/>
      <c r="AM42" s="14"/>
      <c r="AN42" s="13"/>
      <c r="AO42" s="14"/>
      <c r="AP42" s="119">
        <v>1398078430</v>
      </c>
      <c r="AQ42" s="119">
        <v>389398832</v>
      </c>
    </row>
    <row r="43" spans="1:43" ht="150" x14ac:dyDescent="0.25">
      <c r="A43" s="4">
        <v>41</v>
      </c>
      <c r="B43" s="3" t="s">
        <v>162</v>
      </c>
      <c r="C43" s="3" t="s">
        <v>163</v>
      </c>
      <c r="D43" s="41" t="s">
        <v>25</v>
      </c>
      <c r="E43" s="3" t="s">
        <v>109</v>
      </c>
      <c r="F43" s="3" t="s">
        <v>164</v>
      </c>
      <c r="G43" s="92">
        <v>7028079474</v>
      </c>
      <c r="H43" s="41" t="s">
        <v>167</v>
      </c>
      <c r="I43" s="3" t="s">
        <v>168</v>
      </c>
      <c r="J43" s="3" t="s">
        <v>169</v>
      </c>
      <c r="K43" s="3" t="s">
        <v>76</v>
      </c>
      <c r="L43" s="3" t="s">
        <v>32</v>
      </c>
      <c r="M43" s="103">
        <v>12</v>
      </c>
      <c r="N43" s="3" t="s">
        <v>449</v>
      </c>
      <c r="O43" s="3" t="s">
        <v>165</v>
      </c>
      <c r="P43" s="3" t="s">
        <v>165</v>
      </c>
      <c r="Q43" s="3" t="s">
        <v>166</v>
      </c>
      <c r="R43" s="6">
        <v>0</v>
      </c>
      <c r="S43" s="3" t="s">
        <v>452</v>
      </c>
      <c r="T43" s="6">
        <v>0</v>
      </c>
      <c r="U43" s="3" t="s">
        <v>452</v>
      </c>
      <c r="V43" s="103">
        <v>2</v>
      </c>
      <c r="W43" s="3" t="s">
        <v>453</v>
      </c>
      <c r="X43" s="6">
        <v>2</v>
      </c>
      <c r="Y43" s="3" t="s">
        <v>454</v>
      </c>
      <c r="Z43" s="103">
        <v>5</v>
      </c>
      <c r="AA43" s="3" t="s">
        <v>455</v>
      </c>
      <c r="AB43" s="103">
        <v>3</v>
      </c>
      <c r="AC43" s="3" t="s">
        <v>581</v>
      </c>
      <c r="AD43" s="119"/>
      <c r="AE43" s="17"/>
      <c r="AF43" s="13"/>
      <c r="AG43" s="14"/>
      <c r="AH43" s="13"/>
      <c r="AI43" s="14"/>
      <c r="AJ43" s="13"/>
      <c r="AK43" s="14"/>
      <c r="AL43" s="13"/>
      <c r="AM43" s="14"/>
      <c r="AN43" s="13"/>
      <c r="AO43" s="14"/>
      <c r="AP43" s="119">
        <v>941871816</v>
      </c>
      <c r="AQ43" s="119">
        <v>300629816</v>
      </c>
    </row>
    <row r="44" spans="1:43" ht="90" x14ac:dyDescent="0.25">
      <c r="A44" s="4">
        <v>42</v>
      </c>
      <c r="B44" s="3" t="s">
        <v>162</v>
      </c>
      <c r="C44" s="3" t="s">
        <v>163</v>
      </c>
      <c r="D44" s="41" t="s">
        <v>25</v>
      </c>
      <c r="E44" s="3" t="s">
        <v>109</v>
      </c>
      <c r="F44" s="3" t="s">
        <v>164</v>
      </c>
      <c r="G44" s="92">
        <v>630600000</v>
      </c>
      <c r="H44" s="41" t="s">
        <v>170</v>
      </c>
      <c r="I44" s="3" t="s">
        <v>171</v>
      </c>
      <c r="J44" s="3" t="s">
        <v>124</v>
      </c>
      <c r="K44" s="3" t="s">
        <v>76</v>
      </c>
      <c r="L44" s="3" t="s">
        <v>32</v>
      </c>
      <c r="M44" s="103">
        <v>10</v>
      </c>
      <c r="N44" s="3" t="s">
        <v>449</v>
      </c>
      <c r="O44" s="3" t="s">
        <v>450</v>
      </c>
      <c r="P44" s="3" t="s">
        <v>165</v>
      </c>
      <c r="Q44" s="3" t="s">
        <v>166</v>
      </c>
      <c r="R44" s="6">
        <v>0</v>
      </c>
      <c r="S44" s="3" t="s">
        <v>451</v>
      </c>
      <c r="T44" s="6">
        <v>0</v>
      </c>
      <c r="U44" s="3" t="s">
        <v>451</v>
      </c>
      <c r="V44" s="103">
        <v>0</v>
      </c>
      <c r="W44" s="3" t="s">
        <v>451</v>
      </c>
      <c r="X44" s="6">
        <v>0</v>
      </c>
      <c r="Y44" s="3" t="s">
        <v>451</v>
      </c>
      <c r="Z44" s="103">
        <v>0</v>
      </c>
      <c r="AA44" s="3" t="s">
        <v>451</v>
      </c>
      <c r="AB44" s="103"/>
      <c r="AC44" s="3"/>
      <c r="AD44" s="119"/>
      <c r="AE44" s="17"/>
      <c r="AF44" s="13"/>
      <c r="AG44" s="14"/>
      <c r="AH44" s="13"/>
      <c r="AI44" s="14"/>
      <c r="AJ44" s="13"/>
      <c r="AK44" s="14"/>
      <c r="AL44" s="13"/>
      <c r="AM44" s="14"/>
      <c r="AN44" s="13"/>
      <c r="AO44" s="14"/>
      <c r="AP44" s="119">
        <v>0</v>
      </c>
      <c r="AQ44" s="119">
        <v>0</v>
      </c>
    </row>
    <row r="45" spans="1:43" s="1" customFormat="1" ht="75" hidden="1" x14ac:dyDescent="0.25">
      <c r="A45" s="4">
        <v>43</v>
      </c>
      <c r="B45" s="3" t="s">
        <v>162</v>
      </c>
      <c r="C45" s="3" t="s">
        <v>163</v>
      </c>
      <c r="D45" s="41" t="s">
        <v>25</v>
      </c>
      <c r="E45" s="3" t="s">
        <v>26</v>
      </c>
      <c r="F45" s="3" t="s">
        <v>27</v>
      </c>
      <c r="G45" s="42">
        <v>0</v>
      </c>
      <c r="H45" s="3" t="s">
        <v>459</v>
      </c>
      <c r="I45" s="3" t="s">
        <v>456</v>
      </c>
      <c r="J45" s="3" t="s">
        <v>457</v>
      </c>
      <c r="K45" s="3" t="s">
        <v>37</v>
      </c>
      <c r="L45" s="3" t="s">
        <v>67</v>
      </c>
      <c r="M45" s="6">
        <v>1132.078092</v>
      </c>
      <c r="N45" s="3" t="s">
        <v>449</v>
      </c>
      <c r="O45" s="3" t="s">
        <v>450</v>
      </c>
      <c r="P45" s="3" t="s">
        <v>165</v>
      </c>
      <c r="Q45" s="3" t="s">
        <v>166</v>
      </c>
      <c r="R45" s="6">
        <v>640</v>
      </c>
      <c r="S45" s="3" t="s">
        <v>458</v>
      </c>
      <c r="T45" s="6">
        <v>118</v>
      </c>
      <c r="U45" s="3" t="s">
        <v>458</v>
      </c>
      <c r="V45" s="6">
        <v>0</v>
      </c>
      <c r="W45" s="3"/>
      <c r="X45" s="6">
        <v>0</v>
      </c>
      <c r="Y45" s="3"/>
      <c r="Z45" s="6">
        <v>0</v>
      </c>
      <c r="AA45" s="3"/>
      <c r="AB45" s="6"/>
      <c r="AC45" s="3"/>
      <c r="AD45" s="16"/>
      <c r="AE45" s="17"/>
      <c r="AF45" s="13"/>
      <c r="AG45" s="14"/>
      <c r="AH45" s="13"/>
      <c r="AI45" s="14"/>
      <c r="AJ45" s="13"/>
      <c r="AK45" s="14"/>
      <c r="AL45" s="13"/>
      <c r="AM45" s="14"/>
      <c r="AN45" s="13"/>
      <c r="AO45" s="14"/>
      <c r="AP45" s="16">
        <v>758842500</v>
      </c>
      <c r="AQ45" s="16">
        <v>357685833</v>
      </c>
    </row>
    <row r="46" spans="1:43" ht="240" x14ac:dyDescent="0.25">
      <c r="A46" s="3">
        <v>44</v>
      </c>
      <c r="B46" s="3" t="s">
        <v>172</v>
      </c>
      <c r="C46" s="3" t="s">
        <v>27</v>
      </c>
      <c r="D46" s="41" t="s">
        <v>25</v>
      </c>
      <c r="E46" s="3" t="s">
        <v>109</v>
      </c>
      <c r="F46" s="3" t="s">
        <v>173</v>
      </c>
      <c r="G46" s="92">
        <v>6975561891</v>
      </c>
      <c r="H46" s="41" t="s">
        <v>174</v>
      </c>
      <c r="I46" s="3" t="s">
        <v>175</v>
      </c>
      <c r="J46" s="3" t="s">
        <v>176</v>
      </c>
      <c r="K46" s="3" t="s">
        <v>76</v>
      </c>
      <c r="L46" s="3" t="s">
        <v>32</v>
      </c>
      <c r="M46" s="103">
        <v>10</v>
      </c>
      <c r="N46" s="3" t="s">
        <v>379</v>
      </c>
      <c r="O46" s="3" t="s">
        <v>380</v>
      </c>
      <c r="P46" s="3" t="s">
        <v>177</v>
      </c>
      <c r="Q46" s="3" t="s">
        <v>178</v>
      </c>
      <c r="R46" s="6">
        <v>0</v>
      </c>
      <c r="S46" s="43" t="s">
        <v>381</v>
      </c>
      <c r="T46" s="6"/>
      <c r="U46" s="43" t="s">
        <v>382</v>
      </c>
      <c r="V46" s="103"/>
      <c r="W46" s="3" t="s">
        <v>383</v>
      </c>
      <c r="X46" s="6"/>
      <c r="Y46" s="43" t="s">
        <v>384</v>
      </c>
      <c r="Z46" s="103"/>
      <c r="AA46" s="3" t="s">
        <v>385</v>
      </c>
      <c r="AB46" s="103"/>
      <c r="AC46" s="3" t="s">
        <v>510</v>
      </c>
      <c r="AD46" s="120"/>
      <c r="AE46" s="17" t="s">
        <v>595</v>
      </c>
      <c r="AF46" s="13"/>
      <c r="AG46" s="14"/>
      <c r="AH46" s="13"/>
      <c r="AI46" s="14"/>
      <c r="AJ46" s="13"/>
      <c r="AK46" s="14"/>
      <c r="AL46" s="13"/>
      <c r="AM46" s="14"/>
      <c r="AN46" s="13"/>
      <c r="AO46" s="14"/>
      <c r="AP46" s="122">
        <v>1200676273</v>
      </c>
      <c r="AQ46" s="123">
        <v>147181256.19999999</v>
      </c>
    </row>
    <row r="47" spans="1:43" ht="240" x14ac:dyDescent="0.25">
      <c r="A47" s="3">
        <v>45</v>
      </c>
      <c r="B47" s="3" t="s">
        <v>172</v>
      </c>
      <c r="C47" s="3" t="s">
        <v>27</v>
      </c>
      <c r="D47" s="41" t="s">
        <v>25</v>
      </c>
      <c r="E47" s="3" t="s">
        <v>109</v>
      </c>
      <c r="F47" s="3" t="s">
        <v>173</v>
      </c>
      <c r="G47" s="92">
        <v>275318400</v>
      </c>
      <c r="H47" s="41" t="s">
        <v>179</v>
      </c>
      <c r="I47" s="3" t="s">
        <v>180</v>
      </c>
      <c r="J47" s="3" t="s">
        <v>176</v>
      </c>
      <c r="K47" s="3" t="s">
        <v>31</v>
      </c>
      <c r="L47" s="3" t="s">
        <v>32</v>
      </c>
      <c r="M47" s="104">
        <v>6</v>
      </c>
      <c r="N47" s="3" t="s">
        <v>386</v>
      </c>
      <c r="O47" s="3" t="s">
        <v>380</v>
      </c>
      <c r="P47" s="3" t="s">
        <v>177</v>
      </c>
      <c r="Q47" s="3" t="s">
        <v>178</v>
      </c>
      <c r="R47" s="6">
        <v>0</v>
      </c>
      <c r="S47" s="43" t="s">
        <v>387</v>
      </c>
      <c r="T47" s="6"/>
      <c r="U47" s="3" t="s">
        <v>388</v>
      </c>
      <c r="V47" s="103"/>
      <c r="W47" s="3" t="s">
        <v>383</v>
      </c>
      <c r="X47" s="6"/>
      <c r="Y47" s="3" t="s">
        <v>389</v>
      </c>
      <c r="Z47" s="103"/>
      <c r="AA47" s="3" t="s">
        <v>390</v>
      </c>
      <c r="AB47" s="103"/>
      <c r="AC47" s="3" t="s">
        <v>511</v>
      </c>
      <c r="AD47" s="120"/>
      <c r="AE47" s="17" t="s">
        <v>595</v>
      </c>
      <c r="AF47" s="13"/>
      <c r="AG47" s="14"/>
      <c r="AH47" s="13"/>
      <c r="AI47" s="14"/>
      <c r="AJ47" s="13"/>
      <c r="AK47" s="14"/>
      <c r="AL47" s="13"/>
      <c r="AM47" s="14"/>
      <c r="AN47" s="13"/>
      <c r="AO47" s="14"/>
      <c r="AP47" s="122">
        <v>275318400</v>
      </c>
      <c r="AQ47" s="119">
        <v>27531840</v>
      </c>
    </row>
    <row r="48" spans="1:43" ht="330" x14ac:dyDescent="0.25">
      <c r="A48" s="3">
        <v>46</v>
      </c>
      <c r="B48" s="3" t="s">
        <v>172</v>
      </c>
      <c r="C48" s="3" t="s">
        <v>27</v>
      </c>
      <c r="D48" s="41" t="s">
        <v>25</v>
      </c>
      <c r="E48" s="3" t="s">
        <v>109</v>
      </c>
      <c r="F48" s="3" t="s">
        <v>173</v>
      </c>
      <c r="G48" s="92">
        <v>144172893</v>
      </c>
      <c r="H48" s="41" t="s">
        <v>181</v>
      </c>
      <c r="I48" s="3" t="s">
        <v>182</v>
      </c>
      <c r="J48" s="3" t="s">
        <v>176</v>
      </c>
      <c r="K48" s="3" t="s">
        <v>31</v>
      </c>
      <c r="L48" s="3" t="s">
        <v>32</v>
      </c>
      <c r="M48" s="104">
        <v>17</v>
      </c>
      <c r="N48" s="3" t="s">
        <v>386</v>
      </c>
      <c r="O48" s="3" t="s">
        <v>380</v>
      </c>
      <c r="P48" s="3" t="s">
        <v>177</v>
      </c>
      <c r="Q48" s="3" t="s">
        <v>178</v>
      </c>
      <c r="R48" s="6">
        <v>0</v>
      </c>
      <c r="S48" s="43" t="s">
        <v>387</v>
      </c>
      <c r="T48" s="6"/>
      <c r="U48" s="3" t="s">
        <v>388</v>
      </c>
      <c r="V48" s="103"/>
      <c r="W48" s="3" t="s">
        <v>383</v>
      </c>
      <c r="X48" s="6"/>
      <c r="Y48" s="3" t="s">
        <v>389</v>
      </c>
      <c r="Z48" s="103"/>
      <c r="AA48" s="3" t="s">
        <v>390</v>
      </c>
      <c r="AB48" s="103"/>
      <c r="AC48" s="3" t="s">
        <v>512</v>
      </c>
      <c r="AD48" s="120"/>
      <c r="AE48" s="17" t="s">
        <v>595</v>
      </c>
      <c r="AF48" s="13"/>
      <c r="AG48" s="14"/>
      <c r="AH48" s="13"/>
      <c r="AI48" s="14"/>
      <c r="AJ48" s="13"/>
      <c r="AK48" s="14"/>
      <c r="AL48" s="13"/>
      <c r="AM48" s="14"/>
      <c r="AN48" s="13"/>
      <c r="AO48" s="14"/>
      <c r="AP48" s="122">
        <v>144172893</v>
      </c>
      <c r="AQ48" s="119">
        <v>14417289.300000001</v>
      </c>
    </row>
    <row r="49" spans="1:43" ht="330" x14ac:dyDescent="0.25">
      <c r="A49" s="3">
        <v>47</v>
      </c>
      <c r="B49" s="3" t="s">
        <v>172</v>
      </c>
      <c r="C49" s="3" t="s">
        <v>27</v>
      </c>
      <c r="D49" s="41" t="s">
        <v>25</v>
      </c>
      <c r="E49" s="3" t="s">
        <v>109</v>
      </c>
      <c r="F49" s="3" t="s">
        <v>173</v>
      </c>
      <c r="G49" s="92">
        <v>4491031402</v>
      </c>
      <c r="H49" s="41" t="s">
        <v>183</v>
      </c>
      <c r="I49" s="3" t="s">
        <v>184</v>
      </c>
      <c r="J49" s="3" t="s">
        <v>176</v>
      </c>
      <c r="K49" s="3" t="s">
        <v>31</v>
      </c>
      <c r="L49" s="3" t="s">
        <v>32</v>
      </c>
      <c r="M49" s="103">
        <v>18</v>
      </c>
      <c r="N49" s="3" t="s">
        <v>386</v>
      </c>
      <c r="O49" s="3" t="s">
        <v>380</v>
      </c>
      <c r="P49" s="3" t="s">
        <v>177</v>
      </c>
      <c r="Q49" s="3" t="s">
        <v>178</v>
      </c>
      <c r="R49" s="6">
        <v>0</v>
      </c>
      <c r="S49" s="43" t="s">
        <v>387</v>
      </c>
      <c r="T49" s="6"/>
      <c r="U49" s="3" t="s">
        <v>388</v>
      </c>
      <c r="V49" s="103"/>
      <c r="W49" s="3" t="s">
        <v>383</v>
      </c>
      <c r="X49" s="6"/>
      <c r="Y49" s="3" t="s">
        <v>389</v>
      </c>
      <c r="Z49" s="103"/>
      <c r="AA49" s="3" t="s">
        <v>390</v>
      </c>
      <c r="AB49" s="103"/>
      <c r="AC49" s="3" t="s">
        <v>512</v>
      </c>
      <c r="AD49" s="120"/>
      <c r="AE49" s="17" t="s">
        <v>596</v>
      </c>
      <c r="AF49" s="13"/>
      <c r="AG49" s="14"/>
      <c r="AH49" s="13"/>
      <c r="AI49" s="14"/>
      <c r="AJ49" s="13"/>
      <c r="AK49" s="14"/>
      <c r="AL49" s="13"/>
      <c r="AM49" s="14"/>
      <c r="AN49" s="13"/>
      <c r="AO49" s="14"/>
      <c r="AP49" s="122">
        <v>4483235152</v>
      </c>
      <c r="AQ49" s="119">
        <v>448323515.19999999</v>
      </c>
    </row>
    <row r="50" spans="1:43" s="1" customFormat="1" ht="150" hidden="1" x14ac:dyDescent="0.25">
      <c r="A50" s="11">
        <v>48</v>
      </c>
      <c r="B50" s="11" t="s">
        <v>185</v>
      </c>
      <c r="C50" s="11" t="s">
        <v>27</v>
      </c>
      <c r="D50" s="26" t="s">
        <v>25</v>
      </c>
      <c r="E50" s="11" t="s">
        <v>26</v>
      </c>
      <c r="F50" s="11" t="s">
        <v>27</v>
      </c>
      <c r="G50" s="27">
        <v>498041676</v>
      </c>
      <c r="H50" s="11" t="s">
        <v>186</v>
      </c>
      <c r="I50" s="11" t="s">
        <v>337</v>
      </c>
      <c r="J50" s="11" t="s">
        <v>338</v>
      </c>
      <c r="K50" s="11" t="s">
        <v>31</v>
      </c>
      <c r="L50" s="11" t="s">
        <v>67</v>
      </c>
      <c r="M50" s="12">
        <v>100</v>
      </c>
      <c r="N50" s="11" t="s">
        <v>339</v>
      </c>
      <c r="O50" s="11" t="s">
        <v>340</v>
      </c>
      <c r="P50" s="11" t="s">
        <v>187</v>
      </c>
      <c r="Q50" s="11" t="s">
        <v>188</v>
      </c>
      <c r="R50" s="12">
        <v>20</v>
      </c>
      <c r="S50" s="11" t="s">
        <v>341</v>
      </c>
      <c r="T50" s="12">
        <v>77.41</v>
      </c>
      <c r="U50" s="11" t="s">
        <v>342</v>
      </c>
      <c r="V50" s="12">
        <v>100</v>
      </c>
      <c r="W50" s="11" t="s">
        <v>343</v>
      </c>
      <c r="X50" s="12">
        <v>91.8</v>
      </c>
      <c r="Y50" s="11" t="s">
        <v>344</v>
      </c>
      <c r="Z50" s="12">
        <v>97.07</v>
      </c>
      <c r="AA50" s="11" t="s">
        <v>345</v>
      </c>
      <c r="AB50" s="12">
        <v>100</v>
      </c>
      <c r="AC50" s="11" t="s">
        <v>531</v>
      </c>
      <c r="AD50" s="13"/>
      <c r="AE50" s="14"/>
      <c r="AF50" s="13"/>
      <c r="AG50" s="14"/>
      <c r="AH50" s="13"/>
      <c r="AI50" s="14"/>
      <c r="AJ50" s="13"/>
      <c r="AK50" s="14"/>
      <c r="AL50" s="13"/>
      <c r="AM50" s="14"/>
      <c r="AN50" s="13"/>
      <c r="AO50" s="14"/>
      <c r="AP50" s="18">
        <v>498041676</v>
      </c>
      <c r="AQ50" s="8">
        <v>160054165</v>
      </c>
    </row>
    <row r="51" spans="1:43" s="1" customFormat="1" ht="225" hidden="1" x14ac:dyDescent="0.25">
      <c r="A51" s="11">
        <v>49</v>
      </c>
      <c r="B51" s="11" t="s">
        <v>185</v>
      </c>
      <c r="C51" s="11" t="s">
        <v>27</v>
      </c>
      <c r="D51" s="26" t="s">
        <v>25</v>
      </c>
      <c r="E51" s="11" t="s">
        <v>26</v>
      </c>
      <c r="F51" s="11" t="s">
        <v>27</v>
      </c>
      <c r="G51" s="27">
        <v>743875011</v>
      </c>
      <c r="H51" s="11" t="s">
        <v>189</v>
      </c>
      <c r="I51" s="11" t="s">
        <v>346</v>
      </c>
      <c r="J51" s="11" t="s">
        <v>347</v>
      </c>
      <c r="K51" s="11" t="s">
        <v>31</v>
      </c>
      <c r="L51" s="11" t="s">
        <v>67</v>
      </c>
      <c r="M51" s="12">
        <v>100</v>
      </c>
      <c r="N51" s="11" t="s">
        <v>348</v>
      </c>
      <c r="O51" s="11" t="s">
        <v>349</v>
      </c>
      <c r="P51" s="11" t="s">
        <v>187</v>
      </c>
      <c r="Q51" s="11" t="s">
        <v>188</v>
      </c>
      <c r="R51" s="12">
        <v>3.8</v>
      </c>
      <c r="S51" s="11" t="s">
        <v>350</v>
      </c>
      <c r="T51" s="12">
        <v>11.5</v>
      </c>
      <c r="U51" s="11" t="s">
        <v>351</v>
      </c>
      <c r="V51" s="12">
        <v>100</v>
      </c>
      <c r="W51" s="11" t="s">
        <v>352</v>
      </c>
      <c r="X51" s="12">
        <v>45.8</v>
      </c>
      <c r="Y51" s="11" t="s">
        <v>353</v>
      </c>
      <c r="Z51" s="12">
        <v>33.299999999999997</v>
      </c>
      <c r="AA51" s="11" t="s">
        <v>354</v>
      </c>
      <c r="AB51" s="12">
        <v>47.6</v>
      </c>
      <c r="AC51" s="11" t="s">
        <v>532</v>
      </c>
      <c r="AD51" s="13"/>
      <c r="AE51" s="14"/>
      <c r="AF51" s="13"/>
      <c r="AG51" s="14"/>
      <c r="AH51" s="13"/>
      <c r="AI51" s="14"/>
      <c r="AJ51" s="13"/>
      <c r="AK51" s="14"/>
      <c r="AL51" s="13"/>
      <c r="AM51" s="14"/>
      <c r="AN51" s="13"/>
      <c r="AO51" s="14"/>
      <c r="AP51" s="18">
        <v>743875011</v>
      </c>
      <c r="AQ51" s="8">
        <v>295881665</v>
      </c>
    </row>
    <row r="52" spans="1:43" s="1" customFormat="1" ht="60" hidden="1" x14ac:dyDescent="0.25">
      <c r="A52" s="11">
        <v>50</v>
      </c>
      <c r="B52" s="11" t="s">
        <v>185</v>
      </c>
      <c r="C52" s="11" t="s">
        <v>27</v>
      </c>
      <c r="D52" s="26" t="s">
        <v>25</v>
      </c>
      <c r="E52" s="11" t="s">
        <v>26</v>
      </c>
      <c r="F52" s="11" t="s">
        <v>27</v>
      </c>
      <c r="G52" s="27">
        <v>346879541</v>
      </c>
      <c r="H52" s="11" t="s">
        <v>190</v>
      </c>
      <c r="I52" s="11" t="s">
        <v>191</v>
      </c>
      <c r="J52" s="11" t="s">
        <v>355</v>
      </c>
      <c r="K52" s="11" t="s">
        <v>31</v>
      </c>
      <c r="L52" s="11" t="s">
        <v>67</v>
      </c>
      <c r="M52" s="12">
        <v>100</v>
      </c>
      <c r="N52" s="11" t="s">
        <v>356</v>
      </c>
      <c r="O52" s="11" t="s">
        <v>357</v>
      </c>
      <c r="P52" s="11" t="s">
        <v>187</v>
      </c>
      <c r="Q52" s="11" t="s">
        <v>188</v>
      </c>
      <c r="R52" s="12">
        <v>100</v>
      </c>
      <c r="S52" s="11" t="s">
        <v>358</v>
      </c>
      <c r="T52" s="12">
        <v>100</v>
      </c>
      <c r="U52" s="11" t="s">
        <v>359</v>
      </c>
      <c r="V52" s="12">
        <v>100</v>
      </c>
      <c r="W52" s="11" t="s">
        <v>360</v>
      </c>
      <c r="X52" s="12">
        <v>100</v>
      </c>
      <c r="Y52" s="11" t="s">
        <v>361</v>
      </c>
      <c r="Z52" s="12">
        <v>100</v>
      </c>
      <c r="AA52" s="11" t="s">
        <v>362</v>
      </c>
      <c r="AB52" s="12">
        <v>100</v>
      </c>
      <c r="AC52" s="11" t="s">
        <v>362</v>
      </c>
      <c r="AD52" s="13"/>
      <c r="AE52" s="14"/>
      <c r="AF52" s="13"/>
      <c r="AG52" s="14"/>
      <c r="AH52" s="13"/>
      <c r="AI52" s="14"/>
      <c r="AJ52" s="13"/>
      <c r="AK52" s="14"/>
      <c r="AL52" s="13"/>
      <c r="AM52" s="14"/>
      <c r="AN52" s="13"/>
      <c r="AO52" s="14"/>
      <c r="AP52" s="18">
        <v>346879541</v>
      </c>
      <c r="AQ52" s="8">
        <v>166986200</v>
      </c>
    </row>
    <row r="53" spans="1:43" s="1" customFormat="1" ht="45" hidden="1" x14ac:dyDescent="0.25">
      <c r="A53" s="11">
        <v>51</v>
      </c>
      <c r="B53" s="11" t="s">
        <v>185</v>
      </c>
      <c r="C53" s="11" t="s">
        <v>27</v>
      </c>
      <c r="D53" s="26" t="s">
        <v>25</v>
      </c>
      <c r="E53" s="11" t="s">
        <v>26</v>
      </c>
      <c r="F53" s="11" t="s">
        <v>27</v>
      </c>
      <c r="G53" s="27">
        <v>155250000</v>
      </c>
      <c r="H53" s="11" t="s">
        <v>192</v>
      </c>
      <c r="I53" s="11" t="s">
        <v>193</v>
      </c>
      <c r="J53" s="11" t="s">
        <v>363</v>
      </c>
      <c r="K53" s="11" t="s">
        <v>31</v>
      </c>
      <c r="L53" s="11" t="s">
        <v>67</v>
      </c>
      <c r="M53" s="12">
        <v>100</v>
      </c>
      <c r="N53" s="11" t="s">
        <v>364</v>
      </c>
      <c r="O53" s="11" t="s">
        <v>365</v>
      </c>
      <c r="P53" s="11" t="s">
        <v>187</v>
      </c>
      <c r="Q53" s="11" t="s">
        <v>188</v>
      </c>
      <c r="R53" s="12">
        <v>100</v>
      </c>
      <c r="S53" s="11" t="s">
        <v>366</v>
      </c>
      <c r="T53" s="12">
        <v>100</v>
      </c>
      <c r="U53" s="11" t="s">
        <v>367</v>
      </c>
      <c r="V53" s="12">
        <v>100</v>
      </c>
      <c r="W53" s="11" t="s">
        <v>368</v>
      </c>
      <c r="X53" s="12">
        <v>100</v>
      </c>
      <c r="Y53" s="11" t="s">
        <v>369</v>
      </c>
      <c r="Z53" s="12">
        <v>100</v>
      </c>
      <c r="AA53" s="11" t="s">
        <v>367</v>
      </c>
      <c r="AB53" s="12">
        <v>100</v>
      </c>
      <c r="AC53" s="11" t="s">
        <v>366</v>
      </c>
      <c r="AD53" s="13"/>
      <c r="AE53" s="14"/>
      <c r="AF53" s="13"/>
      <c r="AG53" s="14"/>
      <c r="AH53" s="13"/>
      <c r="AI53" s="14"/>
      <c r="AJ53" s="13"/>
      <c r="AK53" s="14"/>
      <c r="AL53" s="13"/>
      <c r="AM53" s="14"/>
      <c r="AN53" s="13"/>
      <c r="AO53" s="14"/>
      <c r="AP53" s="18">
        <v>155250000</v>
      </c>
      <c r="AQ53" s="8">
        <v>57193833</v>
      </c>
    </row>
    <row r="54" spans="1:43" s="1" customFormat="1" ht="105" hidden="1" x14ac:dyDescent="0.25">
      <c r="A54" s="11">
        <v>52</v>
      </c>
      <c r="B54" s="4" t="s">
        <v>194</v>
      </c>
      <c r="C54" s="4" t="s">
        <v>194</v>
      </c>
      <c r="D54" s="41" t="s">
        <v>25</v>
      </c>
      <c r="E54" s="4" t="s">
        <v>26</v>
      </c>
      <c r="F54" s="4" t="s">
        <v>27</v>
      </c>
      <c r="G54" s="44">
        <v>635189427</v>
      </c>
      <c r="H54" s="4" t="s">
        <v>195</v>
      </c>
      <c r="I54" s="4" t="s">
        <v>196</v>
      </c>
      <c r="J54" s="4" t="s">
        <v>197</v>
      </c>
      <c r="K54" s="4" t="s">
        <v>31</v>
      </c>
      <c r="L54" s="4" t="s">
        <v>67</v>
      </c>
      <c r="M54" s="5">
        <v>100</v>
      </c>
      <c r="N54" s="4" t="s">
        <v>372</v>
      </c>
      <c r="O54" s="4" t="s">
        <v>373</v>
      </c>
      <c r="P54" s="4" t="s">
        <v>373</v>
      </c>
      <c r="Q54" s="4" t="s">
        <v>198</v>
      </c>
      <c r="R54" s="5">
        <v>0</v>
      </c>
      <c r="S54" s="4" t="s">
        <v>374</v>
      </c>
      <c r="T54" s="45">
        <v>0.875</v>
      </c>
      <c r="U54" s="4" t="s">
        <v>375</v>
      </c>
      <c r="V54" s="46">
        <v>1</v>
      </c>
      <c r="W54" s="4" t="s">
        <v>376</v>
      </c>
      <c r="X54" s="46">
        <v>1</v>
      </c>
      <c r="Y54" s="4" t="s">
        <v>377</v>
      </c>
      <c r="Z54" s="46">
        <v>1</v>
      </c>
      <c r="AA54" s="4" t="s">
        <v>378</v>
      </c>
      <c r="AB54" s="12">
        <v>0.97499999999999998</v>
      </c>
      <c r="AC54" s="11" t="s">
        <v>538</v>
      </c>
      <c r="AD54" s="13"/>
      <c r="AE54" s="14"/>
      <c r="AF54" s="13"/>
      <c r="AG54" s="14"/>
      <c r="AH54" s="13"/>
      <c r="AI54" s="14"/>
      <c r="AJ54" s="13"/>
      <c r="AK54" s="14"/>
      <c r="AL54" s="13"/>
      <c r="AM54" s="14"/>
      <c r="AN54" s="13"/>
      <c r="AO54" s="14"/>
      <c r="AP54" s="19">
        <v>576000000</v>
      </c>
      <c r="AQ54" s="19">
        <v>126933333</v>
      </c>
    </row>
    <row r="55" spans="1:43" s="1" customFormat="1" ht="270" hidden="1" x14ac:dyDescent="0.25">
      <c r="A55" s="11">
        <v>53</v>
      </c>
      <c r="B55" s="11" t="s">
        <v>199</v>
      </c>
      <c r="C55" s="11" t="s">
        <v>199</v>
      </c>
      <c r="D55" s="26" t="s">
        <v>25</v>
      </c>
      <c r="E55" s="11" t="s">
        <v>26</v>
      </c>
      <c r="F55" s="11" t="s">
        <v>27</v>
      </c>
      <c r="G55" s="27">
        <v>0</v>
      </c>
      <c r="H55" s="11" t="s">
        <v>200</v>
      </c>
      <c r="I55" s="11" t="s">
        <v>201</v>
      </c>
      <c r="J55" s="11" t="s">
        <v>202</v>
      </c>
      <c r="K55" s="11" t="s">
        <v>31</v>
      </c>
      <c r="L55" s="11" t="s">
        <v>53</v>
      </c>
      <c r="M55" s="12">
        <v>100</v>
      </c>
      <c r="N55" s="11" t="s">
        <v>533</v>
      </c>
      <c r="O55" s="11" t="s">
        <v>203</v>
      </c>
      <c r="P55" s="11" t="s">
        <v>203</v>
      </c>
      <c r="Q55" s="11" t="s">
        <v>204</v>
      </c>
      <c r="R55" s="12"/>
      <c r="S55" s="11"/>
      <c r="T55" s="12"/>
      <c r="U55" s="11"/>
      <c r="V55" s="12"/>
      <c r="W55" s="11"/>
      <c r="X55" s="12"/>
      <c r="Y55" s="11"/>
      <c r="Z55" s="12"/>
      <c r="AA55" s="11"/>
      <c r="AB55" s="12">
        <v>100</v>
      </c>
      <c r="AC55" s="11" t="s">
        <v>534</v>
      </c>
      <c r="AD55" s="13"/>
      <c r="AE55" s="14"/>
      <c r="AF55" s="13"/>
      <c r="AG55" s="14"/>
      <c r="AH55" s="13"/>
      <c r="AI55" s="14"/>
      <c r="AJ55" s="13"/>
      <c r="AK55" s="14"/>
      <c r="AL55" s="13"/>
      <c r="AM55" s="14"/>
      <c r="AN55" s="13"/>
      <c r="AO55" s="14"/>
      <c r="AP55" s="13"/>
      <c r="AQ55" s="13"/>
    </row>
    <row r="56" spans="1:43" s="1" customFormat="1" ht="195" hidden="1" x14ac:dyDescent="0.25">
      <c r="A56" s="11">
        <v>54</v>
      </c>
      <c r="B56" s="11" t="s">
        <v>199</v>
      </c>
      <c r="C56" s="11" t="s">
        <v>199</v>
      </c>
      <c r="D56" s="26" t="s">
        <v>25</v>
      </c>
      <c r="E56" s="11" t="s">
        <v>26</v>
      </c>
      <c r="F56" s="11" t="s">
        <v>27</v>
      </c>
      <c r="G56" s="27">
        <v>0</v>
      </c>
      <c r="H56" s="11" t="s">
        <v>205</v>
      </c>
      <c r="I56" s="11" t="s">
        <v>206</v>
      </c>
      <c r="J56" s="11" t="s">
        <v>207</v>
      </c>
      <c r="K56" s="11" t="s">
        <v>31</v>
      </c>
      <c r="L56" s="11" t="s">
        <v>67</v>
      </c>
      <c r="M56" s="12">
        <v>80</v>
      </c>
      <c r="N56" s="11" t="s">
        <v>370</v>
      </c>
      <c r="O56" s="11" t="s">
        <v>203</v>
      </c>
      <c r="P56" s="11" t="s">
        <v>203</v>
      </c>
      <c r="Q56" s="11" t="s">
        <v>204</v>
      </c>
      <c r="R56" s="12"/>
      <c r="S56" s="11"/>
      <c r="T56" s="12"/>
      <c r="U56" s="11"/>
      <c r="V56" s="12">
        <v>84.2</v>
      </c>
      <c r="W56" s="11" t="s">
        <v>371</v>
      </c>
      <c r="X56" s="12"/>
      <c r="Y56" s="11"/>
      <c r="Z56" s="12"/>
      <c r="AA56" s="11"/>
      <c r="AB56" s="12">
        <v>73</v>
      </c>
      <c r="AC56" s="11" t="s">
        <v>535</v>
      </c>
      <c r="AD56" s="13"/>
      <c r="AE56" s="14"/>
      <c r="AF56" s="13"/>
      <c r="AG56" s="14"/>
      <c r="AH56" s="13"/>
      <c r="AI56" s="14"/>
      <c r="AJ56" s="13"/>
      <c r="AK56" s="14"/>
      <c r="AL56" s="13"/>
      <c r="AM56" s="14"/>
      <c r="AN56" s="13"/>
      <c r="AO56" s="14"/>
      <c r="AP56" s="13"/>
      <c r="AQ56" s="13"/>
    </row>
    <row r="57" spans="1:43" s="1" customFormat="1" ht="390" hidden="1" x14ac:dyDescent="0.25">
      <c r="A57" s="11">
        <v>55</v>
      </c>
      <c r="B57" s="11" t="s">
        <v>199</v>
      </c>
      <c r="C57" s="11" t="s">
        <v>199</v>
      </c>
      <c r="D57" s="26" t="s">
        <v>25</v>
      </c>
      <c r="E57" s="11" t="s">
        <v>26</v>
      </c>
      <c r="F57" s="11" t="s">
        <v>27</v>
      </c>
      <c r="G57" s="27">
        <v>0</v>
      </c>
      <c r="H57" s="11" t="s">
        <v>208</v>
      </c>
      <c r="I57" s="11" t="s">
        <v>209</v>
      </c>
      <c r="J57" s="11" t="s">
        <v>210</v>
      </c>
      <c r="K57" s="11" t="s">
        <v>31</v>
      </c>
      <c r="L57" s="11" t="s">
        <v>53</v>
      </c>
      <c r="M57" s="12">
        <v>90</v>
      </c>
      <c r="N57" s="11" t="s">
        <v>536</v>
      </c>
      <c r="O57" s="11" t="s">
        <v>203</v>
      </c>
      <c r="P57" s="11" t="s">
        <v>203</v>
      </c>
      <c r="Q57" s="11" t="s">
        <v>204</v>
      </c>
      <c r="R57" s="12"/>
      <c r="S57" s="11"/>
      <c r="T57" s="12"/>
      <c r="U57" s="11"/>
      <c r="V57" s="12"/>
      <c r="W57" s="11"/>
      <c r="X57" s="12"/>
      <c r="Y57" s="11"/>
      <c r="Z57" s="12"/>
      <c r="AA57" s="11"/>
      <c r="AB57" s="12">
        <v>100</v>
      </c>
      <c r="AC57" s="11" t="s">
        <v>537</v>
      </c>
      <c r="AD57" s="13"/>
      <c r="AE57" s="14"/>
      <c r="AF57" s="13"/>
      <c r="AG57" s="14"/>
      <c r="AH57" s="13"/>
      <c r="AI57" s="14"/>
      <c r="AJ57" s="13"/>
      <c r="AK57" s="14"/>
      <c r="AL57" s="13"/>
      <c r="AM57" s="14"/>
      <c r="AN57" s="13"/>
      <c r="AO57" s="14"/>
      <c r="AP57" s="13"/>
      <c r="AQ57" s="13"/>
    </row>
    <row r="58" spans="1:43" ht="409.5" x14ac:dyDescent="0.25">
      <c r="A58" s="3">
        <v>56</v>
      </c>
      <c r="B58" s="3" t="s">
        <v>172</v>
      </c>
      <c r="C58" s="3" t="s">
        <v>27</v>
      </c>
      <c r="D58" s="41" t="s">
        <v>25</v>
      </c>
      <c r="E58" s="3" t="s">
        <v>26</v>
      </c>
      <c r="F58" s="3" t="s">
        <v>27</v>
      </c>
      <c r="G58" s="94">
        <v>2798157343</v>
      </c>
      <c r="H58" s="41" t="s">
        <v>211</v>
      </c>
      <c r="I58" s="3" t="s">
        <v>212</v>
      </c>
      <c r="J58" s="3" t="s">
        <v>213</v>
      </c>
      <c r="K58" s="3" t="s">
        <v>76</v>
      </c>
      <c r="L58" s="3" t="s">
        <v>32</v>
      </c>
      <c r="M58" s="103">
        <v>1</v>
      </c>
      <c r="N58" s="3" t="s">
        <v>386</v>
      </c>
      <c r="O58" s="3" t="s">
        <v>380</v>
      </c>
      <c r="P58" s="3" t="s">
        <v>177</v>
      </c>
      <c r="Q58" s="3" t="s">
        <v>178</v>
      </c>
      <c r="R58" s="6">
        <v>0</v>
      </c>
      <c r="S58" s="43" t="s">
        <v>391</v>
      </c>
      <c r="T58" s="47"/>
      <c r="U58" s="43" t="s">
        <v>392</v>
      </c>
      <c r="V58" s="103"/>
      <c r="W58" s="43" t="s">
        <v>393</v>
      </c>
      <c r="X58" s="6"/>
      <c r="Y58" s="43" t="s">
        <v>394</v>
      </c>
      <c r="Z58" s="103">
        <v>1</v>
      </c>
      <c r="AA58" s="43" t="s">
        <v>395</v>
      </c>
      <c r="AB58" s="103"/>
      <c r="AC58" s="3" t="s">
        <v>513</v>
      </c>
      <c r="AD58" s="119"/>
      <c r="AE58" s="17" t="s">
        <v>597</v>
      </c>
      <c r="AF58" s="13"/>
      <c r="AG58" s="14"/>
      <c r="AH58" s="13"/>
      <c r="AI58" s="14"/>
      <c r="AJ58" s="13"/>
      <c r="AK58" s="14"/>
      <c r="AL58" s="13"/>
      <c r="AM58" s="14"/>
      <c r="AN58" s="13"/>
      <c r="AO58" s="14"/>
      <c r="AP58" s="124">
        <v>2798157343</v>
      </c>
      <c r="AQ58" s="119">
        <v>279815734</v>
      </c>
    </row>
    <row r="59" spans="1:43" ht="105" x14ac:dyDescent="0.25">
      <c r="A59" s="3">
        <v>57</v>
      </c>
      <c r="B59" s="3" t="s">
        <v>172</v>
      </c>
      <c r="C59" s="3" t="s">
        <v>27</v>
      </c>
      <c r="D59" s="41" t="s">
        <v>25</v>
      </c>
      <c r="E59" s="3" t="s">
        <v>26</v>
      </c>
      <c r="F59" s="3" t="s">
        <v>27</v>
      </c>
      <c r="G59" s="92">
        <v>3252993074</v>
      </c>
      <c r="H59" s="41" t="s">
        <v>214</v>
      </c>
      <c r="I59" s="3" t="s">
        <v>215</v>
      </c>
      <c r="J59" s="3" t="s">
        <v>216</v>
      </c>
      <c r="K59" s="3" t="s">
        <v>76</v>
      </c>
      <c r="L59" s="3" t="s">
        <v>32</v>
      </c>
      <c r="M59" s="103">
        <v>5</v>
      </c>
      <c r="N59" s="3"/>
      <c r="O59" s="3" t="s">
        <v>380</v>
      </c>
      <c r="P59" s="3" t="s">
        <v>177</v>
      </c>
      <c r="Q59" s="3" t="s">
        <v>178</v>
      </c>
      <c r="R59" s="6">
        <v>0</v>
      </c>
      <c r="S59" s="43" t="s">
        <v>387</v>
      </c>
      <c r="T59" s="6"/>
      <c r="U59" s="3" t="s">
        <v>388</v>
      </c>
      <c r="V59" s="103"/>
      <c r="W59" s="43" t="s">
        <v>396</v>
      </c>
      <c r="X59" s="6"/>
      <c r="Y59" s="3" t="s">
        <v>397</v>
      </c>
      <c r="Z59" s="103"/>
      <c r="AA59" s="7" t="s">
        <v>397</v>
      </c>
      <c r="AB59" s="103"/>
      <c r="AC59" s="3" t="s">
        <v>514</v>
      </c>
      <c r="AD59" s="119"/>
      <c r="AE59" s="17" t="s">
        <v>598</v>
      </c>
      <c r="AF59" s="13"/>
      <c r="AG59" s="14"/>
      <c r="AH59" s="13"/>
      <c r="AI59" s="14"/>
      <c r="AJ59" s="13"/>
      <c r="AK59" s="14"/>
      <c r="AL59" s="13"/>
      <c r="AM59" s="14"/>
      <c r="AN59" s="13"/>
      <c r="AO59" s="14"/>
      <c r="AP59" s="119">
        <v>0</v>
      </c>
      <c r="AQ59" s="119">
        <v>0</v>
      </c>
    </row>
    <row r="60" spans="1:43" ht="371.25" x14ac:dyDescent="0.25">
      <c r="A60" s="3">
        <v>58</v>
      </c>
      <c r="B60" s="3" t="s">
        <v>172</v>
      </c>
      <c r="C60" s="3" t="s">
        <v>27</v>
      </c>
      <c r="D60" s="41" t="s">
        <v>25</v>
      </c>
      <c r="E60" s="3" t="s">
        <v>26</v>
      </c>
      <c r="F60" s="3" t="s">
        <v>27</v>
      </c>
      <c r="G60" s="95">
        <v>814618750</v>
      </c>
      <c r="H60" s="41" t="s">
        <v>217</v>
      </c>
      <c r="I60" s="3" t="s">
        <v>217</v>
      </c>
      <c r="J60" s="3" t="s">
        <v>216</v>
      </c>
      <c r="K60" s="3" t="s">
        <v>76</v>
      </c>
      <c r="L60" s="3" t="s">
        <v>32</v>
      </c>
      <c r="M60" s="103">
        <v>11</v>
      </c>
      <c r="N60" s="48" t="s">
        <v>398</v>
      </c>
      <c r="O60" s="3" t="s">
        <v>380</v>
      </c>
      <c r="P60" s="3" t="s">
        <v>177</v>
      </c>
      <c r="Q60" s="3" t="s">
        <v>178</v>
      </c>
      <c r="R60" s="6">
        <v>2</v>
      </c>
      <c r="S60" s="43" t="s">
        <v>399</v>
      </c>
      <c r="T60" s="6">
        <v>6</v>
      </c>
      <c r="U60" s="43" t="s">
        <v>400</v>
      </c>
      <c r="V60" s="103"/>
      <c r="W60" s="3" t="s">
        <v>401</v>
      </c>
      <c r="X60" s="6">
        <v>2</v>
      </c>
      <c r="Y60" s="43" t="s">
        <v>402</v>
      </c>
      <c r="Z60" s="103">
        <v>1</v>
      </c>
      <c r="AA60" s="43" t="s">
        <v>403</v>
      </c>
      <c r="AB60" s="103"/>
      <c r="AC60" s="3" t="s">
        <v>515</v>
      </c>
      <c r="AD60" s="119"/>
      <c r="AE60" s="17" t="s">
        <v>599</v>
      </c>
      <c r="AF60" s="13"/>
      <c r="AG60" s="14"/>
      <c r="AH60" s="13"/>
      <c r="AI60" s="14"/>
      <c r="AJ60" s="13"/>
      <c r="AK60" s="14"/>
      <c r="AL60" s="13"/>
      <c r="AM60" s="14"/>
      <c r="AN60" s="13"/>
      <c r="AO60" s="14"/>
      <c r="AP60" s="125">
        <v>814618750</v>
      </c>
      <c r="AQ60" s="123">
        <v>295012083</v>
      </c>
    </row>
    <row r="61" spans="1:43" ht="330" x14ac:dyDescent="0.25">
      <c r="A61" s="3">
        <v>59</v>
      </c>
      <c r="B61" s="3" t="s">
        <v>172</v>
      </c>
      <c r="C61" s="3" t="s">
        <v>27</v>
      </c>
      <c r="D61" s="41" t="s">
        <v>25</v>
      </c>
      <c r="E61" s="3" t="s">
        <v>26</v>
      </c>
      <c r="F61" s="3" t="s">
        <v>27</v>
      </c>
      <c r="G61" s="92">
        <v>3000000000</v>
      </c>
      <c r="H61" s="41" t="s">
        <v>218</v>
      </c>
      <c r="I61" s="3" t="s">
        <v>218</v>
      </c>
      <c r="J61" s="3" t="s">
        <v>216</v>
      </c>
      <c r="K61" s="3" t="s">
        <v>76</v>
      </c>
      <c r="L61" s="3" t="s">
        <v>32</v>
      </c>
      <c r="M61" s="103">
        <v>1</v>
      </c>
      <c r="N61" s="3" t="s">
        <v>404</v>
      </c>
      <c r="O61" s="3" t="s">
        <v>380</v>
      </c>
      <c r="P61" s="3" t="s">
        <v>177</v>
      </c>
      <c r="Q61" s="3" t="s">
        <v>178</v>
      </c>
      <c r="R61" s="6">
        <v>0</v>
      </c>
      <c r="S61" s="3" t="s">
        <v>405</v>
      </c>
      <c r="T61" s="6"/>
      <c r="U61" s="3" t="s">
        <v>406</v>
      </c>
      <c r="V61" s="103"/>
      <c r="W61" s="3" t="s">
        <v>407</v>
      </c>
      <c r="X61" s="6"/>
      <c r="Y61" s="3" t="s">
        <v>408</v>
      </c>
      <c r="Z61" s="103">
        <v>1</v>
      </c>
      <c r="AA61" s="43" t="s">
        <v>409</v>
      </c>
      <c r="AB61" s="103"/>
      <c r="AC61" s="3" t="s">
        <v>512</v>
      </c>
      <c r="AD61" s="119"/>
      <c r="AE61" s="17" t="s">
        <v>600</v>
      </c>
      <c r="AF61" s="13"/>
      <c r="AG61" s="14"/>
      <c r="AH61" s="13"/>
      <c r="AI61" s="14"/>
      <c r="AJ61" s="13"/>
      <c r="AK61" s="14"/>
      <c r="AL61" s="13"/>
      <c r="AM61" s="14"/>
      <c r="AN61" s="13"/>
      <c r="AO61" s="14"/>
      <c r="AP61" s="124">
        <v>3022709470</v>
      </c>
      <c r="AQ61" s="119">
        <v>302270947</v>
      </c>
    </row>
    <row r="62" spans="1:43" ht="255" x14ac:dyDescent="0.25">
      <c r="A62" s="3">
        <v>60</v>
      </c>
      <c r="B62" s="3" t="s">
        <v>172</v>
      </c>
      <c r="C62" s="3" t="s">
        <v>27</v>
      </c>
      <c r="D62" s="41" t="s">
        <v>25</v>
      </c>
      <c r="E62" s="3" t="s">
        <v>26</v>
      </c>
      <c r="F62" s="3" t="s">
        <v>27</v>
      </c>
      <c r="G62" s="92">
        <v>2938585425</v>
      </c>
      <c r="H62" s="41" t="s">
        <v>219</v>
      </c>
      <c r="I62" s="3" t="s">
        <v>518</v>
      </c>
      <c r="J62" s="3" t="s">
        <v>216</v>
      </c>
      <c r="K62" s="3" t="s">
        <v>76</v>
      </c>
      <c r="L62" s="3" t="s">
        <v>32</v>
      </c>
      <c r="M62" s="103">
        <v>6</v>
      </c>
      <c r="N62" s="3" t="s">
        <v>410</v>
      </c>
      <c r="O62" s="3" t="s">
        <v>380</v>
      </c>
      <c r="P62" s="3" t="s">
        <v>177</v>
      </c>
      <c r="Q62" s="3" t="s">
        <v>178</v>
      </c>
      <c r="R62" s="6">
        <v>0</v>
      </c>
      <c r="S62" s="43" t="s">
        <v>411</v>
      </c>
      <c r="T62" s="6">
        <v>1</v>
      </c>
      <c r="U62" s="43" t="s">
        <v>412</v>
      </c>
      <c r="V62" s="103">
        <v>2</v>
      </c>
      <c r="W62" s="43" t="s">
        <v>413</v>
      </c>
      <c r="X62" s="6"/>
      <c r="Y62" s="43" t="s">
        <v>414</v>
      </c>
      <c r="Z62" s="103"/>
      <c r="AA62" s="3" t="s">
        <v>415</v>
      </c>
      <c r="AB62" s="103"/>
      <c r="AC62" s="3" t="s">
        <v>516</v>
      </c>
      <c r="AD62" s="119">
        <v>1</v>
      </c>
      <c r="AE62" s="17" t="s">
        <v>601</v>
      </c>
      <c r="AF62" s="13"/>
      <c r="AG62" s="14"/>
      <c r="AH62" s="13"/>
      <c r="AI62" s="14"/>
      <c r="AJ62" s="13"/>
      <c r="AK62" s="14"/>
      <c r="AL62" s="13"/>
      <c r="AM62" s="14"/>
      <c r="AN62" s="13"/>
      <c r="AO62" s="14"/>
      <c r="AP62" s="126">
        <v>975140084</v>
      </c>
      <c r="AQ62" s="127">
        <v>964900090</v>
      </c>
    </row>
    <row r="63" spans="1:43" ht="75" x14ac:dyDescent="0.25">
      <c r="A63" s="3">
        <v>61</v>
      </c>
      <c r="B63" s="3" t="s">
        <v>172</v>
      </c>
      <c r="C63" s="3" t="s">
        <v>27</v>
      </c>
      <c r="D63" s="41" t="s">
        <v>25</v>
      </c>
      <c r="E63" s="3" t="s">
        <v>26</v>
      </c>
      <c r="F63" s="3" t="s">
        <v>27</v>
      </c>
      <c r="G63" s="92">
        <v>150000000</v>
      </c>
      <c r="H63" s="41" t="s">
        <v>220</v>
      </c>
      <c r="I63" s="3" t="s">
        <v>221</v>
      </c>
      <c r="J63" s="3" t="s">
        <v>216</v>
      </c>
      <c r="K63" s="3" t="s">
        <v>76</v>
      </c>
      <c r="L63" s="3" t="s">
        <v>32</v>
      </c>
      <c r="M63" s="103">
        <v>3</v>
      </c>
      <c r="N63" s="3"/>
      <c r="O63" s="3"/>
      <c r="P63" s="3" t="s">
        <v>177</v>
      </c>
      <c r="Q63" s="3" t="s">
        <v>178</v>
      </c>
      <c r="R63" s="6"/>
      <c r="S63" s="43" t="s">
        <v>387</v>
      </c>
      <c r="T63" s="6"/>
      <c r="U63" s="3" t="s">
        <v>388</v>
      </c>
      <c r="V63" s="103"/>
      <c r="W63" s="43" t="s">
        <v>396</v>
      </c>
      <c r="X63" s="6"/>
      <c r="Y63" s="3" t="s">
        <v>397</v>
      </c>
      <c r="Z63" s="103"/>
      <c r="AA63" s="3" t="s">
        <v>416</v>
      </c>
      <c r="AB63" s="103"/>
      <c r="AC63" s="3" t="s">
        <v>514</v>
      </c>
      <c r="AD63" s="119"/>
      <c r="AE63" s="17" t="s">
        <v>602</v>
      </c>
      <c r="AF63" s="13"/>
      <c r="AG63" s="14"/>
      <c r="AH63" s="13"/>
      <c r="AI63" s="14"/>
      <c r="AJ63" s="13"/>
      <c r="AK63" s="14"/>
      <c r="AL63" s="13"/>
      <c r="AM63" s="14"/>
      <c r="AN63" s="13"/>
      <c r="AO63" s="14"/>
      <c r="AP63" s="127">
        <v>0</v>
      </c>
      <c r="AQ63" s="127">
        <v>0</v>
      </c>
    </row>
    <row r="64" spans="1:43" ht="180" x14ac:dyDescent="0.25">
      <c r="A64" s="3">
        <v>62</v>
      </c>
      <c r="B64" s="3" t="s">
        <v>172</v>
      </c>
      <c r="C64" s="3" t="s">
        <v>27</v>
      </c>
      <c r="D64" s="41" t="s">
        <v>25</v>
      </c>
      <c r="E64" s="3" t="s">
        <v>26</v>
      </c>
      <c r="F64" s="3" t="s">
        <v>27</v>
      </c>
      <c r="G64" s="92">
        <v>402086722</v>
      </c>
      <c r="H64" s="41" t="s">
        <v>222</v>
      </c>
      <c r="I64" s="3" t="s">
        <v>223</v>
      </c>
      <c r="J64" s="3" t="s">
        <v>216</v>
      </c>
      <c r="K64" s="3" t="s">
        <v>76</v>
      </c>
      <c r="L64" s="3" t="s">
        <v>32</v>
      </c>
      <c r="M64" s="103">
        <v>1</v>
      </c>
      <c r="N64" s="3" t="s">
        <v>417</v>
      </c>
      <c r="O64" s="3" t="s">
        <v>380</v>
      </c>
      <c r="P64" s="3" t="s">
        <v>177</v>
      </c>
      <c r="Q64" s="3" t="s">
        <v>178</v>
      </c>
      <c r="R64" s="6">
        <v>0</v>
      </c>
      <c r="S64" s="43" t="s">
        <v>418</v>
      </c>
      <c r="T64" s="6"/>
      <c r="U64" s="3" t="s">
        <v>419</v>
      </c>
      <c r="V64" s="103"/>
      <c r="W64" s="43" t="s">
        <v>420</v>
      </c>
      <c r="X64" s="6">
        <v>1</v>
      </c>
      <c r="Y64" s="43" t="s">
        <v>421</v>
      </c>
      <c r="Z64" s="103"/>
      <c r="AA64" s="3" t="s">
        <v>422</v>
      </c>
      <c r="AB64" s="103"/>
      <c r="AC64" s="3" t="s">
        <v>517</v>
      </c>
      <c r="AD64" s="119"/>
      <c r="AE64" s="17" t="s">
        <v>603</v>
      </c>
      <c r="AF64" s="13"/>
      <c r="AG64" s="14"/>
      <c r="AH64" s="13"/>
      <c r="AI64" s="14"/>
      <c r="AJ64" s="13"/>
      <c r="AK64" s="14"/>
      <c r="AL64" s="13"/>
      <c r="AM64" s="14"/>
      <c r="AN64" s="13"/>
      <c r="AO64" s="14"/>
      <c r="AP64" s="123">
        <f>58255283+63174720</f>
        <v>121430003</v>
      </c>
      <c r="AQ64" s="122">
        <v>48651374.450000003</v>
      </c>
    </row>
    <row r="65" spans="1:43" ht="330" x14ac:dyDescent="0.25">
      <c r="A65" s="3">
        <v>63</v>
      </c>
      <c r="B65" s="3" t="s">
        <v>172</v>
      </c>
      <c r="C65" s="3" t="s">
        <v>27</v>
      </c>
      <c r="D65" s="41" t="s">
        <v>25</v>
      </c>
      <c r="E65" s="3" t="s">
        <v>109</v>
      </c>
      <c r="F65" s="3" t="s">
        <v>173</v>
      </c>
      <c r="G65" s="92">
        <v>314863375</v>
      </c>
      <c r="H65" s="41" t="s">
        <v>423</v>
      </c>
      <c r="I65" s="3" t="s">
        <v>424</v>
      </c>
      <c r="J65" s="3" t="s">
        <v>118</v>
      </c>
      <c r="K65" s="3" t="s">
        <v>76</v>
      </c>
      <c r="L65" s="3" t="s">
        <v>32</v>
      </c>
      <c r="M65" s="103">
        <v>1</v>
      </c>
      <c r="N65" s="49" t="s">
        <v>425</v>
      </c>
      <c r="O65" s="3" t="s">
        <v>380</v>
      </c>
      <c r="P65" s="3" t="s">
        <v>177</v>
      </c>
      <c r="Q65" s="3" t="s">
        <v>178</v>
      </c>
      <c r="R65" s="6">
        <v>0</v>
      </c>
      <c r="S65" s="43" t="s">
        <v>387</v>
      </c>
      <c r="T65" s="6"/>
      <c r="U65" s="43" t="s">
        <v>426</v>
      </c>
      <c r="V65" s="103"/>
      <c r="W65" s="43" t="s">
        <v>427</v>
      </c>
      <c r="X65" s="6"/>
      <c r="Y65" s="3" t="s">
        <v>428</v>
      </c>
      <c r="Z65" s="103"/>
      <c r="AA65" s="3" t="s">
        <v>390</v>
      </c>
      <c r="AB65" s="103"/>
      <c r="AC65" s="3" t="s">
        <v>512</v>
      </c>
      <c r="AD65" s="119"/>
      <c r="AE65" s="17" t="s">
        <v>604</v>
      </c>
      <c r="AF65" s="13"/>
      <c r="AG65" s="14"/>
      <c r="AH65" s="13"/>
      <c r="AI65" s="14"/>
      <c r="AJ65" s="13"/>
      <c r="AK65" s="14"/>
      <c r="AL65" s="13"/>
      <c r="AM65" s="14"/>
      <c r="AN65" s="13"/>
      <c r="AO65" s="14"/>
      <c r="AP65" s="123">
        <v>313069512</v>
      </c>
      <c r="AQ65" s="123">
        <f>71989167+12300000+11275000+39683174</f>
        <v>135247341</v>
      </c>
    </row>
    <row r="66" spans="1:43" ht="409.5" x14ac:dyDescent="0.25">
      <c r="A66" s="3">
        <v>64</v>
      </c>
      <c r="B66" s="3" t="s">
        <v>172</v>
      </c>
      <c r="C66" s="3" t="s">
        <v>27</v>
      </c>
      <c r="D66" s="41" t="s">
        <v>25</v>
      </c>
      <c r="E66" s="3" t="s">
        <v>109</v>
      </c>
      <c r="F66" s="3" t="s">
        <v>173</v>
      </c>
      <c r="G66" s="92">
        <v>1682383138</v>
      </c>
      <c r="H66" s="98" t="s">
        <v>225</v>
      </c>
      <c r="I66" s="3" t="s">
        <v>429</v>
      </c>
      <c r="J66" s="3" t="s">
        <v>118</v>
      </c>
      <c r="K66" s="3" t="s">
        <v>76</v>
      </c>
      <c r="L66" s="3" t="s">
        <v>32</v>
      </c>
      <c r="M66" s="103">
        <v>2</v>
      </c>
      <c r="N66" s="49" t="s">
        <v>430</v>
      </c>
      <c r="O66" s="3" t="s">
        <v>380</v>
      </c>
      <c r="P66" s="3" t="s">
        <v>177</v>
      </c>
      <c r="Q66" s="3" t="s">
        <v>178</v>
      </c>
      <c r="R66" s="6">
        <v>0</v>
      </c>
      <c r="S66" s="43" t="s">
        <v>387</v>
      </c>
      <c r="T66" s="6"/>
      <c r="U66" s="43" t="s">
        <v>431</v>
      </c>
      <c r="V66" s="103"/>
      <c r="W66" s="43" t="s">
        <v>432</v>
      </c>
      <c r="X66" s="6"/>
      <c r="Y66" s="3" t="s">
        <v>428</v>
      </c>
      <c r="Z66" s="103"/>
      <c r="AA66" s="3" t="s">
        <v>390</v>
      </c>
      <c r="AB66" s="103"/>
      <c r="AC66" s="3" t="s">
        <v>512</v>
      </c>
      <c r="AD66" s="119"/>
      <c r="AE66" s="17" t="s">
        <v>604</v>
      </c>
      <c r="AF66" s="13"/>
      <c r="AG66" s="14"/>
      <c r="AH66" s="13"/>
      <c r="AI66" s="14"/>
      <c r="AJ66" s="13"/>
      <c r="AK66" s="14"/>
      <c r="AL66" s="13"/>
      <c r="AM66" s="14"/>
      <c r="AN66" s="13"/>
      <c r="AO66" s="14"/>
      <c r="AP66" s="123">
        <v>1682383138</v>
      </c>
      <c r="AQ66" s="123">
        <f>156073334+137531976.2</f>
        <v>293605310.19999999</v>
      </c>
    </row>
    <row r="67" spans="1:43" ht="330" x14ac:dyDescent="0.25">
      <c r="A67" s="3">
        <v>65</v>
      </c>
      <c r="B67" s="3" t="s">
        <v>172</v>
      </c>
      <c r="C67" s="3" t="s">
        <v>27</v>
      </c>
      <c r="D67" s="41" t="s">
        <v>25</v>
      </c>
      <c r="E67" s="3" t="s">
        <v>109</v>
      </c>
      <c r="F67" s="3" t="s">
        <v>173</v>
      </c>
      <c r="G67" s="92">
        <v>194284612</v>
      </c>
      <c r="H67" s="98" t="s">
        <v>224</v>
      </c>
      <c r="I67" s="3" t="s">
        <v>433</v>
      </c>
      <c r="J67" s="3" t="s">
        <v>118</v>
      </c>
      <c r="K67" s="3" t="s">
        <v>76</v>
      </c>
      <c r="L67" s="3" t="s">
        <v>32</v>
      </c>
      <c r="M67" s="103">
        <v>1</v>
      </c>
      <c r="N67" s="3" t="s">
        <v>434</v>
      </c>
      <c r="O67" s="3" t="s">
        <v>380</v>
      </c>
      <c r="P67" s="3" t="s">
        <v>177</v>
      </c>
      <c r="Q67" s="3" t="s">
        <v>178</v>
      </c>
      <c r="R67" s="6">
        <v>0</v>
      </c>
      <c r="S67" s="43" t="s">
        <v>387</v>
      </c>
      <c r="T67" s="6"/>
      <c r="U67" s="43" t="s">
        <v>435</v>
      </c>
      <c r="V67" s="103"/>
      <c r="W67" s="43" t="s">
        <v>383</v>
      </c>
      <c r="X67" s="6"/>
      <c r="Y67" s="3" t="s">
        <v>428</v>
      </c>
      <c r="Z67" s="103"/>
      <c r="AA67" s="3" t="s">
        <v>390</v>
      </c>
      <c r="AB67" s="103"/>
      <c r="AC67" s="3" t="s">
        <v>512</v>
      </c>
      <c r="AD67" s="119"/>
      <c r="AE67" s="17" t="s">
        <v>604</v>
      </c>
      <c r="AF67" s="13"/>
      <c r="AG67" s="14"/>
      <c r="AH67" s="13"/>
      <c r="AI67" s="14"/>
      <c r="AJ67" s="13"/>
      <c r="AK67" s="14"/>
      <c r="AL67" s="13"/>
      <c r="AM67" s="14"/>
      <c r="AN67" s="13"/>
      <c r="AO67" s="14"/>
      <c r="AP67" s="123">
        <v>194284612</v>
      </c>
      <c r="AQ67" s="123">
        <v>56217534</v>
      </c>
    </row>
    <row r="68" spans="1:43" ht="255" x14ac:dyDescent="0.25">
      <c r="A68" s="3">
        <v>66</v>
      </c>
      <c r="B68" s="50" t="s">
        <v>226</v>
      </c>
      <c r="C68" s="51" t="s">
        <v>227</v>
      </c>
      <c r="D68" s="52" t="s">
        <v>25</v>
      </c>
      <c r="E68" s="51" t="s">
        <v>228</v>
      </c>
      <c r="F68" s="50" t="s">
        <v>27</v>
      </c>
      <c r="G68" s="96" t="s">
        <v>481</v>
      </c>
      <c r="H68" s="99" t="s">
        <v>229</v>
      </c>
      <c r="I68" s="53" t="s">
        <v>230</v>
      </c>
      <c r="J68" s="53" t="s">
        <v>231</v>
      </c>
      <c r="K68" s="54" t="s">
        <v>232</v>
      </c>
      <c r="L68" s="55" t="s">
        <v>32</v>
      </c>
      <c r="M68" s="96" t="s">
        <v>233</v>
      </c>
      <c r="N68" s="53" t="s">
        <v>234</v>
      </c>
      <c r="O68" s="56" t="s">
        <v>235</v>
      </c>
      <c r="P68" s="3" t="s">
        <v>482</v>
      </c>
      <c r="Q68" s="89" t="s">
        <v>483</v>
      </c>
      <c r="R68" s="57">
        <v>23862283</v>
      </c>
      <c r="S68" s="58" t="s">
        <v>484</v>
      </c>
      <c r="T68" s="58">
        <v>21156793</v>
      </c>
      <c r="U68" s="58" t="s">
        <v>485</v>
      </c>
      <c r="V68" s="111">
        <v>23184628</v>
      </c>
      <c r="W68" s="58" t="s">
        <v>486</v>
      </c>
      <c r="X68" s="58">
        <v>21427378</v>
      </c>
      <c r="Y68" s="58" t="s">
        <v>236</v>
      </c>
      <c r="Z68" s="111">
        <v>23244935.800000001</v>
      </c>
      <c r="AA68" s="58" t="s">
        <v>487</v>
      </c>
      <c r="AB68" s="103">
        <v>22327167.41</v>
      </c>
      <c r="AC68" s="58" t="s">
        <v>587</v>
      </c>
      <c r="AD68" s="119"/>
      <c r="AE68" s="17"/>
      <c r="AF68" s="13"/>
      <c r="AG68" s="14"/>
      <c r="AH68" s="13"/>
      <c r="AI68" s="14"/>
      <c r="AJ68" s="13"/>
      <c r="AK68" s="14"/>
      <c r="AL68" s="13"/>
      <c r="AM68" s="14"/>
      <c r="AN68" s="13"/>
      <c r="AO68" s="14"/>
      <c r="AP68" s="119" t="s">
        <v>249</v>
      </c>
      <c r="AQ68" s="119" t="s">
        <v>249</v>
      </c>
    </row>
    <row r="69" spans="1:43" ht="409.5" x14ac:dyDescent="0.25">
      <c r="A69" s="3">
        <v>67</v>
      </c>
      <c r="B69" s="50" t="s">
        <v>226</v>
      </c>
      <c r="C69" s="51" t="s">
        <v>227</v>
      </c>
      <c r="D69" s="52" t="s">
        <v>25</v>
      </c>
      <c r="E69" s="55" t="s">
        <v>228</v>
      </c>
      <c r="F69" s="53" t="s">
        <v>27</v>
      </c>
      <c r="G69" s="97" t="s">
        <v>481</v>
      </c>
      <c r="H69" s="100" t="s">
        <v>237</v>
      </c>
      <c r="I69" s="56" t="s">
        <v>238</v>
      </c>
      <c r="J69" s="61" t="s">
        <v>239</v>
      </c>
      <c r="K69" s="54" t="s">
        <v>240</v>
      </c>
      <c r="L69" s="52" t="s">
        <v>32</v>
      </c>
      <c r="M69" s="105" t="s">
        <v>241</v>
      </c>
      <c r="N69" s="53" t="s">
        <v>234</v>
      </c>
      <c r="O69" s="56" t="s">
        <v>235</v>
      </c>
      <c r="P69" s="53" t="s">
        <v>482</v>
      </c>
      <c r="Q69" s="90" t="s">
        <v>483</v>
      </c>
      <c r="R69" s="58">
        <v>40729.449999999997</v>
      </c>
      <c r="S69" s="62" t="s">
        <v>488</v>
      </c>
      <c r="T69" s="58">
        <v>36238.92</v>
      </c>
      <c r="U69" s="62" t="s">
        <v>489</v>
      </c>
      <c r="V69" s="111">
        <v>39467.74</v>
      </c>
      <c r="W69" s="62" t="s">
        <v>490</v>
      </c>
      <c r="X69" s="58">
        <v>38572.78</v>
      </c>
      <c r="Y69" s="62" t="s">
        <v>491</v>
      </c>
      <c r="Z69" s="111">
        <v>40190.879999999997</v>
      </c>
      <c r="AA69" s="58" t="s">
        <v>492</v>
      </c>
      <c r="AB69" s="103">
        <v>38346.364000000001</v>
      </c>
      <c r="AC69" s="58" t="s">
        <v>588</v>
      </c>
      <c r="AD69" s="119"/>
      <c r="AE69" s="17"/>
      <c r="AF69" s="13"/>
      <c r="AG69" s="14"/>
      <c r="AH69" s="13"/>
      <c r="AI69" s="14"/>
      <c r="AJ69" s="13"/>
      <c r="AK69" s="14"/>
      <c r="AL69" s="13"/>
      <c r="AM69" s="14"/>
      <c r="AN69" s="13"/>
      <c r="AO69" s="14"/>
      <c r="AP69" s="128" t="s">
        <v>249</v>
      </c>
      <c r="AQ69" s="128" t="s">
        <v>249</v>
      </c>
    </row>
    <row r="70" spans="1:43" ht="409.5" x14ac:dyDescent="0.25">
      <c r="A70" s="3">
        <v>68</v>
      </c>
      <c r="B70" s="50" t="s">
        <v>226</v>
      </c>
      <c r="C70" s="51" t="s">
        <v>227</v>
      </c>
      <c r="D70" s="52" t="s">
        <v>25</v>
      </c>
      <c r="E70" s="55" t="s">
        <v>228</v>
      </c>
      <c r="F70" s="53" t="s">
        <v>27</v>
      </c>
      <c r="G70" s="97" t="s">
        <v>481</v>
      </c>
      <c r="H70" s="100" t="s">
        <v>242</v>
      </c>
      <c r="I70" s="56" t="s">
        <v>243</v>
      </c>
      <c r="J70" s="56" t="s">
        <v>244</v>
      </c>
      <c r="K70" s="54" t="s">
        <v>240</v>
      </c>
      <c r="L70" s="52" t="s">
        <v>32</v>
      </c>
      <c r="M70" s="105" t="s">
        <v>245</v>
      </c>
      <c r="N70" s="53" t="s">
        <v>234</v>
      </c>
      <c r="O70" s="56" t="s">
        <v>235</v>
      </c>
      <c r="P70" s="53" t="s">
        <v>482</v>
      </c>
      <c r="Q70" s="90" t="s">
        <v>483</v>
      </c>
      <c r="R70" s="58">
        <v>25443.38</v>
      </c>
      <c r="S70" s="58" t="s">
        <v>493</v>
      </c>
      <c r="T70" s="58">
        <v>23070.09</v>
      </c>
      <c r="U70" s="62" t="s">
        <v>494</v>
      </c>
      <c r="V70" s="111">
        <v>25454.38</v>
      </c>
      <c r="W70" s="62" t="s">
        <v>495</v>
      </c>
      <c r="X70" s="58">
        <v>24264.06</v>
      </c>
      <c r="Y70" s="62" t="s">
        <v>496</v>
      </c>
      <c r="Z70" s="111">
        <v>24796.38</v>
      </c>
      <c r="AA70" s="58" t="s">
        <v>497</v>
      </c>
      <c r="AB70" s="117">
        <v>23793.187000000002</v>
      </c>
      <c r="AC70" s="58" t="s">
        <v>589</v>
      </c>
      <c r="AD70" s="119"/>
      <c r="AE70" s="17"/>
      <c r="AF70" s="13"/>
      <c r="AG70" s="14"/>
      <c r="AH70" s="13"/>
      <c r="AI70" s="14"/>
      <c r="AJ70" s="13"/>
      <c r="AK70" s="14"/>
      <c r="AL70" s="13"/>
      <c r="AM70" s="14"/>
      <c r="AN70" s="13"/>
      <c r="AO70" s="14"/>
      <c r="AP70" s="128" t="s">
        <v>249</v>
      </c>
      <c r="AQ70" s="128" t="s">
        <v>249</v>
      </c>
    </row>
    <row r="71" spans="1:43" s="1" customFormat="1" ht="409.5" hidden="1" x14ac:dyDescent="0.25">
      <c r="A71" s="11">
        <v>69</v>
      </c>
      <c r="B71" s="50" t="s">
        <v>226</v>
      </c>
      <c r="C71" s="51" t="s">
        <v>227</v>
      </c>
      <c r="D71" s="52" t="s">
        <v>25</v>
      </c>
      <c r="E71" s="55" t="s">
        <v>228</v>
      </c>
      <c r="F71" s="59" t="s">
        <v>27</v>
      </c>
      <c r="G71" s="60" t="s">
        <v>481</v>
      </c>
      <c r="H71" s="63" t="s">
        <v>498</v>
      </c>
      <c r="I71" s="64" t="s">
        <v>590</v>
      </c>
      <c r="J71" s="56" t="s">
        <v>246</v>
      </c>
      <c r="K71" s="50" t="s">
        <v>247</v>
      </c>
      <c r="L71" s="65" t="s">
        <v>67</v>
      </c>
      <c r="M71" s="66">
        <v>10778680337</v>
      </c>
      <c r="N71" s="64" t="s">
        <v>499</v>
      </c>
      <c r="O71" s="56" t="s">
        <v>248</v>
      </c>
      <c r="P71" s="53" t="s">
        <v>249</v>
      </c>
      <c r="Q71" s="67" t="s">
        <v>249</v>
      </c>
      <c r="R71" s="3" t="s">
        <v>249</v>
      </c>
      <c r="S71" s="3" t="s">
        <v>249</v>
      </c>
      <c r="T71" s="3" t="s">
        <v>249</v>
      </c>
      <c r="U71" s="3" t="s">
        <v>249</v>
      </c>
      <c r="V71" s="68">
        <v>39296560</v>
      </c>
      <c r="W71" s="69" t="s">
        <v>500</v>
      </c>
      <c r="X71" s="11"/>
      <c r="Y71" s="11"/>
      <c r="Z71" s="11"/>
      <c r="AA71" s="11"/>
      <c r="AB71" s="58">
        <v>39296560</v>
      </c>
      <c r="AC71" s="70" t="s">
        <v>591</v>
      </c>
      <c r="AD71" s="14"/>
      <c r="AE71" s="14"/>
      <c r="AF71" s="14"/>
      <c r="AG71" s="14"/>
      <c r="AH71" s="14"/>
      <c r="AI71" s="14"/>
      <c r="AJ71" s="14"/>
      <c r="AK71" s="14"/>
      <c r="AL71" s="14"/>
      <c r="AM71" s="14"/>
      <c r="AN71" s="14"/>
      <c r="AO71" s="14"/>
      <c r="AP71" s="24">
        <v>92818687</v>
      </c>
      <c r="AQ71" s="25">
        <v>39296560</v>
      </c>
    </row>
    <row r="72" spans="1:43" ht="60" x14ac:dyDescent="0.25">
      <c r="A72" s="3">
        <v>70</v>
      </c>
      <c r="B72" s="50" t="s">
        <v>226</v>
      </c>
      <c r="C72" s="71" t="s">
        <v>501</v>
      </c>
      <c r="D72" s="52" t="s">
        <v>25</v>
      </c>
      <c r="E72" s="55" t="s">
        <v>228</v>
      </c>
      <c r="F72" s="53" t="s">
        <v>27</v>
      </c>
      <c r="G72" s="97" t="s">
        <v>481</v>
      </c>
      <c r="H72" s="101" t="s">
        <v>250</v>
      </c>
      <c r="I72" s="56" t="s">
        <v>251</v>
      </c>
      <c r="J72" s="56" t="s">
        <v>252</v>
      </c>
      <c r="K72" s="54" t="s">
        <v>247</v>
      </c>
      <c r="L72" s="55" t="s">
        <v>32</v>
      </c>
      <c r="M72" s="106">
        <v>1998161749.8</v>
      </c>
      <c r="N72" s="72" t="s">
        <v>253</v>
      </c>
      <c r="O72" s="56" t="s">
        <v>254</v>
      </c>
      <c r="P72" s="53" t="s">
        <v>482</v>
      </c>
      <c r="Q72" s="90" t="s">
        <v>483</v>
      </c>
      <c r="R72" s="73">
        <v>1141586</v>
      </c>
      <c r="S72" s="74" t="s">
        <v>502</v>
      </c>
      <c r="T72" s="73">
        <v>8241817</v>
      </c>
      <c r="U72" s="74" t="s">
        <v>503</v>
      </c>
      <c r="V72" s="112">
        <v>129481733</v>
      </c>
      <c r="W72" s="74" t="s">
        <v>504</v>
      </c>
      <c r="X72" s="73">
        <v>378549627</v>
      </c>
      <c r="Y72" s="74" t="s">
        <v>255</v>
      </c>
      <c r="Z72" s="113">
        <v>437084574</v>
      </c>
      <c r="AA72" s="41" t="s">
        <v>505</v>
      </c>
      <c r="AB72" s="118">
        <v>597127377</v>
      </c>
      <c r="AC72" s="3" t="s">
        <v>592</v>
      </c>
      <c r="AD72" s="120"/>
      <c r="AE72" s="17"/>
      <c r="AF72" s="14"/>
      <c r="AG72" s="14"/>
      <c r="AH72" s="14"/>
      <c r="AI72" s="14"/>
      <c r="AJ72" s="14"/>
      <c r="AK72" s="14"/>
      <c r="AL72" s="14"/>
      <c r="AM72" s="14"/>
      <c r="AN72" s="14"/>
      <c r="AO72" s="14"/>
      <c r="AP72" s="119">
        <v>1650681562</v>
      </c>
      <c r="AQ72" s="119">
        <f>AB72</f>
        <v>597127377</v>
      </c>
    </row>
    <row r="73" spans="1:43" ht="45" x14ac:dyDescent="0.25">
      <c r="A73" s="3">
        <v>71</v>
      </c>
      <c r="B73" s="50" t="s">
        <v>226</v>
      </c>
      <c r="C73" s="71" t="s">
        <v>501</v>
      </c>
      <c r="D73" s="52" t="s">
        <v>25</v>
      </c>
      <c r="E73" s="55" t="s">
        <v>228</v>
      </c>
      <c r="F73" s="53" t="s">
        <v>27</v>
      </c>
      <c r="G73" s="97" t="s">
        <v>481</v>
      </c>
      <c r="H73" s="101" t="s">
        <v>256</v>
      </c>
      <c r="I73" s="56" t="s">
        <v>257</v>
      </c>
      <c r="J73" s="56" t="s">
        <v>258</v>
      </c>
      <c r="K73" s="54" t="s">
        <v>247</v>
      </c>
      <c r="L73" s="55" t="s">
        <v>32</v>
      </c>
      <c r="M73" s="107">
        <v>53558136148.068001</v>
      </c>
      <c r="N73" s="72" t="s">
        <v>253</v>
      </c>
      <c r="O73" s="56" t="s">
        <v>254</v>
      </c>
      <c r="P73" s="53" t="s">
        <v>482</v>
      </c>
      <c r="Q73" s="90" t="s">
        <v>483</v>
      </c>
      <c r="R73" s="73">
        <v>1029374097.11</v>
      </c>
      <c r="S73" s="74" t="s">
        <v>506</v>
      </c>
      <c r="T73" s="73">
        <v>1941550217.1099999</v>
      </c>
      <c r="U73" s="74" t="s">
        <v>507</v>
      </c>
      <c r="V73" s="112">
        <v>2954064013.4000001</v>
      </c>
      <c r="W73" s="74" t="s">
        <v>508</v>
      </c>
      <c r="X73" s="73">
        <v>3934375404.3400002</v>
      </c>
      <c r="Y73" s="74" t="s">
        <v>509</v>
      </c>
      <c r="Z73" s="112">
        <v>5275417993.7399998</v>
      </c>
      <c r="AA73" s="41" t="s">
        <v>259</v>
      </c>
      <c r="AB73" s="118">
        <v>6966754579.7399998</v>
      </c>
      <c r="AC73" s="3" t="s">
        <v>593</v>
      </c>
      <c r="AD73" s="120"/>
      <c r="AE73" s="17"/>
      <c r="AF73" s="14"/>
      <c r="AG73" s="14"/>
      <c r="AH73" s="14"/>
      <c r="AI73" s="14"/>
      <c r="AJ73" s="14"/>
      <c r="AK73" s="14"/>
      <c r="AL73" s="14"/>
      <c r="AM73" s="14"/>
      <c r="AN73" s="14"/>
      <c r="AO73" s="14"/>
      <c r="AP73" s="119">
        <v>29507252627.869999</v>
      </c>
      <c r="AQ73" s="119">
        <f>AB73</f>
        <v>6966754579.7399998</v>
      </c>
    </row>
    <row r="74" spans="1:43" s="10" customFormat="1" ht="90" hidden="1" customHeight="1" x14ac:dyDescent="0.25">
      <c r="A74" s="11">
        <v>72</v>
      </c>
      <c r="B74" s="11" t="s">
        <v>23</v>
      </c>
      <c r="C74" s="11" t="s">
        <v>41</v>
      </c>
      <c r="D74" s="26" t="s">
        <v>25</v>
      </c>
      <c r="E74" s="11" t="s">
        <v>26</v>
      </c>
      <c r="F74" s="11" t="s">
        <v>27</v>
      </c>
      <c r="G74" s="27">
        <v>0</v>
      </c>
      <c r="H74" s="11" t="s">
        <v>302</v>
      </c>
      <c r="I74" s="11" t="s">
        <v>303</v>
      </c>
      <c r="J74" s="41" t="s">
        <v>304</v>
      </c>
      <c r="K74" s="11" t="s">
        <v>44</v>
      </c>
      <c r="L74" s="11" t="s">
        <v>67</v>
      </c>
      <c r="M74" s="12">
        <v>4</v>
      </c>
      <c r="N74" s="11"/>
      <c r="O74" s="11"/>
      <c r="P74" s="11" t="s">
        <v>45</v>
      </c>
      <c r="Q74" s="11" t="s">
        <v>46</v>
      </c>
      <c r="R74" s="12"/>
      <c r="S74" s="11"/>
      <c r="T74" s="12"/>
      <c r="U74" s="11"/>
      <c r="V74" s="12"/>
      <c r="W74" s="11"/>
      <c r="X74" s="12"/>
      <c r="Y74" s="11"/>
      <c r="Z74" s="12">
        <v>1</v>
      </c>
      <c r="AA74" s="11" t="s">
        <v>305</v>
      </c>
      <c r="AB74" s="12"/>
      <c r="AC74" s="11" t="s">
        <v>586</v>
      </c>
      <c r="AD74" s="13"/>
      <c r="AE74" s="14"/>
      <c r="AF74" s="13"/>
      <c r="AG74" s="14"/>
      <c r="AH74" s="13"/>
      <c r="AI74" s="14"/>
      <c r="AJ74" s="13"/>
      <c r="AK74" s="14"/>
      <c r="AL74" s="13"/>
      <c r="AM74" s="14"/>
      <c r="AN74" s="13"/>
      <c r="AO74" s="14"/>
      <c r="AP74" s="13">
        <v>0</v>
      </c>
      <c r="AQ74" s="13">
        <v>0</v>
      </c>
    </row>
    <row r="75" spans="1:43" s="10" customFormat="1" ht="90" hidden="1" customHeight="1" x14ac:dyDescent="0.25">
      <c r="A75" s="14"/>
      <c r="B75" s="14"/>
      <c r="C75" s="14"/>
      <c r="D75" s="15"/>
      <c r="E75" s="14"/>
      <c r="F75" s="14"/>
      <c r="G75" s="18"/>
      <c r="H75" s="20"/>
      <c r="I75" s="20"/>
      <c r="J75" s="22"/>
      <c r="K75" s="20"/>
      <c r="L75" s="20"/>
      <c r="M75" s="9"/>
      <c r="N75" s="14"/>
      <c r="O75" s="14"/>
      <c r="P75" s="14"/>
      <c r="Q75" s="23"/>
      <c r="R75" s="13"/>
      <c r="S75" s="14"/>
      <c r="T75" s="13"/>
      <c r="U75" s="14"/>
      <c r="V75" s="13"/>
      <c r="W75" s="14"/>
      <c r="X75" s="13"/>
      <c r="Y75" s="14"/>
      <c r="Z75" s="13"/>
      <c r="AA75" s="14"/>
      <c r="AB75" s="13"/>
      <c r="AC75" s="14"/>
      <c r="AD75" s="13"/>
      <c r="AE75" s="14"/>
      <c r="AF75" s="13"/>
      <c r="AG75" s="14"/>
      <c r="AH75" s="13"/>
      <c r="AI75" s="14"/>
      <c r="AJ75" s="13"/>
      <c r="AK75" s="14"/>
      <c r="AL75" s="13"/>
      <c r="AM75" s="14"/>
      <c r="AN75" s="13"/>
      <c r="AO75" s="14"/>
      <c r="AP75" s="13"/>
      <c r="AQ75" s="13"/>
    </row>
    <row r="76" spans="1:43" s="10" customFormat="1" ht="90" hidden="1" customHeight="1" x14ac:dyDescent="0.25">
      <c r="A76" s="14"/>
      <c r="B76" s="14"/>
      <c r="C76" s="14"/>
      <c r="D76" s="15"/>
      <c r="E76" s="14"/>
      <c r="F76" s="14"/>
      <c r="G76" s="18"/>
      <c r="H76" s="20"/>
      <c r="I76" s="20"/>
      <c r="J76" s="22"/>
      <c r="K76" s="20"/>
      <c r="L76" s="20"/>
      <c r="M76" s="9"/>
      <c r="N76" s="14"/>
      <c r="O76" s="14"/>
      <c r="P76" s="14"/>
      <c r="Q76" s="23"/>
      <c r="R76" s="13"/>
      <c r="S76" s="14"/>
      <c r="T76" s="13"/>
      <c r="U76" s="14"/>
      <c r="V76" s="13"/>
      <c r="W76" s="14"/>
      <c r="X76" s="13"/>
      <c r="Y76" s="14"/>
      <c r="Z76" s="13"/>
      <c r="AA76" s="14"/>
      <c r="AB76" s="13"/>
      <c r="AC76" s="14"/>
      <c r="AD76" s="13"/>
      <c r="AE76" s="14"/>
      <c r="AF76" s="13"/>
      <c r="AG76" s="14"/>
      <c r="AH76" s="13"/>
      <c r="AI76" s="14"/>
      <c r="AJ76" s="13"/>
      <c r="AK76" s="14"/>
      <c r="AL76" s="13"/>
      <c r="AM76" s="14"/>
      <c r="AN76" s="13"/>
      <c r="AO76" s="14"/>
      <c r="AP76" s="13"/>
      <c r="AQ76" s="13"/>
    </row>
    <row r="77" spans="1:43" s="10" customFormat="1" ht="90" hidden="1" customHeight="1" x14ac:dyDescent="0.25">
      <c r="A77" s="14"/>
      <c r="B77" s="14"/>
      <c r="C77" s="14"/>
      <c r="D77" s="15"/>
      <c r="E77" s="14"/>
      <c r="F77" s="14"/>
      <c r="G77" s="18"/>
      <c r="H77" s="20"/>
      <c r="I77" s="20"/>
      <c r="J77" s="22"/>
      <c r="K77" s="20"/>
      <c r="L77" s="20"/>
      <c r="M77" s="9"/>
      <c r="N77" s="14"/>
      <c r="O77" s="14"/>
      <c r="P77" s="14"/>
      <c r="Q77" s="23"/>
      <c r="R77" s="13"/>
      <c r="S77" s="14"/>
      <c r="T77" s="13"/>
      <c r="U77" s="14"/>
      <c r="V77" s="13"/>
      <c r="W77" s="14"/>
      <c r="X77" s="13"/>
      <c r="Y77" s="14"/>
      <c r="Z77" s="13"/>
      <c r="AA77" s="14"/>
      <c r="AB77" s="13"/>
      <c r="AC77" s="14"/>
      <c r="AD77" s="13"/>
      <c r="AE77" s="14"/>
      <c r="AF77" s="13"/>
      <c r="AG77" s="14"/>
      <c r="AH77" s="13"/>
      <c r="AI77" s="14"/>
      <c r="AJ77" s="13"/>
      <c r="AK77" s="14"/>
      <c r="AL77" s="13"/>
      <c r="AM77" s="14"/>
      <c r="AN77" s="13"/>
      <c r="AO77" s="14"/>
      <c r="AP77" s="13"/>
      <c r="AQ77" s="13"/>
    </row>
    <row r="78" spans="1:43" s="10" customFormat="1" ht="90" hidden="1" customHeight="1" x14ac:dyDescent="0.25">
      <c r="A78" s="14"/>
      <c r="B78" s="14"/>
      <c r="C78" s="14"/>
      <c r="D78" s="15"/>
      <c r="E78" s="14"/>
      <c r="F78" s="14"/>
      <c r="G78" s="18"/>
      <c r="H78" s="20"/>
      <c r="I78" s="20"/>
      <c r="J78" s="22"/>
      <c r="K78" s="20"/>
      <c r="L78" s="20"/>
      <c r="M78" s="9"/>
      <c r="N78" s="14"/>
      <c r="O78" s="14"/>
      <c r="P78" s="14"/>
      <c r="Q78" s="23"/>
      <c r="R78" s="13"/>
      <c r="S78" s="14"/>
      <c r="T78" s="13"/>
      <c r="U78" s="14"/>
      <c r="V78" s="13"/>
      <c r="W78" s="14"/>
      <c r="X78" s="13"/>
      <c r="Y78" s="14"/>
      <c r="Z78" s="13"/>
      <c r="AA78" s="14"/>
      <c r="AB78" s="13"/>
      <c r="AC78" s="14"/>
      <c r="AD78" s="13"/>
      <c r="AE78" s="14"/>
      <c r="AF78" s="13"/>
      <c r="AG78" s="14"/>
      <c r="AH78" s="13"/>
      <c r="AI78" s="14"/>
      <c r="AJ78" s="13"/>
      <c r="AK78" s="14"/>
      <c r="AL78" s="13"/>
      <c r="AM78" s="14"/>
      <c r="AN78" s="13"/>
      <c r="AO78" s="14"/>
      <c r="AP78" s="13"/>
      <c r="AQ78" s="13"/>
    </row>
    <row r="79" spans="1:43" s="10" customFormat="1" ht="90" hidden="1" customHeight="1" x14ac:dyDescent="0.25">
      <c r="A79" s="14"/>
      <c r="B79" s="14"/>
      <c r="C79" s="14"/>
      <c r="D79" s="15"/>
      <c r="E79" s="14"/>
      <c r="F79" s="14"/>
      <c r="G79" s="18"/>
      <c r="H79" s="20"/>
      <c r="I79" s="20"/>
      <c r="J79" s="22"/>
      <c r="K79" s="20"/>
      <c r="L79" s="20"/>
      <c r="M79" s="9"/>
      <c r="N79" s="14"/>
      <c r="O79" s="14"/>
      <c r="P79" s="14"/>
      <c r="Q79" s="23"/>
      <c r="R79" s="13"/>
      <c r="S79" s="14"/>
      <c r="T79" s="13"/>
      <c r="U79" s="14"/>
      <c r="V79" s="13"/>
      <c r="W79" s="14"/>
      <c r="X79" s="13"/>
      <c r="Y79" s="14"/>
      <c r="Z79" s="13"/>
      <c r="AA79" s="14"/>
      <c r="AB79" s="13"/>
      <c r="AC79" s="14"/>
      <c r="AD79" s="13"/>
      <c r="AE79" s="14"/>
      <c r="AF79" s="13"/>
      <c r="AG79" s="14"/>
      <c r="AH79" s="13"/>
      <c r="AI79" s="14"/>
      <c r="AJ79" s="13"/>
      <c r="AK79" s="14"/>
      <c r="AL79" s="13"/>
      <c r="AM79" s="14"/>
      <c r="AN79" s="13"/>
      <c r="AO79" s="14"/>
      <c r="AP79" s="13"/>
      <c r="AQ79" s="13"/>
    </row>
    <row r="80" spans="1:43" s="10" customFormat="1" ht="90" hidden="1" customHeight="1" x14ac:dyDescent="0.25">
      <c r="A80" s="14"/>
      <c r="B80" s="14"/>
      <c r="C80" s="14"/>
      <c r="D80" s="15"/>
      <c r="E80" s="14"/>
      <c r="F80" s="14"/>
      <c r="G80" s="18"/>
      <c r="H80" s="20"/>
      <c r="I80" s="20"/>
      <c r="J80" s="22"/>
      <c r="K80" s="20"/>
      <c r="L80" s="20"/>
      <c r="M80" s="9"/>
      <c r="N80" s="14"/>
      <c r="O80" s="14"/>
      <c r="P80" s="14"/>
      <c r="Q80" s="23"/>
      <c r="R80" s="13"/>
      <c r="S80" s="14"/>
      <c r="T80" s="13"/>
      <c r="U80" s="14"/>
      <c r="V80" s="13"/>
      <c r="W80" s="14"/>
      <c r="X80" s="13"/>
      <c r="Y80" s="14"/>
      <c r="Z80" s="13"/>
      <c r="AA80" s="14"/>
      <c r="AB80" s="13"/>
      <c r="AC80" s="14"/>
      <c r="AD80" s="13"/>
      <c r="AE80" s="14"/>
      <c r="AF80" s="13"/>
      <c r="AG80" s="14"/>
      <c r="AH80" s="13"/>
      <c r="AI80" s="14"/>
      <c r="AJ80" s="13"/>
      <c r="AK80" s="14"/>
      <c r="AL80" s="13"/>
      <c r="AM80" s="14"/>
      <c r="AN80" s="13"/>
      <c r="AO80" s="14"/>
      <c r="AP80" s="13"/>
      <c r="AQ80" s="13"/>
    </row>
    <row r="81" spans="1:43" s="10" customFormat="1" ht="90" hidden="1" customHeight="1" x14ac:dyDescent="0.25">
      <c r="A81" s="14"/>
      <c r="B81" s="14"/>
      <c r="C81" s="14"/>
      <c r="D81" s="15"/>
      <c r="E81" s="14"/>
      <c r="F81" s="14"/>
      <c r="G81" s="18"/>
      <c r="H81" s="20"/>
      <c r="I81" s="20"/>
      <c r="J81" s="22"/>
      <c r="K81" s="20"/>
      <c r="L81" s="20"/>
      <c r="M81" s="9"/>
      <c r="N81" s="14"/>
      <c r="O81" s="14"/>
      <c r="P81" s="14"/>
      <c r="Q81" s="23"/>
      <c r="R81" s="13"/>
      <c r="S81" s="14"/>
      <c r="T81" s="13"/>
      <c r="U81" s="14"/>
      <c r="V81" s="13"/>
      <c r="W81" s="14"/>
      <c r="X81" s="13"/>
      <c r="Y81" s="14"/>
      <c r="Z81" s="13"/>
      <c r="AA81" s="14"/>
      <c r="AB81" s="13"/>
      <c r="AC81" s="14"/>
      <c r="AD81" s="13"/>
      <c r="AE81" s="14"/>
      <c r="AF81" s="13"/>
      <c r="AG81" s="14"/>
      <c r="AH81" s="13"/>
      <c r="AI81" s="14"/>
      <c r="AJ81" s="13"/>
      <c r="AK81" s="14"/>
      <c r="AL81" s="13"/>
      <c r="AM81" s="14"/>
      <c r="AN81" s="13"/>
      <c r="AO81" s="14"/>
      <c r="AP81" s="13"/>
      <c r="AQ81" s="13"/>
    </row>
    <row r="82" spans="1:43" s="10" customFormat="1" ht="90" hidden="1" customHeight="1" x14ac:dyDescent="0.25">
      <c r="A82" s="14"/>
      <c r="B82" s="14"/>
      <c r="C82" s="14"/>
      <c r="D82" s="15"/>
      <c r="E82" s="14"/>
      <c r="F82" s="14"/>
      <c r="G82" s="18"/>
      <c r="H82" s="20"/>
      <c r="I82" s="20"/>
      <c r="J82" s="22"/>
      <c r="K82" s="20"/>
      <c r="L82" s="20"/>
      <c r="M82" s="9"/>
      <c r="N82" s="14"/>
      <c r="O82" s="14"/>
      <c r="P82" s="14"/>
      <c r="Q82" s="23"/>
      <c r="R82" s="13"/>
      <c r="S82" s="14"/>
      <c r="T82" s="13"/>
      <c r="U82" s="14"/>
      <c r="V82" s="13"/>
      <c r="W82" s="14"/>
      <c r="X82" s="13"/>
      <c r="Y82" s="14"/>
      <c r="Z82" s="13"/>
      <c r="AA82" s="14"/>
      <c r="AB82" s="13"/>
      <c r="AC82" s="14"/>
      <c r="AD82" s="13"/>
      <c r="AE82" s="14"/>
      <c r="AF82" s="13"/>
      <c r="AG82" s="14"/>
      <c r="AH82" s="13"/>
      <c r="AI82" s="14"/>
      <c r="AJ82" s="13"/>
      <c r="AK82" s="14"/>
      <c r="AL82" s="13"/>
      <c r="AM82" s="14"/>
      <c r="AN82" s="13"/>
      <c r="AO82" s="14"/>
      <c r="AP82" s="13"/>
      <c r="AQ82" s="13"/>
    </row>
    <row r="83" spans="1:43" s="10" customFormat="1" ht="90" hidden="1" customHeight="1" x14ac:dyDescent="0.25">
      <c r="A83" s="14"/>
      <c r="B83" s="14"/>
      <c r="C83" s="14"/>
      <c r="D83" s="15"/>
      <c r="E83" s="14"/>
      <c r="F83" s="14"/>
      <c r="G83" s="18"/>
      <c r="H83" s="20"/>
      <c r="I83" s="20"/>
      <c r="J83" s="22"/>
      <c r="K83" s="20"/>
      <c r="L83" s="20"/>
      <c r="M83" s="9"/>
      <c r="N83" s="14"/>
      <c r="O83" s="14"/>
      <c r="P83" s="14"/>
      <c r="Q83" s="23"/>
      <c r="R83" s="13"/>
      <c r="S83" s="14"/>
      <c r="T83" s="13"/>
      <c r="U83" s="14"/>
      <c r="V83" s="13"/>
      <c r="W83" s="14"/>
      <c r="X83" s="13"/>
      <c r="Y83" s="14"/>
      <c r="Z83" s="13"/>
      <c r="AA83" s="14"/>
      <c r="AB83" s="13"/>
      <c r="AC83" s="14"/>
      <c r="AD83" s="13"/>
      <c r="AE83" s="14"/>
      <c r="AF83" s="13"/>
      <c r="AG83" s="14"/>
      <c r="AH83" s="13"/>
      <c r="AI83" s="14"/>
      <c r="AJ83" s="13"/>
      <c r="AK83" s="14"/>
      <c r="AL83" s="13"/>
      <c r="AM83" s="14"/>
      <c r="AN83" s="13"/>
      <c r="AO83" s="14"/>
      <c r="AP83" s="13"/>
      <c r="AQ83" s="13"/>
    </row>
    <row r="84" spans="1:43" s="10" customFormat="1" ht="90" hidden="1" customHeight="1" x14ac:dyDescent="0.25">
      <c r="A84" s="14"/>
      <c r="B84" s="14"/>
      <c r="C84" s="14"/>
      <c r="D84" s="15"/>
      <c r="E84" s="14"/>
      <c r="F84" s="14"/>
      <c r="G84" s="18"/>
      <c r="H84" s="20"/>
      <c r="I84" s="20"/>
      <c r="J84" s="22"/>
      <c r="K84" s="20"/>
      <c r="L84" s="20"/>
      <c r="M84" s="9"/>
      <c r="N84" s="14"/>
      <c r="O84" s="14"/>
      <c r="P84" s="14"/>
      <c r="Q84" s="23"/>
      <c r="R84" s="13"/>
      <c r="S84" s="14"/>
      <c r="T84" s="13"/>
      <c r="U84" s="14"/>
      <c r="V84" s="13"/>
      <c r="W84" s="14"/>
      <c r="X84" s="13"/>
      <c r="Y84" s="14"/>
      <c r="Z84" s="13"/>
      <c r="AA84" s="14"/>
      <c r="AB84" s="13"/>
      <c r="AC84" s="14"/>
      <c r="AD84" s="13"/>
      <c r="AE84" s="14"/>
      <c r="AF84" s="13"/>
      <c r="AG84" s="14"/>
      <c r="AH84" s="13"/>
      <c r="AI84" s="14"/>
      <c r="AJ84" s="13"/>
      <c r="AK84" s="14"/>
      <c r="AL84" s="13"/>
      <c r="AM84" s="14"/>
      <c r="AN84" s="13"/>
      <c r="AO84" s="14"/>
      <c r="AP84" s="13"/>
      <c r="AQ84" s="13"/>
    </row>
    <row r="85" spans="1:43" s="10" customFormat="1" ht="90" hidden="1" customHeight="1" x14ac:dyDescent="0.25">
      <c r="A85" s="14"/>
      <c r="B85" s="14"/>
      <c r="C85" s="14"/>
      <c r="D85" s="15"/>
      <c r="E85" s="14"/>
      <c r="F85" s="14"/>
      <c r="G85" s="18"/>
      <c r="H85" s="20"/>
      <c r="I85" s="20"/>
      <c r="J85" s="22"/>
      <c r="K85" s="20"/>
      <c r="L85" s="20"/>
      <c r="M85" s="9"/>
      <c r="N85" s="14"/>
      <c r="O85" s="14"/>
      <c r="P85" s="14"/>
      <c r="Q85" s="23"/>
      <c r="R85" s="13"/>
      <c r="S85" s="14"/>
      <c r="T85" s="13"/>
      <c r="U85" s="14"/>
      <c r="V85" s="13"/>
      <c r="W85" s="14"/>
      <c r="X85" s="13"/>
      <c r="Y85" s="14"/>
      <c r="Z85" s="13"/>
      <c r="AA85" s="14"/>
      <c r="AB85" s="13"/>
      <c r="AC85" s="14"/>
      <c r="AD85" s="13"/>
      <c r="AE85" s="14"/>
      <c r="AF85" s="13"/>
      <c r="AG85" s="14"/>
      <c r="AH85" s="13"/>
      <c r="AI85" s="14"/>
      <c r="AJ85" s="13"/>
      <c r="AK85" s="14"/>
      <c r="AL85" s="13"/>
      <c r="AM85" s="14"/>
      <c r="AN85" s="13"/>
      <c r="AO85" s="14"/>
      <c r="AP85" s="13"/>
      <c r="AQ85" s="13"/>
    </row>
    <row r="86" spans="1:43" s="10" customFormat="1" ht="90" hidden="1" customHeight="1" x14ac:dyDescent="0.25">
      <c r="A86" s="14"/>
      <c r="B86" s="14"/>
      <c r="C86" s="14"/>
      <c r="D86" s="15"/>
      <c r="E86" s="14"/>
      <c r="F86" s="14"/>
      <c r="G86" s="18"/>
      <c r="H86" s="20"/>
      <c r="I86" s="20"/>
      <c r="J86" s="22"/>
      <c r="K86" s="20"/>
      <c r="L86" s="20"/>
      <c r="M86" s="9"/>
      <c r="N86" s="14"/>
      <c r="O86" s="14"/>
      <c r="P86" s="14"/>
      <c r="Q86" s="23"/>
      <c r="R86" s="13"/>
      <c r="S86" s="14"/>
      <c r="T86" s="13"/>
      <c r="U86" s="14"/>
      <c r="V86" s="13"/>
      <c r="W86" s="14"/>
      <c r="X86" s="13"/>
      <c r="Y86" s="14"/>
      <c r="Z86" s="13"/>
      <c r="AA86" s="14"/>
      <c r="AB86" s="13"/>
      <c r="AC86" s="14"/>
      <c r="AD86" s="13"/>
      <c r="AE86" s="14"/>
      <c r="AF86" s="13"/>
      <c r="AG86" s="14"/>
      <c r="AH86" s="13"/>
      <c r="AI86" s="14"/>
      <c r="AJ86" s="13"/>
      <c r="AK86" s="14"/>
      <c r="AL86" s="13"/>
      <c r="AM86" s="14"/>
      <c r="AN86" s="13"/>
      <c r="AO86" s="14"/>
      <c r="AP86" s="13"/>
      <c r="AQ86" s="13"/>
    </row>
    <row r="87" spans="1:43" s="10" customFormat="1" ht="90" hidden="1" customHeight="1" x14ac:dyDescent="0.25">
      <c r="A87" s="14"/>
      <c r="B87" s="14"/>
      <c r="C87" s="14"/>
      <c r="D87" s="15"/>
      <c r="E87" s="14"/>
      <c r="F87" s="14"/>
      <c r="G87" s="18"/>
      <c r="H87" s="20"/>
      <c r="I87" s="20"/>
      <c r="J87" s="22"/>
      <c r="K87" s="20"/>
      <c r="L87" s="20"/>
      <c r="M87" s="9"/>
      <c r="N87" s="14"/>
      <c r="O87" s="14"/>
      <c r="P87" s="14"/>
      <c r="Q87" s="23"/>
      <c r="R87" s="13"/>
      <c r="S87" s="14"/>
      <c r="T87" s="13"/>
      <c r="U87" s="14"/>
      <c r="V87" s="13"/>
      <c r="W87" s="14"/>
      <c r="X87" s="13"/>
      <c r="Y87" s="14"/>
      <c r="Z87" s="13"/>
      <c r="AA87" s="14"/>
      <c r="AB87" s="13"/>
      <c r="AC87" s="14"/>
      <c r="AD87" s="13"/>
      <c r="AE87" s="14"/>
      <c r="AF87" s="13"/>
      <c r="AG87" s="14"/>
      <c r="AH87" s="13"/>
      <c r="AI87" s="14"/>
      <c r="AJ87" s="13"/>
      <c r="AK87" s="14"/>
      <c r="AL87" s="13"/>
      <c r="AM87" s="14"/>
      <c r="AN87" s="13"/>
      <c r="AO87" s="14"/>
      <c r="AP87" s="13"/>
      <c r="AQ87" s="13"/>
    </row>
    <row r="88" spans="1:43" s="10" customFormat="1" ht="90" hidden="1" customHeight="1" x14ac:dyDescent="0.25">
      <c r="A88" s="14"/>
      <c r="B88" s="14"/>
      <c r="C88" s="14"/>
      <c r="D88" s="15"/>
      <c r="E88" s="14"/>
      <c r="F88" s="14"/>
      <c r="G88" s="18"/>
      <c r="H88" s="20"/>
      <c r="I88" s="20"/>
      <c r="J88" s="22"/>
      <c r="K88" s="20"/>
      <c r="L88" s="20"/>
      <c r="M88" s="9"/>
      <c r="N88" s="14"/>
      <c r="O88" s="14"/>
      <c r="P88" s="14"/>
      <c r="Q88" s="23"/>
      <c r="R88" s="13"/>
      <c r="S88" s="14"/>
      <c r="T88" s="13"/>
      <c r="U88" s="14"/>
      <c r="V88" s="13"/>
      <c r="W88" s="14"/>
      <c r="X88" s="13"/>
      <c r="Y88" s="14"/>
      <c r="Z88" s="13"/>
      <c r="AA88" s="14"/>
      <c r="AB88" s="13"/>
      <c r="AC88" s="14"/>
      <c r="AD88" s="13"/>
      <c r="AE88" s="14"/>
      <c r="AF88" s="13"/>
      <c r="AG88" s="14"/>
      <c r="AH88" s="13"/>
      <c r="AI88" s="14"/>
      <c r="AJ88" s="13"/>
      <c r="AK88" s="14"/>
      <c r="AL88" s="13"/>
      <c r="AM88" s="14"/>
      <c r="AN88" s="13"/>
      <c r="AO88" s="14"/>
      <c r="AP88" s="13"/>
      <c r="AQ88" s="13"/>
    </row>
    <row r="89" spans="1:43" s="10" customFormat="1" ht="90" hidden="1" customHeight="1" x14ac:dyDescent="0.25">
      <c r="A89" s="14"/>
      <c r="B89" s="14"/>
      <c r="C89" s="14"/>
      <c r="D89" s="15"/>
      <c r="E89" s="14"/>
      <c r="F89" s="14"/>
      <c r="G89" s="18"/>
      <c r="H89" s="20"/>
      <c r="I89" s="20"/>
      <c r="J89" s="22"/>
      <c r="K89" s="20"/>
      <c r="L89" s="20"/>
      <c r="M89" s="9"/>
      <c r="N89" s="14"/>
      <c r="O89" s="14"/>
      <c r="P89" s="14"/>
      <c r="Q89" s="23"/>
      <c r="R89" s="13"/>
      <c r="S89" s="14"/>
      <c r="T89" s="13"/>
      <c r="U89" s="14"/>
      <c r="V89" s="13"/>
      <c r="W89" s="14"/>
      <c r="X89" s="13"/>
      <c r="Y89" s="14"/>
      <c r="Z89" s="13"/>
      <c r="AA89" s="14"/>
      <c r="AB89" s="13"/>
      <c r="AC89" s="14"/>
      <c r="AD89" s="13"/>
      <c r="AE89" s="14"/>
      <c r="AF89" s="13"/>
      <c r="AG89" s="14"/>
      <c r="AH89" s="13"/>
      <c r="AI89" s="14"/>
      <c r="AJ89" s="13"/>
      <c r="AK89" s="14"/>
      <c r="AL89" s="13"/>
      <c r="AM89" s="14"/>
      <c r="AN89" s="13"/>
      <c r="AO89" s="14"/>
      <c r="AP89" s="13"/>
      <c r="AQ89" s="13"/>
    </row>
    <row r="90" spans="1:43" s="10" customFormat="1" ht="90" hidden="1" customHeight="1" x14ac:dyDescent="0.25">
      <c r="A90" s="14"/>
      <c r="B90" s="14"/>
      <c r="C90" s="14"/>
      <c r="D90" s="15"/>
      <c r="E90" s="14"/>
      <c r="F90" s="14"/>
      <c r="G90" s="18"/>
      <c r="H90" s="20"/>
      <c r="I90" s="20"/>
      <c r="J90" s="22"/>
      <c r="K90" s="20"/>
      <c r="L90" s="20"/>
      <c r="M90" s="9"/>
      <c r="N90" s="14"/>
      <c r="O90" s="14"/>
      <c r="P90" s="14"/>
      <c r="Q90" s="23"/>
      <c r="R90" s="13"/>
      <c r="S90" s="14"/>
      <c r="T90" s="13"/>
      <c r="U90" s="14"/>
      <c r="V90" s="13"/>
      <c r="W90" s="14"/>
      <c r="X90" s="13"/>
      <c r="Y90" s="14"/>
      <c r="Z90" s="13"/>
      <c r="AA90" s="14"/>
      <c r="AB90" s="13"/>
      <c r="AC90" s="14"/>
      <c r="AD90" s="13"/>
      <c r="AE90" s="14"/>
      <c r="AF90" s="13"/>
      <c r="AG90" s="14"/>
      <c r="AH90" s="13"/>
      <c r="AI90" s="14"/>
      <c r="AJ90" s="13"/>
      <c r="AK90" s="14"/>
      <c r="AL90" s="13"/>
      <c r="AM90" s="14"/>
      <c r="AN90" s="13"/>
      <c r="AO90" s="14"/>
      <c r="AP90" s="13"/>
      <c r="AQ90" s="13"/>
    </row>
    <row r="91" spans="1:43" s="10" customFormat="1" ht="90" hidden="1" customHeight="1" x14ac:dyDescent="0.25">
      <c r="A91" s="14"/>
      <c r="B91" s="14"/>
      <c r="C91" s="14"/>
      <c r="D91" s="15"/>
      <c r="E91" s="14"/>
      <c r="F91" s="14"/>
      <c r="G91" s="18"/>
      <c r="H91" s="20"/>
      <c r="I91" s="20"/>
      <c r="J91" s="22"/>
      <c r="K91" s="20"/>
      <c r="L91" s="20"/>
      <c r="M91" s="9"/>
      <c r="N91" s="14"/>
      <c r="O91" s="14"/>
      <c r="P91" s="14"/>
      <c r="Q91" s="23"/>
      <c r="R91" s="13"/>
      <c r="S91" s="14"/>
      <c r="T91" s="13"/>
      <c r="U91" s="14"/>
      <c r="V91" s="13"/>
      <c r="W91" s="14"/>
      <c r="X91" s="13"/>
      <c r="Y91" s="14"/>
      <c r="Z91" s="13"/>
      <c r="AA91" s="14"/>
      <c r="AB91" s="13"/>
      <c r="AC91" s="14"/>
      <c r="AD91" s="13"/>
      <c r="AE91" s="14"/>
      <c r="AF91" s="13"/>
      <c r="AG91" s="14"/>
      <c r="AH91" s="13"/>
      <c r="AI91" s="14"/>
      <c r="AJ91" s="13"/>
      <c r="AK91" s="14"/>
      <c r="AL91" s="13"/>
      <c r="AM91" s="14"/>
      <c r="AN91" s="13"/>
      <c r="AO91" s="14"/>
      <c r="AP91" s="13"/>
      <c r="AQ91" s="13"/>
    </row>
    <row r="92" spans="1:43" s="10" customFormat="1" ht="90" hidden="1" customHeight="1" x14ac:dyDescent="0.25">
      <c r="A92" s="14"/>
      <c r="B92" s="14"/>
      <c r="C92" s="14"/>
      <c r="D92" s="15"/>
      <c r="E92" s="14"/>
      <c r="F92" s="14"/>
      <c r="G92" s="18"/>
      <c r="H92" s="20"/>
      <c r="I92" s="20"/>
      <c r="J92" s="22"/>
      <c r="K92" s="20"/>
      <c r="L92" s="20"/>
      <c r="M92" s="9"/>
      <c r="N92" s="14"/>
      <c r="O92" s="14"/>
      <c r="P92" s="14"/>
      <c r="Q92" s="23"/>
      <c r="R92" s="13"/>
      <c r="S92" s="14"/>
      <c r="T92" s="13"/>
      <c r="U92" s="14"/>
      <c r="V92" s="13"/>
      <c r="W92" s="14"/>
      <c r="X92" s="13"/>
      <c r="Y92" s="14"/>
      <c r="Z92" s="13"/>
      <c r="AA92" s="14"/>
      <c r="AB92" s="13"/>
      <c r="AC92" s="14"/>
      <c r="AD92" s="13"/>
      <c r="AE92" s="14"/>
      <c r="AF92" s="13"/>
      <c r="AG92" s="14"/>
      <c r="AH92" s="13"/>
      <c r="AI92" s="14"/>
      <c r="AJ92" s="13"/>
      <c r="AK92" s="14"/>
      <c r="AL92" s="13"/>
      <c r="AM92" s="14"/>
      <c r="AN92" s="13"/>
      <c r="AO92" s="14"/>
      <c r="AP92" s="13"/>
      <c r="AQ92" s="13"/>
    </row>
    <row r="93" spans="1:43" s="10" customFormat="1" ht="90" hidden="1" customHeight="1" x14ac:dyDescent="0.25">
      <c r="A93" s="14"/>
      <c r="B93" s="14"/>
      <c r="C93" s="14"/>
      <c r="D93" s="15"/>
      <c r="E93" s="14"/>
      <c r="F93" s="14"/>
      <c r="G93" s="18"/>
      <c r="H93" s="20"/>
      <c r="I93" s="20"/>
      <c r="J93" s="22"/>
      <c r="K93" s="20"/>
      <c r="L93" s="20"/>
      <c r="M93" s="9"/>
      <c r="N93" s="14"/>
      <c r="O93" s="14"/>
      <c r="P93" s="14"/>
      <c r="Q93" s="23"/>
      <c r="R93" s="13"/>
      <c r="S93" s="14"/>
      <c r="T93" s="13"/>
      <c r="U93" s="14"/>
      <c r="V93" s="13"/>
      <c r="W93" s="14"/>
      <c r="X93" s="13"/>
      <c r="Y93" s="14"/>
      <c r="Z93" s="13"/>
      <c r="AA93" s="14"/>
      <c r="AB93" s="13"/>
      <c r="AC93" s="14"/>
      <c r="AD93" s="13"/>
      <c r="AE93" s="14"/>
      <c r="AF93" s="13"/>
      <c r="AG93" s="14"/>
      <c r="AH93" s="13"/>
      <c r="AI93" s="14"/>
      <c r="AJ93" s="13"/>
      <c r="AK93" s="14"/>
      <c r="AL93" s="13"/>
      <c r="AM93" s="14"/>
      <c r="AN93" s="13"/>
      <c r="AO93" s="14"/>
      <c r="AP93" s="13"/>
      <c r="AQ93" s="13"/>
    </row>
    <row r="94" spans="1:43" s="10" customFormat="1" ht="90" hidden="1" customHeight="1" x14ac:dyDescent="0.25">
      <c r="A94" s="14"/>
      <c r="B94" s="14"/>
      <c r="C94" s="14"/>
      <c r="D94" s="15"/>
      <c r="E94" s="14"/>
      <c r="F94" s="14"/>
      <c r="G94" s="18"/>
      <c r="H94" s="20"/>
      <c r="I94" s="20"/>
      <c r="J94" s="22"/>
      <c r="K94" s="20"/>
      <c r="L94" s="20"/>
      <c r="M94" s="9"/>
      <c r="N94" s="14"/>
      <c r="O94" s="14"/>
      <c r="P94" s="14"/>
      <c r="Q94" s="23"/>
      <c r="R94" s="13"/>
      <c r="S94" s="14"/>
      <c r="T94" s="13"/>
      <c r="U94" s="14"/>
      <c r="V94" s="13"/>
      <c r="W94" s="14"/>
      <c r="X94" s="13"/>
      <c r="Y94" s="14"/>
      <c r="Z94" s="13"/>
      <c r="AA94" s="14"/>
      <c r="AB94" s="13"/>
      <c r="AC94" s="14"/>
      <c r="AD94" s="13"/>
      <c r="AE94" s="14"/>
      <c r="AF94" s="13"/>
      <c r="AG94" s="14"/>
      <c r="AH94" s="13"/>
      <c r="AI94" s="14"/>
      <c r="AJ94" s="13"/>
      <c r="AK94" s="14"/>
      <c r="AL94" s="13"/>
      <c r="AM94" s="14"/>
      <c r="AN94" s="13"/>
      <c r="AO94" s="14"/>
      <c r="AP94" s="13"/>
      <c r="AQ94" s="13"/>
    </row>
    <row r="95" spans="1:43" s="10" customFormat="1" ht="90" hidden="1" customHeight="1" x14ac:dyDescent="0.25">
      <c r="A95" s="14"/>
      <c r="B95" s="14"/>
      <c r="C95" s="14"/>
      <c r="D95" s="15"/>
      <c r="E95" s="14"/>
      <c r="F95" s="14"/>
      <c r="G95" s="18"/>
      <c r="H95" s="20"/>
      <c r="I95" s="20"/>
      <c r="J95" s="22"/>
      <c r="K95" s="20"/>
      <c r="L95" s="20"/>
      <c r="M95" s="9"/>
      <c r="N95" s="14"/>
      <c r="O95" s="14"/>
      <c r="P95" s="14"/>
      <c r="Q95" s="23"/>
      <c r="R95" s="13"/>
      <c r="S95" s="14"/>
      <c r="T95" s="13"/>
      <c r="U95" s="14"/>
      <c r="V95" s="13"/>
      <c r="W95" s="14"/>
      <c r="X95" s="13"/>
      <c r="Y95" s="14"/>
      <c r="Z95" s="13"/>
      <c r="AA95" s="14"/>
      <c r="AB95" s="13"/>
      <c r="AC95" s="14"/>
      <c r="AD95" s="13"/>
      <c r="AE95" s="14"/>
      <c r="AF95" s="13"/>
      <c r="AG95" s="14"/>
      <c r="AH95" s="13"/>
      <c r="AI95" s="14"/>
      <c r="AJ95" s="13"/>
      <c r="AK95" s="14"/>
      <c r="AL95" s="13"/>
      <c r="AM95" s="14"/>
      <c r="AN95" s="13"/>
      <c r="AO95" s="14"/>
      <c r="AP95" s="13"/>
      <c r="AQ95" s="13"/>
    </row>
    <row r="96" spans="1:43" s="10" customFormat="1" ht="90" hidden="1" customHeight="1" x14ac:dyDescent="0.25">
      <c r="A96" s="14"/>
      <c r="B96" s="14"/>
      <c r="C96" s="14"/>
      <c r="D96" s="15"/>
      <c r="E96" s="14"/>
      <c r="F96" s="14"/>
      <c r="G96" s="18"/>
      <c r="H96" s="20"/>
      <c r="I96" s="20"/>
      <c r="J96" s="22"/>
      <c r="K96" s="20"/>
      <c r="L96" s="20"/>
      <c r="M96" s="9"/>
      <c r="N96" s="14"/>
      <c r="O96" s="14"/>
      <c r="P96" s="14"/>
      <c r="Q96" s="23"/>
      <c r="R96" s="13"/>
      <c r="S96" s="14"/>
      <c r="T96" s="13"/>
      <c r="U96" s="14"/>
      <c r="V96" s="13"/>
      <c r="W96" s="14"/>
      <c r="X96" s="13"/>
      <c r="Y96" s="14"/>
      <c r="Z96" s="13"/>
      <c r="AA96" s="14"/>
      <c r="AB96" s="13"/>
      <c r="AC96" s="14"/>
      <c r="AD96" s="13"/>
      <c r="AE96" s="14"/>
      <c r="AF96" s="13"/>
      <c r="AG96" s="14"/>
      <c r="AH96" s="13"/>
      <c r="AI96" s="14"/>
      <c r="AJ96" s="13"/>
      <c r="AK96" s="14"/>
      <c r="AL96" s="13"/>
      <c r="AM96" s="14"/>
      <c r="AN96" s="13"/>
      <c r="AO96" s="14"/>
      <c r="AP96" s="13"/>
      <c r="AQ96" s="13"/>
    </row>
    <row r="97" spans="1:43" s="10" customFormat="1" ht="21.75" customHeight="1" x14ac:dyDescent="0.25">
      <c r="A97" s="14"/>
      <c r="B97" s="14"/>
      <c r="C97" s="14"/>
      <c r="D97" s="15"/>
      <c r="E97" s="14"/>
      <c r="F97" s="14"/>
      <c r="G97" s="18"/>
      <c r="H97" s="20"/>
      <c r="I97" s="20"/>
      <c r="J97" s="22"/>
      <c r="K97" s="20"/>
      <c r="L97" s="20"/>
      <c r="M97" s="9"/>
      <c r="N97" s="14"/>
      <c r="O97" s="14"/>
      <c r="P97" s="14"/>
      <c r="Q97" s="23"/>
      <c r="R97" s="13"/>
      <c r="S97" s="14"/>
      <c r="T97" s="13"/>
      <c r="U97" s="14"/>
      <c r="V97" s="13"/>
      <c r="W97" s="14"/>
      <c r="X97" s="13"/>
      <c r="Y97" s="14"/>
      <c r="Z97" s="13"/>
      <c r="AA97" s="14"/>
      <c r="AB97" s="13"/>
      <c r="AC97" s="14"/>
      <c r="AD97" s="13"/>
      <c r="AE97" s="14"/>
      <c r="AF97" s="13"/>
      <c r="AG97" s="14"/>
      <c r="AH97" s="13"/>
      <c r="AI97" s="14"/>
      <c r="AJ97" s="13"/>
      <c r="AK97" s="14"/>
      <c r="AL97" s="13"/>
      <c r="AM97" s="14"/>
      <c r="AN97" s="13"/>
      <c r="AO97" s="14"/>
      <c r="AP97" s="13"/>
      <c r="AQ97" s="13"/>
    </row>
  </sheetData>
  <sheetProtection formatColumns="0" formatRows="0" autoFilter="0" pivotTables="0"/>
  <protectedRanges>
    <protectedRange sqref="Y68" name="Rango1_1_1"/>
    <protectedRange sqref="V69:W69" name="Rango1_5_2"/>
    <protectedRange sqref="Y69" name="Rango1_6_2"/>
    <protectedRange sqref="V70:W70" name="Rango1_7"/>
    <protectedRange sqref="Y70" name="Rango1_8"/>
  </protectedRanges>
  <autoFilter ref="A3:AQ97" xr:uid="{FB2B47FF-246B-4C03-A268-4BA04C691D4C}">
    <filterColumn colId="11">
      <filters>
        <filter val="Bimestral"/>
        <filter val="Mensual"/>
      </filters>
    </filterColumn>
  </autoFilter>
  <mergeCells count="33">
    <mergeCell ref="AQ2:AQ3"/>
    <mergeCell ref="V2:W2"/>
    <mergeCell ref="X2:Y2"/>
    <mergeCell ref="Z2:AA2"/>
    <mergeCell ref="AB2:AC2"/>
    <mergeCell ref="AD2:AE2"/>
    <mergeCell ref="AF2:AG2"/>
    <mergeCell ref="AH2:AI2"/>
    <mergeCell ref="AJ2:AK2"/>
    <mergeCell ref="AL2:AM2"/>
    <mergeCell ref="AN2:AO2"/>
    <mergeCell ref="AP2:AP3"/>
    <mergeCell ref="N2:N3"/>
    <mergeCell ref="O2:O3"/>
    <mergeCell ref="P2:P3"/>
    <mergeCell ref="Q2:Q3"/>
    <mergeCell ref="R2:S2"/>
    <mergeCell ref="A1:Q1"/>
    <mergeCell ref="R1:AQ1"/>
    <mergeCell ref="A2:A3"/>
    <mergeCell ref="B2:B3"/>
    <mergeCell ref="C2:C3"/>
    <mergeCell ref="D2:D3"/>
    <mergeCell ref="E2:E3"/>
    <mergeCell ref="F2:F3"/>
    <mergeCell ref="G2:G3"/>
    <mergeCell ref="T2:U2"/>
    <mergeCell ref="H2:H3"/>
    <mergeCell ref="I2:I3"/>
    <mergeCell ref="J2:J3"/>
    <mergeCell ref="K2:K3"/>
    <mergeCell ref="L2:L3"/>
    <mergeCell ref="M2:M3"/>
  </mergeCells>
  <dataValidations count="1">
    <dataValidation type="decimal" errorStyle="warning" allowBlank="1" showInputMessage="1" showErrorMessage="1" errorTitle="Solo ingresar números" error="Sólo infgresar números sin signos ni simbolos." promptTitle="Atención." prompt="En este campo solo ingresar números" sqref="M45 M68:M73" xr:uid="{E43836F8-BC24-418A-B34B-01540C6447FD}">
      <formula1>0</formula1>
      <formula2>9900000</formula2>
    </dataValidation>
  </dataValidations>
  <hyperlinks>
    <hyperlink ref="Q10" r:id="rId1" xr:uid="{673630E4-A966-4F6F-BAA2-42F3B91024FE}"/>
    <hyperlink ref="Q30" r:id="rId2" xr:uid="{1AC2DF6F-9B59-4DE0-BEA3-D6A6E47B664E}"/>
    <hyperlink ref="N24" r:id="rId3" xr:uid="{CCA4242B-10E8-4C62-A0A1-32CEFF14DD4F}"/>
    <hyperlink ref="N23" r:id="rId4" xr:uid="{2B022446-40DC-4F4B-B36D-E8F6B4A11EAD}"/>
    <hyperlink ref="N22" r:id="rId5" xr:uid="{4B849440-7FFF-49EA-98B7-37283E32B227}"/>
    <hyperlink ref="N21" r:id="rId6" xr:uid="{25B25E7F-BD2C-4F93-88EC-0851ACDB7A49}"/>
    <hyperlink ref="N20" r:id="rId7" xr:uid="{CFA54724-8814-484E-B5D1-BD156DE6D774}"/>
    <hyperlink ref="N19" r:id="rId8" xr:uid="{76DF937D-5A40-4D3D-B95C-04CA554B5099}"/>
    <hyperlink ref="Q68" r:id="rId9" xr:uid="{E27B7604-EAA3-4792-91A0-CB2E92C80F16}"/>
    <hyperlink ref="Q69" r:id="rId10" xr:uid="{EE6B1478-15A7-4CE3-BE30-D13A27170D43}"/>
    <hyperlink ref="Q70" r:id="rId11" xr:uid="{A8F2A4D8-8E25-4E7A-807D-8D989C3824E8}"/>
    <hyperlink ref="Q71" r:id="rId12" display="sonia.torres@anh.gov.co" xr:uid="{A3C125D2-D381-4A6A-9317-DB334D2DAB26}"/>
    <hyperlink ref="Q72" r:id="rId13" xr:uid="{FC0DCAA9-4B76-421C-A79C-6E394AF88CE0}"/>
    <hyperlink ref="Q73" r:id="rId14" xr:uid="{60448485-2D93-48E3-916C-4EB3B39B1E86}"/>
  </hyperlinks>
  <pageMargins left="0.7" right="0.7" top="0.75" bottom="0.75" header="0.3" footer="0.3"/>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2025 Sin 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Marin Ruiz</dc:creator>
  <cp:lastModifiedBy>Patricia Marin Ruiz</cp:lastModifiedBy>
  <dcterms:created xsi:type="dcterms:W3CDTF">2025-06-09T23:14:11Z</dcterms:created>
  <dcterms:modified xsi:type="dcterms:W3CDTF">2025-08-22T16:31:00Z</dcterms:modified>
</cp:coreProperties>
</file>