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Documentos Historicos\INFORMES PARA PUBLICAR\"/>
    </mc:Choice>
  </mc:AlternateContent>
  <xr:revisionPtr revIDLastSave="0" documentId="13_ncr:1_{3F86578D-6FD9-403B-909C-A8B047611B47}" xr6:coauthVersionLast="47" xr6:coauthVersionMax="47" xr10:uidLastSave="{00000000-0000-0000-0000-000000000000}"/>
  <bookViews>
    <workbookView xWindow="28680" yWindow="1545" windowWidth="29040" windowHeight="15720" xr2:uid="{CC2A0B28-196D-4035-9BAF-5C3F8C968A07}"/>
  </bookViews>
  <sheets>
    <sheet name="FEBRERO" sheetId="1" r:id="rId1"/>
  </sheets>
  <definedNames>
    <definedName name="_xlnm._FilterDatabase" localSheetId="0" hidden="1">FEBRERO!$A$10:$II$219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1" i="1" l="1"/>
  <c r="L201" i="1"/>
  <c r="M201" i="1"/>
  <c r="N201" i="1"/>
  <c r="J201" i="1"/>
  <c r="K10" i="1"/>
  <c r="L10" i="1"/>
  <c r="M10" i="1"/>
  <c r="N10" i="1"/>
  <c r="J10" i="1"/>
  <c r="J219" i="1" l="1"/>
  <c r="L219" i="1"/>
  <c r="K219" i="1"/>
  <c r="O219" i="1"/>
  <c r="O201" i="1"/>
  <c r="P201" i="1"/>
  <c r="M219" i="1"/>
  <c r="P219" i="1" s="1"/>
  <c r="N219" i="1"/>
  <c r="O176" i="1"/>
  <c r="P176" i="1"/>
  <c r="O177" i="1"/>
  <c r="P177" i="1"/>
  <c r="O178" i="1"/>
  <c r="P178" i="1"/>
  <c r="O179" i="1"/>
  <c r="P179" i="1"/>
  <c r="O180" i="1"/>
  <c r="P180" i="1"/>
  <c r="O181" i="1"/>
  <c r="P181" i="1"/>
  <c r="O182" i="1"/>
  <c r="P182" i="1"/>
  <c r="O183" i="1"/>
  <c r="P183" i="1"/>
  <c r="O184" i="1"/>
  <c r="P184" i="1"/>
  <c r="O185" i="1"/>
  <c r="P185" i="1"/>
  <c r="O186" i="1"/>
  <c r="P186" i="1"/>
  <c r="O187" i="1"/>
  <c r="P187" i="1"/>
  <c r="O188" i="1"/>
  <c r="P188" i="1"/>
  <c r="O189" i="1"/>
  <c r="P189" i="1"/>
  <c r="O190" i="1"/>
  <c r="P190" i="1"/>
  <c r="O192" i="1"/>
  <c r="P192" i="1"/>
  <c r="O194" i="1"/>
  <c r="P194" i="1"/>
  <c r="O195" i="1"/>
  <c r="P195" i="1"/>
  <c r="O196" i="1"/>
  <c r="P196" i="1"/>
  <c r="O198" i="1"/>
  <c r="P198" i="1"/>
  <c r="O199" i="1"/>
  <c r="P199" i="1"/>
  <c r="O200" i="1"/>
  <c r="P200" i="1"/>
  <c r="O202" i="1"/>
  <c r="P202" i="1"/>
  <c r="O203" i="1"/>
  <c r="P203" i="1"/>
  <c r="O204" i="1"/>
  <c r="P204" i="1"/>
  <c r="O205" i="1"/>
  <c r="P205" i="1"/>
  <c r="O206" i="1"/>
  <c r="P206" i="1"/>
  <c r="O207" i="1"/>
  <c r="P207" i="1"/>
  <c r="O208" i="1"/>
  <c r="P208" i="1"/>
  <c r="O209" i="1"/>
  <c r="P209" i="1"/>
  <c r="O210" i="1"/>
  <c r="P210" i="1"/>
  <c r="O211" i="1"/>
  <c r="P211" i="1"/>
  <c r="O212" i="1"/>
  <c r="P212" i="1"/>
  <c r="O213" i="1"/>
  <c r="P213" i="1"/>
  <c r="O214" i="1"/>
  <c r="P214" i="1"/>
  <c r="O215" i="1"/>
  <c r="P215" i="1"/>
  <c r="O216" i="1"/>
  <c r="P216" i="1"/>
  <c r="O217" i="1"/>
  <c r="P217" i="1"/>
  <c r="P218" i="1" l="1"/>
  <c r="O218" i="1"/>
  <c r="O175" i="1" l="1"/>
  <c r="P174" i="1"/>
  <c r="O174" i="1"/>
  <c r="P173" i="1"/>
  <c r="O173" i="1"/>
  <c r="P172" i="1"/>
  <c r="O172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1" i="1"/>
  <c r="O151" i="1"/>
  <c r="P150" i="1"/>
  <c r="O150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O137" i="1"/>
  <c r="P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0" i="1"/>
  <c r="O100" i="1"/>
  <c r="P99" i="1"/>
  <c r="O99" i="1"/>
  <c r="P98" i="1"/>
  <c r="O98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5" i="1"/>
  <c r="O85" i="1"/>
  <c r="P84" i="1"/>
  <c r="O84" i="1"/>
  <c r="P83" i="1"/>
  <c r="O83" i="1"/>
  <c r="P79" i="1"/>
  <c r="O79" i="1"/>
  <c r="P77" i="1"/>
  <c r="O77" i="1"/>
  <c r="P76" i="1"/>
  <c r="O76" i="1"/>
  <c r="P72" i="1"/>
  <c r="O72" i="1"/>
  <c r="P71" i="1"/>
  <c r="O71" i="1"/>
  <c r="P70" i="1"/>
  <c r="O70" i="1"/>
  <c r="P68" i="1"/>
  <c r="O68" i="1"/>
  <c r="P66" i="1"/>
  <c r="O66" i="1"/>
  <c r="P64" i="1"/>
  <c r="O64" i="1"/>
  <c r="P61" i="1"/>
  <c r="O61" i="1"/>
  <c r="P58" i="1"/>
  <c r="O58" i="1"/>
  <c r="P57" i="1"/>
  <c r="O57" i="1"/>
  <c r="P54" i="1"/>
  <c r="O54" i="1"/>
  <c r="P53" i="1"/>
  <c r="O53" i="1"/>
  <c r="P51" i="1"/>
  <c r="O51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75" i="1" l="1"/>
  <c r="P10" i="1"/>
  <c r="O10" i="1"/>
</calcChain>
</file>

<file path=xl/sharedStrings.xml><?xml version="1.0" encoding="utf-8"?>
<sst xmlns="http://schemas.openxmlformats.org/spreadsheetml/2006/main" count="641" uniqueCount="211">
  <si>
    <t>AGENCIA NACIONAL DE HIDROCARBUROS</t>
  </si>
  <si>
    <t>RECURSOS ADIMINISTRADOS ( X )    ó     RECURSOS NACION: ()</t>
  </si>
  <si>
    <t>APROPIACION VIGENTE</t>
  </si>
  <si>
    <t>CDP ACUMULADOS</t>
  </si>
  <si>
    <t>COMPROMISOS ACUMULADOS</t>
  </si>
  <si>
    <t>OBLIGACIONES ACUMULADAS</t>
  </si>
  <si>
    <t>TOTAL PAGOS ACUMULADOS</t>
  </si>
  <si>
    <t>% EJE 
RP / APROP.VIG</t>
  </si>
  <si>
    <t>% EJECUCION 
OBLIG / APR.VIG</t>
  </si>
  <si>
    <t>R</t>
  </si>
  <si>
    <t>CONCEPTO</t>
  </si>
  <si>
    <t>E</t>
  </si>
  <si>
    <t>C</t>
  </si>
  <si>
    <t>A - FUNCIONAMIENTO</t>
  </si>
  <si>
    <t>SUELDO BÁSICO</t>
  </si>
  <si>
    <t>PRIMA TÉCNICA SALARIAL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</si>
  <si>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</si>
  <si>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</si>
  <si>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</si>
  <si>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</si>
  <si>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</si>
  <si>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</si>
  <si>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</si>
  <si>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</si>
  <si>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</si>
  <si>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</si>
  <si>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</si>
  <si>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</si>
  <si>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VACACIONES</t>
  </si>
  <si>
    <t>INDEMNIZACIÓN POR VACACIONES</t>
  </si>
  <si>
    <t>BONIFICACIÓN ESPECIAL DE RECREACIÓN</t>
  </si>
  <si>
    <t>PRIMA TÉCNICA NO SALARIAL</t>
  </si>
  <si>
    <t>BONIFICACIÓN DE DIRECCIÓN</t>
  </si>
  <si>
    <t>MUEBLES, INSTRUMENTOS MUSICALES, ARTÍCULOS DE DEPORTE Y ANTIGÜEDADES</t>
  </si>
  <si>
    <t>EQUIPO Y APARATOS DE RADIO, TELEVISIÓN Y COMUNICACIONES</t>
  </si>
  <si>
    <t>APARATOS MÉDICOS, INSTRUMENTOS ÓPTICOS Y DE PRECISIÓN, RELOJES</t>
  </si>
  <si>
    <t>ARTÍCULOS TEXTILES (EXCEPTO PRENDAS DE VESTIR)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</si>
  <si>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</si>
  <si>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</si>
  <si>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</si>
  <si>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</si>
  <si>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</si>
  <si>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</si>
  <si>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ELABORADOS (EXCEPTO MAQUINARIA Y EQUIPO)</t>
  </si>
  <si>
    <t>EQUIPO DE TRANSPORTE</t>
  </si>
  <si>
    <t>SERVICIOS DE CONSTRUCCIÓN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</si>
  <si>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</si>
  <si>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</si>
  <si>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</si>
  <si>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</si>
  <si>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</si>
  <si>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</si>
  <si>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</si>
  <si>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</si>
  <si>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</si>
  <si>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</si>
  <si>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</si>
  <si>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</si>
  <si>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</si>
  <si>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</si>
  <si>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</si>
  <si>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TRANSFERIR A LA UPME LEY 143 DE 1994</t>
  </si>
  <si>
    <t>TRANSFERENCIAS DE EXCEDENTES FINANCIEROS A LA NACIÓN (ART. 16 EOP)</t>
  </si>
  <si>
    <t>INCAPACIDADES (NO DE PENSIONES)</t>
  </si>
  <si>
    <t>LICENCIAS DE MATERNIDAD Y PATERNIDAD (NO DE PENSIONES)</t>
  </si>
  <si>
    <t>SENTENCIAS</t>
  </si>
  <si>
    <t>CONCILIACIONES</t>
  </si>
  <si>
    <t>LAUDOS ARBITRALES</t>
  </si>
  <si>
    <t>SERVICIOS PROFESIONALES, CIENTÍFICOS Y TÉCNICOS (EXCEPTO LOS SERVICIOS DE INVESTIGACIÓN, URBANISMO, JURÍDICOS Y DE CONTABILIDAD)</t>
  </si>
  <si>
    <t>IMPUESTO PREDIAL Y SOBRETASA AMBIENTAL</t>
  </si>
  <si>
    <t>IMPUESTO DE INDUSTRIA Y COMERCIO</t>
  </si>
  <si>
    <t>IMPUESTO DE REGISTRO</t>
  </si>
  <si>
    <t>IMPUESTO SOBRE VEHÍCULOS AUTOMOTORES</t>
  </si>
  <si>
    <t>CUOTA DE FISCALIZACIÓN Y AUDITAJE</t>
  </si>
  <si>
    <t>EJECUCION PRESUPUESTAL DE GASTOS VIGENCIA 2025</t>
  </si>
  <si>
    <t>FEBRERO</t>
  </si>
  <si>
    <t>PRIMA DE COORDINACIÓN</t>
  </si>
  <si>
    <t>C - INVERSIÓN</t>
  </si>
  <si>
    <t>MAQUINARIA DE OFICINA, CONTABILIDAD E INFORMÁTICA</t>
  </si>
  <si>
    <t>MAQUINARIA PARA USOS ESPECIALES</t>
  </si>
  <si>
    <t>PRODUCTOS DE LA AGRICULTURA Y LA HORTICULTURA</t>
  </si>
  <si>
    <t>PRODUCTOS DE MADERA, CORCHO, CESTERÍA Y ESPARTERÍA</t>
  </si>
  <si>
    <t>QUÍMICOS BÁSICOS</t>
  </si>
  <si>
    <t>VIDRIO Y PRODUCTOS DE VIDRIO Y OTROS PRODUCTOS NO METÁLICOS N.C.P.</t>
  </si>
  <si>
    <t>MAQUINARIA PARA USO GENERAL</t>
  </si>
  <si>
    <t>MAQUINARIA Y APARATOS ELÉCTRICOS</t>
  </si>
  <si>
    <t>SERVICIOS DE TRANSPORTE DE CARGA</t>
  </si>
  <si>
    <t>OTROS SERVICIOS DE FABRICACIÓN; SERVICIOS DE EDICIÓN, IMPRESIÓN Y REPRODUCCIÓN; SERVICIOS DE RECUPERACIÓN DE MATERIALES</t>
  </si>
  <si>
    <t>OTROS GASTOS DE PERSONAL - PREVIO CONCEPTO DGPPN</t>
  </si>
  <si>
    <t>SERVICIOS DE ESPARCIMIENTO, CULTURALES Y DEPORTIVOS</t>
  </si>
  <si>
    <t>OTRAS TRANSFERENCIAS - PREVIO CONCEPTO DGPPN</t>
  </si>
  <si>
    <t>SERVICIOS DE ALOJAMIENTO PARA ESTANCIAS CORTAS</t>
  </si>
  <si>
    <t>CAJAS DE COMPENSACIÓN FAMILIAR</t>
  </si>
  <si>
    <t>21 - OTROS RECURSOS DE TESORERIA</t>
  </si>
  <si>
    <t>DOCUMENTOS DE LINEAMIENTOS TÉCNICOS - OPTIMIZACIÓN DE LAS TECNOLOGÍAS DE LA INFORMACIÓN EN EL MARCO DE LA TRANSFORMACIÓN DIGITAL PARA SOPORTAR LA TRANSICIÓN ENERGÉTICA DE LOS RECURSOS HIDROCARBURÍFEROS</t>
  </si>
  <si>
    <t>SERVICIOS DE INFORMACIÓN IMPLEMENTADOS - OPTIMIZACIÓN DE LAS TECNOLOGÍAS DE LA INFORMACIÓN EN EL MARCO DE LA TRANSFORMACIÓN DIGITAL PARA SOPORTAR LA TRANSICIÓN ENERGÉTICA DE LOS RECURSOS HIDROCARBURÍFEROS</t>
  </si>
  <si>
    <t>SERVICIOS TECNOLÓGICOS -OPTIMIZACIÓN DE LAS TECNOLOGÍAS DE LA INFORMACIÓN EN EL MARCO DE LA TRANSFORMACIÓN DIGITAL PARA SOPORTAR LA TRANSICIÓN ENERGÉTICA DE LOS RECURSOS HIDROCARBURÍFEROS</t>
  </si>
  <si>
    <t>DOCUMENTOS DE INVESTIGACIÓN  - IDENTIFICACION DE OPORTUNIDADES EXPLORATORIAS DE HIDROCARBUROS  NACIONAL</t>
  </si>
  <si>
    <t>DOCUMENTOS METODOLÓGICOS - IDENTIFICACION DE OPORTUNIDADES EXPLORATORIAS DE HIDROCARBUROS  NACIONAL</t>
  </si>
  <si>
    <t>SERVICIO DE EVALUACIÓN DEL POTENCIAL MINERAL DE LAS ÁREAS DE INTERÉS - IDENTIFICACION DE OPORTUNIDADES EXPLORATORIAS DE HIDROCARBUROS  NACIONAL</t>
  </si>
  <si>
    <t>DOCUMENTOS DE INVESTIGACIÓN - CONTRIBUCIÓN DE LA EVALUACIÓN DEL POTENCIAL DE FUENTES NO CONVENCIONALES DE ENERGÍA PARA LA TRANSICIÓN ENERGÉTICA NACIONAL</t>
  </si>
  <si>
    <t>ESTUDIOS DE PRE-INVERSIÓN - CONTRIBUCIÓN DE LA EVALUACIÓN DEL POTENCIAL DE FUENTES NO CONVENCIONALES DE ENERGÍA PARA LA TRANSICIÓN ENERGÉTICA NACIONAL</t>
  </si>
  <si>
    <t>SERVICIO DE DIVULGACIÓN PARA LA ATENCIÓN Y DISMINUCIÓN DE LA CONFLICTIVIDAD DEL SECTOR DE HIDROCARBUROS - FORTALECIMIENTO PROMOCIÓN DEL SECTOR ENERGÉTICO COLOMBIANO EN EL MARCO DE UN ESCENARIO NACIONAL E INTERNACIONAL DE TRANSICIÓN ENERGÉTICA NACIONAL</t>
  </si>
  <si>
    <t>SERVICIO DE DIVULGACIÓN PARA LA PROMOCIÓN Y POSICIONAMIENTO DE LOS RECURSOS HIDROCARBURÍFEROS - FORTALECIMIENTO PROMOCIÓN DEL SECTOR ENERGÉTICO COLOMBIANO EN EL MARCO DE UN ESCENARIO NACIONAL E INTERNACIONAL DE TRANSICIÓN ENERGÉTICA NACIONAL</t>
  </si>
  <si>
    <t>DOCUMENTOS DE INVESTIGACIÓN - FORTALECIMIENTO PROMOCIÓN DEL SECTOR ENERGÉTICO COLOMBIANO EN EL MARCO DE UN ESCENARIO NACIONAL E INTERNACIONAL DE TRANSICIÓN ENERGÉTICA NACIONAL</t>
  </si>
  <si>
    <t>SERVICIO DE DIVULGACIÓN PARA LA ATENCIÓN Y DISMINUCIÓN DE LA CONFLICTIVIDAD DEL SECTOR DE HIDROCARBUROS - APOYO PARA LA VIABILIZACION DE LAS ACTIVIDADES DE EXPLORACION Y PRODUCCION DE HIDROCARBUROS A TRAVES DE LA</t>
  </si>
  <si>
    <t>DOCUMENTOS DE INVESTIGACIÓN - APOYO PARA LA VIABILIZACION DE LAS ACTIVIDADES DE EXPLORACION Y PRODUCCION DE HIDROCARBUROS A TRAVES DE LA ARTICULACION INSTITUCIONAL DE LA GESTION SOCIO AMBIENTAL  NACIONAL</t>
  </si>
  <si>
    <t>DOCUMENTOS DE LINEAMIENTOS TÉCNICOS - APOYO PARA LA VIABILIZACION DE LAS ACTIVIDADES DE EXPLORACION Y PRODUCCION DE HIDROCARBUROS A TRAVES DE LA ARTICULACION INSTITUCIONAL DE LA GESTION SOCIO AMBIENTAL  NACIONAL</t>
  </si>
  <si>
    <t>DOCUMENTOS DE PLANEACIÓN - APOYO PARA LA VIABILIZACION DE LAS ACTIVIDADES DE EXPLORACION Y PRODUCCION DE HIDROCARBUROS A TRAVES DE LA ARTICULACION INSTITUCIONAL DE LA GESTION SOCIO AMBIENTAL  NACIONAL</t>
  </si>
  <si>
    <t>TOTAL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</si>
  <si>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</si>
  <si>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</si>
  <si>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</si>
  <si>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</si>
  <si>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</si>
  <si>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</si>
  <si>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</si>
  <si>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</si>
  <si>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</si>
  <si>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</si>
  <si>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</si>
  <si>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</si>
  <si>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</si>
  <si>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</si>
  <si>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</si>
  <si>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</si>
  <si>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</si>
  <si>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</si>
  <si>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</si>
  <si>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</si>
  <si>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A-01-01-04</t>
  </si>
  <si>
    <t>A-02-01-01-003-008</t>
  </si>
  <si>
    <t>A-02-01-01-004-005</t>
  </si>
  <si>
    <t>A-02-01-01-004-007</t>
  </si>
  <si>
    <t>A-02-01-01-004-008</t>
  </si>
  <si>
    <t>A-02-02-01-000-001</t>
  </si>
  <si>
    <t>A-02-02-01-002-007</t>
  </si>
  <si>
    <t>A-02-02-01-002-008</t>
  </si>
  <si>
    <t>A-02-02-01-003-001</t>
  </si>
  <si>
    <t>A-02-02-01-003-002</t>
  </si>
  <si>
    <t>A-02-02-01-003-003</t>
  </si>
  <si>
    <t>A-02-02-01-003-004</t>
  </si>
  <si>
    <t>A-02-02-01-003-005</t>
  </si>
  <si>
    <t>A-02-02-01-003-006</t>
  </si>
  <si>
    <t>A-02-02-01-003-007</t>
  </si>
  <si>
    <t>A-02-02-01-003-008</t>
  </si>
  <si>
    <t>A-02-02-01-004-002</t>
  </si>
  <si>
    <t>A-02-02-01-004-003</t>
  </si>
  <si>
    <t>A-02-02-01-004-004</t>
  </si>
  <si>
    <t>A-02-02-01-004-006</t>
  </si>
  <si>
    <t>A-02-02-01-004-007</t>
  </si>
  <si>
    <t>A-02-02-01-004-009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</si>
  <si>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</si>
  <si>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</si>
  <si>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</si>
  <si>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</si>
  <si>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</si>
  <si>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</si>
  <si>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</si>
  <si>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</si>
  <si>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</si>
  <si>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</si>
  <si>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</si>
  <si>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</si>
  <si>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</si>
  <si>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</si>
  <si>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</si>
  <si>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</si>
  <si>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</si>
  <si>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</si>
  <si>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</si>
  <si>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A-03-03-01-002</t>
  </si>
  <si>
    <t>A-03-03-01-999</t>
  </si>
  <si>
    <t>A-03-03-04-006</t>
  </si>
  <si>
    <t>A-03-04-02-012-001</t>
  </si>
  <si>
    <t>A-03-04-02-012-002</t>
  </si>
  <si>
    <t>A-03-10-01-001</t>
  </si>
  <si>
    <t>A-03-10-01-002</t>
  </si>
  <si>
    <t>A-03-10-01-003</t>
  </si>
  <si>
    <t>A-05-01-01-004-005</t>
  </si>
  <si>
    <t>A-05-01-01-004-007</t>
  </si>
  <si>
    <t>A-05-01-02-005-004</t>
  </si>
  <si>
    <t>A-05-01-02-006-004</t>
  </si>
  <si>
    <t>A-05-01-02-007-001</t>
  </si>
  <si>
    <t>A-05-01-02-008-002</t>
  </si>
  <si>
    <t>A-05-01-02-008-003</t>
  </si>
  <si>
    <t>A-05-01-02-008-004</t>
  </si>
  <si>
    <t>A-05-01-02-008-005</t>
  </si>
  <si>
    <t>A-05-01-02-008-007</t>
  </si>
  <si>
    <t>A-08-01-02-001</t>
  </si>
  <si>
    <t>A-08-01-02-003</t>
  </si>
  <si>
    <t>A-08-01-02-005</t>
  </si>
  <si>
    <t>A-08-01-02-006</t>
  </si>
  <si>
    <t>A-08-04-01</t>
  </si>
  <si>
    <t>C-2103-1900-7-53105E-2103011-02</t>
  </si>
  <si>
    <t>C-2103-1900-7-53105E-2103018-02</t>
  </si>
  <si>
    <t>C-2103-1900-7-53105E-2103025-02</t>
  </si>
  <si>
    <t>C-2103-1900-7-53105E-2103026-02</t>
  </si>
  <si>
    <t>C-2103-1900-8-40301B-2103011-02</t>
  </si>
  <si>
    <t>C-2103-1900-8-40301B-2103012-02</t>
  </si>
  <si>
    <t>C-2103-1900-8-40301B-2103018-02</t>
  </si>
  <si>
    <t>C-2106-1900-3-40301B-2106002-02</t>
  </si>
  <si>
    <t>C-2106-1900-3-40301B-2106005-02</t>
  </si>
  <si>
    <t>C-2106-1900-3-40301B-2106014-02</t>
  </si>
  <si>
    <t>C-2106-1900-4-40302A-2106002-02</t>
  </si>
  <si>
    <t>C-2106-1900-4-40302A-2106032-02</t>
  </si>
  <si>
    <t>C-2199-1900-4-53105D-2199055-02</t>
  </si>
  <si>
    <t>C-2199-1900-4-53105D-2199065-02</t>
  </si>
  <si>
    <t>C-2199-1900-4-53105D-2199067-02</t>
  </si>
  <si>
    <t>RUBRO</t>
  </si>
  <si>
    <t>Fuente: SIIF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</si>
</sst>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164" formatCode="000"/>
    <numFmt numFmtId="165" formatCode="&quot;$&quot;\ #,##0.00"/>
    <numFmt numFmtId="166" formatCode="&quot;$&quot;\ #,##0.00000"/>
    <numFmt numFmtId="167" formatCode="_-* #,##0.00\ _P_t_s_-;\-* #,##0.00\ _P_t_s_-;_-* &quot;-&quot;??\ _P_t_s_-;_-@_-"/>
    <numFmt numFmtId="168" formatCode="_-&quot;$&quot;\ * #,##0_-;\-&quot;$&quot;\ * #,##0_-;_-&quot;$&quot;\ * &quot;-&quot;??_-;_-@_-"/>
    <numFmt numFmtId="169" formatCode="&quot;$&quot;\ 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49" fontId="3" fillId="0" borderId="6" xfId="4" applyNumberFormat="1" applyFont="1" applyBorder="1" applyAlignment="1">
      <alignment vertical="center"/>
    </xf>
    <xf numFmtId="49" fontId="3" fillId="0" borderId="7" xfId="4" applyNumberFormat="1" applyFont="1" applyBorder="1" applyAlignment="1">
      <alignment vertical="center"/>
    </xf>
    <xf numFmtId="41" fontId="3" fillId="0" borderId="7" xfId="1" applyFont="1" applyFill="1" applyBorder="1" applyAlignment="1">
      <alignment vertical="center"/>
    </xf>
    <xf numFmtId="165" fontId="3" fillId="0" borderId="7" xfId="4" applyNumberFormat="1" applyFont="1" applyBorder="1" applyAlignment="1">
      <alignment vertical="center"/>
    </xf>
    <xf numFmtId="166" fontId="3" fillId="0" borderId="7" xfId="4" applyNumberFormat="1" applyFont="1" applyBorder="1" applyAlignment="1">
      <alignment vertical="center"/>
    </xf>
    <xf numFmtId="9" fontId="3" fillId="0" borderId="7" xfId="4" applyNumberFormat="1" applyFont="1" applyBorder="1" applyAlignment="1">
      <alignment vertical="center"/>
    </xf>
    <xf numFmtId="9" fontId="3" fillId="0" borderId="8" xfId="4" applyNumberFormat="1" applyFont="1" applyBorder="1" applyAlignment="1">
      <alignment vertical="center"/>
    </xf>
    <xf numFmtId="0" fontId="3" fillId="0" borderId="7" xfId="4" applyFont="1" applyBorder="1" applyAlignment="1">
      <alignment horizontal="left" wrapText="1"/>
    </xf>
    <xf numFmtId="165" fontId="3" fillId="0" borderId="7" xfId="4" applyNumberFormat="1" applyFont="1" applyBorder="1"/>
    <xf numFmtId="166" fontId="2" fillId="0" borderId="7" xfId="4" applyNumberFormat="1" applyBorder="1"/>
    <xf numFmtId="9" fontId="3" fillId="0" borderId="0" xfId="6" applyNumberFormat="1" applyFont="1" applyFill="1" applyBorder="1" applyAlignment="1">
      <alignment horizontal="right"/>
    </xf>
    <xf numFmtId="9" fontId="3" fillId="0" borderId="8" xfId="4" applyNumberFormat="1" applyFont="1" applyBorder="1" applyAlignment="1">
      <alignment horizontal="right"/>
    </xf>
    <xf numFmtId="49" fontId="7" fillId="0" borderId="12" xfId="4" applyNumberFormat="1" applyFont="1" applyBorder="1" applyAlignment="1">
      <alignment horizontal="center" vertical="center"/>
    </xf>
    <xf numFmtId="49" fontId="7" fillId="0" borderId="15" xfId="4" applyNumberFormat="1" applyFont="1" applyBorder="1" applyAlignment="1">
      <alignment horizontal="center" vertical="center"/>
    </xf>
    <xf numFmtId="0" fontId="8" fillId="3" borderId="19" xfId="0" applyFont="1" applyFill="1" applyBorder="1" applyAlignment="1">
      <alignment horizontal="left" vertical="center"/>
    </xf>
    <xf numFmtId="0" fontId="0" fillId="0" borderId="19" xfId="0" applyBorder="1"/>
    <xf numFmtId="0" fontId="0" fillId="0" borderId="0" xfId="0" applyBorder="1"/>
    <xf numFmtId="165" fontId="3" fillId="0" borderId="0" xfId="5" applyNumberFormat="1" applyFont="1" applyBorder="1" applyAlignment="1">
      <alignment horizontal="left"/>
    </xf>
    <xf numFmtId="9" fontId="6" fillId="2" borderId="22" xfId="3" applyFont="1" applyFill="1" applyBorder="1" applyAlignment="1">
      <alignment vertical="center"/>
    </xf>
    <xf numFmtId="9" fontId="6" fillId="2" borderId="18" xfId="7" applyFont="1" applyFill="1" applyBorder="1" applyAlignment="1">
      <alignment vertical="center"/>
    </xf>
    <xf numFmtId="9" fontId="6" fillId="3" borderId="19" xfId="3" applyFont="1" applyFill="1" applyBorder="1" applyAlignment="1">
      <alignment vertical="center"/>
    </xf>
    <xf numFmtId="9" fontId="6" fillId="3" borderId="17" xfId="7" applyFont="1" applyFill="1" applyBorder="1" applyAlignment="1">
      <alignment vertical="center"/>
    </xf>
    <xf numFmtId="9" fontId="6" fillId="2" borderId="19" xfId="3" applyFont="1" applyFill="1" applyBorder="1" applyAlignment="1">
      <alignment vertical="center"/>
    </xf>
    <xf numFmtId="9" fontId="6" fillId="2" borderId="17" xfId="7" applyFont="1" applyFill="1" applyBorder="1" applyAlignment="1">
      <alignment vertical="center"/>
    </xf>
    <xf numFmtId="168" fontId="6" fillId="2" borderId="19" xfId="2" applyNumberFormat="1" applyFont="1" applyFill="1" applyBorder="1" applyAlignment="1">
      <alignment vertical="center"/>
    </xf>
    <xf numFmtId="1" fontId="9" fillId="0" borderId="25" xfId="4" applyNumberFormat="1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1" fontId="9" fillId="0" borderId="19" xfId="4" applyNumberFormat="1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6" fontId="8" fillId="3" borderId="19" xfId="0" applyNumberFormat="1" applyFont="1" applyFill="1" applyBorder="1" applyAlignment="1">
      <alignment vertical="center"/>
    </xf>
    <xf numFmtId="6" fontId="10" fillId="2" borderId="24" xfId="0" applyNumberFormat="1" applyFont="1" applyFill="1" applyBorder="1" applyAlignment="1">
      <alignment vertical="center"/>
    </xf>
    <xf numFmtId="169" fontId="8" fillId="0" borderId="19" xfId="0" applyNumberFormat="1" applyFont="1" applyBorder="1" applyAlignment="1">
      <alignment horizontal="right" vertical="center" wrapText="1"/>
    </xf>
    <xf numFmtId="6" fontId="8" fillId="0" borderId="25" xfId="0" applyNumberFormat="1" applyFont="1" applyBorder="1" applyAlignment="1">
      <alignment horizontal="right" vertical="center" wrapText="1"/>
    </xf>
    <xf numFmtId="169" fontId="8" fillId="3" borderId="25" xfId="0" applyNumberFormat="1" applyFont="1" applyFill="1" applyBorder="1" applyAlignment="1">
      <alignment horizontal="right" vertical="center" wrapText="1"/>
    </xf>
    <xf numFmtId="6" fontId="8" fillId="3" borderId="25" xfId="0" applyNumberFormat="1" applyFont="1" applyFill="1" applyBorder="1" applyAlignment="1">
      <alignment horizontal="right" vertical="center" wrapText="1"/>
    </xf>
    <xf numFmtId="6" fontId="8" fillId="0" borderId="19" xfId="0" applyNumberFormat="1" applyFont="1" applyBorder="1" applyAlignment="1">
      <alignment horizontal="right" vertical="center" wrapText="1"/>
    </xf>
    <xf numFmtId="169" fontId="8" fillId="3" borderId="19" xfId="0" applyNumberFormat="1" applyFont="1" applyFill="1" applyBorder="1" applyAlignment="1">
      <alignment horizontal="right" vertical="center" wrapText="1"/>
    </xf>
    <xf numFmtId="6" fontId="8" fillId="3" borderId="19" xfId="0" applyNumberFormat="1" applyFont="1" applyFill="1" applyBorder="1" applyAlignment="1">
      <alignment horizontal="right" vertical="center" wrapText="1"/>
    </xf>
    <xf numFmtId="0" fontId="8" fillId="3" borderId="19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vertical="center" wrapText="1"/>
    </xf>
    <xf numFmtId="0" fontId="9" fillId="0" borderId="19" xfId="4" applyFont="1" applyBorder="1" applyAlignment="1">
      <alignment vertical="center" wrapText="1"/>
    </xf>
    <xf numFmtId="0" fontId="9" fillId="0" borderId="25" xfId="4" applyFont="1" applyBorder="1" applyAlignment="1">
      <alignment vertical="center" wrapText="1"/>
    </xf>
    <xf numFmtId="6" fontId="8" fillId="3" borderId="25" xfId="0" applyNumberFormat="1" applyFont="1" applyFill="1" applyBorder="1" applyAlignment="1">
      <alignment vertical="center"/>
    </xf>
    <xf numFmtId="0" fontId="8" fillId="0" borderId="25" xfId="0" applyFont="1" applyBorder="1" applyAlignment="1">
      <alignment horizontal="left" vertical="center" wrapText="1"/>
    </xf>
    <xf numFmtId="6" fontId="8" fillId="0" borderId="25" xfId="0" applyNumberFormat="1" applyFont="1" applyBorder="1" applyAlignment="1">
      <alignment vertical="center"/>
    </xf>
    <xf numFmtId="165" fontId="8" fillId="0" borderId="25" xfId="0" applyNumberFormat="1" applyFont="1" applyBorder="1" applyAlignment="1">
      <alignment horizontal="right" vertical="center" wrapText="1"/>
    </xf>
    <xf numFmtId="6" fontId="10" fillId="2" borderId="19" xfId="0" applyNumberFormat="1" applyFont="1" applyFill="1" applyBorder="1" applyAlignment="1">
      <alignment vertical="center"/>
    </xf>
    <xf numFmtId="9" fontId="6" fillId="2" borderId="24" xfId="3" applyFont="1" applyFill="1" applyBorder="1" applyAlignment="1">
      <alignment vertical="center"/>
    </xf>
    <xf numFmtId="9" fontId="6" fillId="2" borderId="32" xfId="7" applyFont="1" applyFill="1" applyBorder="1" applyAlignment="1">
      <alignment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49" fontId="6" fillId="2" borderId="23" xfId="4" applyNumberFormat="1" applyFont="1" applyFill="1" applyBorder="1" applyAlignment="1">
      <alignment horizontal="left" vertical="center" wrapText="1"/>
    </xf>
    <xf numFmtId="49" fontId="6" fillId="2" borderId="20" xfId="4" applyNumberFormat="1" applyFont="1" applyFill="1" applyBorder="1" applyAlignment="1">
      <alignment horizontal="left" vertical="center" wrapText="1"/>
    </xf>
    <xf numFmtId="49" fontId="6" fillId="2" borderId="21" xfId="4" applyNumberFormat="1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164" fontId="3" fillId="0" borderId="1" xfId="4" applyNumberFormat="1" applyFont="1" applyBorder="1" applyAlignment="1">
      <alignment horizontal="center" vertical="center" wrapText="1"/>
    </xf>
    <xf numFmtId="164" fontId="3" fillId="0" borderId="2" xfId="4" applyNumberFormat="1" applyFont="1" applyBorder="1" applyAlignment="1">
      <alignment horizontal="center" vertical="center" wrapText="1"/>
    </xf>
    <xf numFmtId="164" fontId="3" fillId="0" borderId="3" xfId="4" applyNumberFormat="1" applyFont="1" applyBorder="1" applyAlignment="1">
      <alignment horizontal="center" vertical="center" wrapText="1"/>
    </xf>
    <xf numFmtId="164" fontId="3" fillId="0" borderId="4" xfId="4" applyNumberFormat="1" applyFont="1" applyBorder="1" applyAlignment="1">
      <alignment horizontal="center" vertical="center" wrapText="1"/>
    </xf>
    <xf numFmtId="164" fontId="3" fillId="0" borderId="0" xfId="4" applyNumberFormat="1" applyFont="1" applyBorder="1" applyAlignment="1">
      <alignment horizontal="center" vertical="center" wrapText="1"/>
    </xf>
    <xf numFmtId="164" fontId="3" fillId="0" borderId="5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1" fontId="3" fillId="0" borderId="9" xfId="4" applyNumberFormat="1" applyFont="1" applyBorder="1" applyAlignment="1">
      <alignment horizontal="center" vertical="center"/>
    </xf>
    <xf numFmtId="1" fontId="3" fillId="0" borderId="10" xfId="4" applyNumberFormat="1" applyFont="1" applyBorder="1" applyAlignment="1">
      <alignment horizontal="center" vertical="center"/>
    </xf>
    <xf numFmtId="1" fontId="3" fillId="0" borderId="11" xfId="4" applyNumberFormat="1" applyFont="1" applyBorder="1" applyAlignment="1">
      <alignment horizontal="center" vertical="center"/>
    </xf>
    <xf numFmtId="165" fontId="3" fillId="0" borderId="12" xfId="4" applyNumberFormat="1" applyFont="1" applyBorder="1" applyAlignment="1">
      <alignment horizontal="center" vertical="center" wrapText="1"/>
    </xf>
    <xf numFmtId="165" fontId="3" fillId="0" borderId="15" xfId="4" applyNumberFormat="1" applyFont="1" applyBorder="1" applyAlignment="1">
      <alignment horizontal="center" vertical="center" wrapText="1"/>
    </xf>
    <xf numFmtId="165" fontId="3" fillId="0" borderId="13" xfId="4" applyNumberFormat="1" applyFont="1" applyBorder="1" applyAlignment="1">
      <alignment horizontal="center" vertical="center" wrapText="1"/>
    </xf>
    <xf numFmtId="165" fontId="3" fillId="0" borderId="16" xfId="4" applyNumberFormat="1" applyFont="1" applyBorder="1" applyAlignment="1">
      <alignment horizontal="center" vertical="center" wrapText="1"/>
    </xf>
    <xf numFmtId="9" fontId="3" fillId="0" borderId="13" xfId="4" applyNumberFormat="1" applyFont="1" applyBorder="1" applyAlignment="1">
      <alignment horizontal="center" vertical="center" wrapText="1"/>
    </xf>
    <xf numFmtId="9" fontId="3" fillId="0" borderId="16" xfId="4" applyNumberFormat="1" applyFont="1" applyBorder="1" applyAlignment="1">
      <alignment horizontal="center" vertical="center" wrapText="1"/>
    </xf>
    <xf numFmtId="9" fontId="3" fillId="0" borderId="14" xfId="4" applyNumberFormat="1" applyFont="1" applyBorder="1" applyAlignment="1">
      <alignment horizontal="center" vertical="center" wrapText="1"/>
    </xf>
    <xf numFmtId="9" fontId="3" fillId="0" borderId="17" xfId="4" applyNumberFormat="1" applyFont="1" applyBorder="1" applyAlignment="1">
      <alignment horizontal="center" vertical="center" wrapText="1"/>
    </xf>
    <xf numFmtId="9" fontId="3" fillId="0" borderId="18" xfId="4" applyNumberFormat="1" applyFont="1" applyBorder="1" applyAlignment="1">
      <alignment horizontal="center" vertical="center" wrapText="1"/>
    </xf>
    <xf numFmtId="49" fontId="7" fillId="0" borderId="12" xfId="4" applyNumberFormat="1" applyFont="1" applyBorder="1" applyAlignment="1">
      <alignment horizontal="center" vertical="center" wrapText="1"/>
    </xf>
    <xf numFmtId="49" fontId="7" fillId="0" borderId="15" xfId="4" applyNumberFormat="1" applyFont="1" applyBorder="1" applyAlignment="1">
      <alignment horizontal="center" vertical="center" wrapText="1"/>
    </xf>
    <xf numFmtId="49" fontId="7" fillId="0" borderId="1" xfId="4" applyNumberFormat="1" applyFont="1" applyBorder="1" applyAlignment="1">
      <alignment horizontal="center" vertical="center"/>
    </xf>
    <xf numFmtId="49" fontId="7" fillId="0" borderId="2" xfId="4" applyNumberFormat="1" applyFont="1" applyBorder="1" applyAlignment="1">
      <alignment horizontal="center" vertical="center"/>
    </xf>
    <xf numFmtId="49" fontId="7" fillId="0" borderId="3" xfId="4" applyNumberFormat="1" applyFont="1" applyBorder="1" applyAlignment="1">
      <alignment horizontal="center" vertical="center"/>
    </xf>
    <xf numFmtId="49" fontId="7" fillId="0" borderId="4" xfId="4" applyNumberFormat="1" applyFont="1" applyBorder="1" applyAlignment="1">
      <alignment horizontal="center" vertical="center"/>
    </xf>
    <xf numFmtId="49" fontId="7" fillId="0" borderId="0" xfId="4" applyNumberFormat="1" applyFont="1" applyBorder="1" applyAlignment="1">
      <alignment horizontal="center" vertical="center"/>
    </xf>
    <xf numFmtId="49" fontId="7" fillId="0" borderId="5" xfId="4" applyNumberFormat="1" applyFont="1" applyBorder="1" applyAlignment="1">
      <alignment horizontal="center" vertical="center"/>
    </xf>
    <xf numFmtId="49" fontId="7" fillId="0" borderId="28" xfId="4" applyNumberFormat="1" applyFont="1" applyBorder="1" applyAlignment="1">
      <alignment horizontal="center" vertical="center"/>
    </xf>
    <xf numFmtId="49" fontId="7" fillId="0" borderId="26" xfId="4" applyNumberFormat="1" applyFont="1" applyBorder="1" applyAlignment="1">
      <alignment horizontal="center" vertical="center"/>
    </xf>
    <xf numFmtId="49" fontId="7" fillId="0" borderId="29" xfId="4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49" fontId="10" fillId="2" borderId="30" xfId="0" applyNumberFormat="1" applyFont="1" applyFill="1" applyBorder="1" applyAlignment="1">
      <alignment horizontal="left" vertical="center"/>
    </xf>
    <xf numFmtId="49" fontId="10" fillId="2" borderId="19" xfId="0" applyNumberFormat="1" applyFont="1" applyFill="1" applyBorder="1" applyAlignment="1">
      <alignment horizontal="left" vertical="center"/>
    </xf>
  </cellXfs>
  <cellStyles count="9">
    <cellStyle name="Millares [0]" xfId="1" builtinId="6"/>
    <cellStyle name="Millares_INFORME RESERVA FONDO ROTATORIO 2005" xfId="6" xr:uid="{670567CE-F397-4BA5-8B60-A2A825B29E88}"/>
    <cellStyle name="Moneda" xfId="2" builtinId="4"/>
    <cellStyle name="Normal" xfId="0" builtinId="0"/>
    <cellStyle name="Normal 2" xfId="4" xr:uid="{3E6FBF5E-29C0-4627-9E4A-1B4D9FB4E563}"/>
    <cellStyle name="Normal 3" xfId="8" xr:uid="{6098B596-01AE-4225-ABB6-95D9500F0276}"/>
    <cellStyle name="Normal_INFORME RESERVA FONDO ROTATORIO 2005" xfId="5" xr:uid="{863D79F2-ED2F-4EE7-9BBC-CEB0B2E85A32}"/>
    <cellStyle name="Percent 2" xfId="7" xr:uid="{49362042-AF88-406E-9679-B0B64288017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29822F9-E3BB-4F3C-ACF6-46F0EB8E84B0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E5ECBB7-8996-4646-ACC9-8F504F6BB76D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E2C4541E-8944-4344-ABF4-01EC0B829940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9FF650CE-AE67-499A-BD63-855DE30EEEFE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60F10452-5F41-4786-AEF4-8056D40DBF96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B0730B19-1A05-4B64-9BD9-D3BBF0DD2563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E0B1B460-C614-4F74-93A4-D7F09CE41FF0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863CEB33-356F-421C-BC68-E686AF20C925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1EF4DA6-DF4E-4AB5-99CD-E7238FEB7164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B2B005A1-78A8-4758-BDBD-F8B3BCD63381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F55346F1-D142-4500-9D6E-2D2A6C9A0964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68A04E9E-74E5-44B9-BBC4-7AF813A7FB3E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31FC6F0E-D401-4CBB-8DD3-4B0C23C613E3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32328156-BF7F-4A4D-AF4B-7C05F0D69E81}"/>
            </a:ext>
          </a:extLst>
        </xdr:cNvPr>
        <xdr:cNvSpPr txBox="1">
          <a:spLocks noChangeArrowheads="1"/>
        </xdr:cNvSpPr>
      </xdr:nvSpPr>
      <xdr:spPr bwMode="auto">
        <a:xfrm>
          <a:off x="3166110" y="723138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220756</xdr:colOff>
      <xdr:row>34</xdr:row>
      <xdr:rowOff>0</xdr:rowOff>
    </xdr:from>
    <xdr:ext cx="171450" cy="26670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2A254481-C176-449C-94B3-082C38376096}"/>
            </a:ext>
          </a:extLst>
        </xdr:cNvPr>
        <xdr:cNvSpPr txBox="1">
          <a:spLocks noChangeArrowheads="1"/>
        </xdr:cNvSpPr>
      </xdr:nvSpPr>
      <xdr:spPr bwMode="auto">
        <a:xfrm>
          <a:off x="3367816" y="723138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D6BD3-2E08-4922-BDCD-B3FE57CBD943}">
  <dimension ref="A1:II221"/>
  <sheetViews>
    <sheetView tabSelected="1" topLeftCell="A211" zoomScale="80" zoomScaleNormal="25" workbookViewId="0">
      <selection activeCell="A221" sqref="A221"/>
    </sheetView>
  </sheetViews>
  <sheetFormatPr baseColWidth="10" defaultRowHeight="15" x14ac:dyDescent="0.25"/>
  <cols>
    <col min="1" max="1" width="8.7109375" customWidth="1"/>
    <col min="2" max="2" width="9.140625" customWidth="1"/>
    <col min="3" max="3" width="3.42578125" customWidth="1"/>
    <col min="4" max="4" width="1.42578125" customWidth="1"/>
    <col min="5" max="5" width="1" customWidth="1"/>
    <col min="6" max="6" width="13.140625" customWidth="1"/>
    <col min="7" max="7" width="9.140625" hidden="1" customWidth="1"/>
    <col min="8" max="8" width="13.28515625" customWidth="1"/>
    <col min="9" max="9" width="22.28515625" customWidth="1"/>
    <col min="10" max="11" width="24.28515625" bestFit="1" customWidth="1"/>
    <col min="12" max="12" width="30.85546875" bestFit="1" customWidth="1"/>
    <col min="13" max="13" width="30.28515625" bestFit="1" customWidth="1"/>
    <col min="14" max="14" width="30" bestFit="1" customWidth="1"/>
    <col min="15" max="16" width="11.7109375" bestFit="1" customWidth="1"/>
    <col min="17" max="243" width="11.5703125" style="17"/>
  </cols>
  <sheetData>
    <row r="1" spans="1:243" ht="14.4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/>
    </row>
    <row r="2" spans="1:243" ht="14.45" customHeight="1" x14ac:dyDescent="0.25">
      <c r="A2" s="62" t="s">
        <v>74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1:243" ht="14.45" customHeight="1" x14ac:dyDescent="0.25">
      <c r="A3" s="65" t="s">
        <v>75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</row>
    <row r="4" spans="1:243" ht="15.75" thickBot="1" x14ac:dyDescent="0.3">
      <c r="A4" s="1"/>
      <c r="B4" s="2"/>
      <c r="C4" s="2"/>
      <c r="D4" s="2"/>
      <c r="E4" s="2"/>
      <c r="F4" s="2"/>
      <c r="G4" s="2"/>
      <c r="H4" s="2"/>
      <c r="I4" s="3"/>
      <c r="J4" s="4"/>
      <c r="K4" s="5"/>
      <c r="L4" s="4"/>
      <c r="M4" s="4"/>
      <c r="N4" s="4"/>
      <c r="O4" s="6"/>
      <c r="P4" s="7"/>
    </row>
    <row r="5" spans="1:243" ht="15.75" thickBot="1" x14ac:dyDescent="0.3">
      <c r="A5" s="1"/>
      <c r="B5" s="2"/>
      <c r="C5" s="2"/>
      <c r="D5" s="2"/>
      <c r="E5" s="2"/>
      <c r="F5" s="2"/>
      <c r="G5" s="2"/>
      <c r="H5" s="2"/>
      <c r="I5" s="8"/>
      <c r="J5" s="9"/>
      <c r="K5" s="9"/>
      <c r="L5" s="10"/>
      <c r="M5" s="9"/>
      <c r="N5" s="18"/>
      <c r="O5" s="11"/>
      <c r="P5" s="12"/>
    </row>
    <row r="6" spans="1:243" ht="15.75" thickBot="1" x14ac:dyDescent="0.3">
      <c r="A6" s="68" t="s">
        <v>1</v>
      </c>
      <c r="B6" s="69"/>
      <c r="C6" s="69"/>
      <c r="D6" s="69"/>
      <c r="E6" s="69"/>
      <c r="F6" s="69"/>
      <c r="G6" s="69"/>
      <c r="H6" s="69"/>
      <c r="I6" s="70"/>
      <c r="J6" s="71" t="s">
        <v>2</v>
      </c>
      <c r="K6" s="71" t="s">
        <v>3</v>
      </c>
      <c r="L6" s="71" t="s">
        <v>4</v>
      </c>
      <c r="M6" s="71" t="s">
        <v>5</v>
      </c>
      <c r="N6" s="73" t="s">
        <v>6</v>
      </c>
      <c r="O6" s="75" t="s">
        <v>7</v>
      </c>
      <c r="P6" s="77" t="s">
        <v>8</v>
      </c>
    </row>
    <row r="7" spans="1:243" x14ac:dyDescent="0.25">
      <c r="A7" s="82" t="s">
        <v>209</v>
      </c>
      <c r="B7" s="83"/>
      <c r="C7" s="83"/>
      <c r="D7" s="83"/>
      <c r="E7" s="83"/>
      <c r="F7" s="83"/>
      <c r="G7" s="84"/>
      <c r="H7" s="13" t="s">
        <v>9</v>
      </c>
      <c r="I7" s="80" t="s">
        <v>10</v>
      </c>
      <c r="J7" s="72"/>
      <c r="K7" s="72"/>
      <c r="L7" s="72"/>
      <c r="M7" s="72"/>
      <c r="N7" s="74"/>
      <c r="O7" s="76"/>
      <c r="P7" s="78"/>
    </row>
    <row r="8" spans="1:243" x14ac:dyDescent="0.25">
      <c r="A8" s="85"/>
      <c r="B8" s="86"/>
      <c r="C8" s="86"/>
      <c r="D8" s="86"/>
      <c r="E8" s="86"/>
      <c r="F8" s="86"/>
      <c r="G8" s="87"/>
      <c r="H8" s="14" t="s">
        <v>11</v>
      </c>
      <c r="I8" s="81"/>
      <c r="J8" s="72"/>
      <c r="K8" s="72"/>
      <c r="L8" s="72"/>
      <c r="M8" s="72"/>
      <c r="N8" s="74"/>
      <c r="O8" s="76"/>
      <c r="P8" s="78"/>
    </row>
    <row r="9" spans="1:243" x14ac:dyDescent="0.25">
      <c r="A9" s="88"/>
      <c r="B9" s="89"/>
      <c r="C9" s="89"/>
      <c r="D9" s="89"/>
      <c r="E9" s="89"/>
      <c r="F9" s="89"/>
      <c r="G9" s="90"/>
      <c r="H9" s="14" t="s">
        <v>12</v>
      </c>
      <c r="I9" s="81"/>
      <c r="J9" s="72"/>
      <c r="K9" s="72"/>
      <c r="L9" s="72"/>
      <c r="M9" s="72"/>
      <c r="N9" s="74"/>
      <c r="O9" s="76"/>
      <c r="P9" s="79"/>
    </row>
    <row r="10" spans="1:243" ht="22.9" customHeight="1" x14ac:dyDescent="0.25">
      <c r="A10" s="53" t="s">
        <v>13</v>
      </c>
      <c r="B10" s="54"/>
      <c r="C10" s="54"/>
      <c r="D10" s="54"/>
      <c r="E10" s="54"/>
      <c r="F10" s="54"/>
      <c r="G10" s="54"/>
      <c r="H10" s="54"/>
      <c r="I10" s="55"/>
      <c r="J10" s="25">
        <f>SUM(J11:J200)</f>
        <v>3064210361082</v>
      </c>
      <c r="K10" s="25">
        <f t="shared" ref="K10:N10" si="0">SUM(K11:K200)</f>
        <v>1991324320821.8501</v>
      </c>
      <c r="L10" s="25">
        <f t="shared" si="0"/>
        <v>1957600333996.4099</v>
      </c>
      <c r="M10" s="25">
        <f t="shared" si="0"/>
        <v>1938611815193.78</v>
      </c>
      <c r="N10" s="25">
        <f t="shared" si="0"/>
        <v>3855628018155.7798</v>
      </c>
      <c r="O10" s="19">
        <f>+L10/J10</f>
        <v>0.63885964190303302</v>
      </c>
      <c r="P10" s="20">
        <f>+M10/J10</f>
        <v>0.63266277009429561</v>
      </c>
    </row>
    <row r="11" spans="1:243" s="16" customFormat="1" ht="37.15" customHeight="1" x14ac:dyDescent="0.25">
      <c r="A11" s="56" t="s">
        <v>110</v>
      </c>
      <c r="B11" s="57"/>
      <c r="C11" s="57"/>
      <c r="D11" s="57"/>
      <c r="E11" s="57"/>
      <c r="F11" s="57"/>
      <c r="G11" s="58"/>
      <c r="H11" s="28" t="s">
        <v>93</v>
      </c>
      <c r="I11" s="29" t="s">
        <v>14</v>
      </c>
      <c r="J11" s="34">
        <v>19616391244</v>
      </c>
      <c r="K11" s="35">
        <v>15000000000</v>
      </c>
      <c r="L11" s="36">
        <v>2864229115</v>
      </c>
      <c r="M11" s="36">
        <v>4229575536</v>
      </c>
      <c r="N11" s="36">
        <v>2864229115</v>
      </c>
      <c r="O11" s="21">
        <f t="shared" ref="O11:O74" si="1">+L11/J11</f>
        <v>0.14601203041747407</v>
      </c>
      <c r="P11" s="22">
        <f t="shared" ref="P11:P74" si="2">+M11/J11</f>
        <v>0.21561435451557309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</row>
    <row r="12" spans="1:243" s="16" customFormat="1" ht="37.15" customHeight="1" x14ac:dyDescent="0.25">
      <c r="A12" s="56" t="s">
        <v>110</v>
      </c>
      <c r="B12" s="57">
        <v>2</v>
      </c>
      <c r="C12" s="57">
        <v>2</v>
      </c>
      <c r="D12" s="57">
        <v>2</v>
      </c>
      <c r="E12" s="57">
        <v>8</v>
      </c>
      <c r="F12" s="57">
        <v>5</v>
      </c>
      <c r="G12" s="58"/>
      <c r="H12" s="28" t="s">
        <v>93</v>
      </c>
      <c r="I12" s="29" t="s">
        <v>14</v>
      </c>
      <c r="J12" s="31">
        <v>8000000</v>
      </c>
      <c r="K12" s="35">
        <v>8000000</v>
      </c>
      <c r="L12" s="36">
        <v>0</v>
      </c>
      <c r="M12" s="36">
        <v>0</v>
      </c>
      <c r="N12" s="36">
        <v>0</v>
      </c>
      <c r="O12" s="21">
        <f t="shared" si="1"/>
        <v>0</v>
      </c>
      <c r="P12" s="22">
        <f t="shared" si="2"/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</row>
    <row r="13" spans="1:243" s="16" customFormat="1" ht="37.15" customHeight="1" x14ac:dyDescent="0.25">
      <c r="A13" s="56" t="s">
        <v>111</v>
      </c>
      <c r="B13" s="57">
        <v>5</v>
      </c>
      <c r="C13" s="57">
        <v>1</v>
      </c>
      <c r="D13" s="57">
        <v>1</v>
      </c>
      <c r="E13" s="57">
        <v>4</v>
      </c>
      <c r="F13" s="57">
        <v>5</v>
      </c>
      <c r="G13" s="58"/>
      <c r="H13" s="28" t="s">
        <v>93</v>
      </c>
      <c r="I13" s="29" t="s">
        <v>15</v>
      </c>
      <c r="J13" s="37">
        <v>3121422148</v>
      </c>
      <c r="K13" s="35">
        <v>2000000000</v>
      </c>
      <c r="L13" s="36">
        <v>443394925</v>
      </c>
      <c r="M13" s="36">
        <v>662216578</v>
      </c>
      <c r="N13" s="36">
        <v>443394925</v>
      </c>
      <c r="O13" s="21">
        <f t="shared" si="1"/>
        <v>0.14204900970671269</v>
      </c>
      <c r="P13" s="22">
        <f t="shared" si="2"/>
        <v>0.21215220069618088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</row>
    <row r="14" spans="1:243" s="16" customFormat="1" ht="37.15" customHeight="1" x14ac:dyDescent="0.25">
      <c r="A14" s="56" t="s">
        <v>112</v>
      </c>
      <c r="B14" s="57">
        <v>5</v>
      </c>
      <c r="C14" s="57">
        <v>1</v>
      </c>
      <c r="D14" s="57">
        <v>1</v>
      </c>
      <c r="E14" s="57">
        <v>4</v>
      </c>
      <c r="F14" s="57">
        <v>7</v>
      </c>
      <c r="G14" s="58"/>
      <c r="H14" s="28" t="s">
        <v>93</v>
      </c>
      <c r="I14" s="29" t="s">
        <v>16</v>
      </c>
      <c r="J14" s="37">
        <v>974694856</v>
      </c>
      <c r="K14" s="35">
        <v>900000000</v>
      </c>
      <c r="L14" s="36">
        <v>1069974</v>
      </c>
      <c r="M14" s="36">
        <v>2139948</v>
      </c>
      <c r="N14" s="36">
        <v>1069974</v>
      </c>
      <c r="O14" s="21">
        <f t="shared" si="1"/>
        <v>1.0977527924903709E-3</v>
      </c>
      <c r="P14" s="22">
        <f t="shared" si="2"/>
        <v>2.1955055849807417E-3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</row>
    <row r="15" spans="1:243" s="16" customFormat="1" ht="37.15" customHeight="1" x14ac:dyDescent="0.25">
      <c r="A15" s="56" t="s">
        <v>112</v>
      </c>
      <c r="B15" s="57">
        <v>5</v>
      </c>
      <c r="C15" s="57">
        <v>1</v>
      </c>
      <c r="D15" s="57">
        <v>2</v>
      </c>
      <c r="E15" s="57">
        <v>8</v>
      </c>
      <c r="F15" s="57">
        <v>2</v>
      </c>
      <c r="G15" s="58"/>
      <c r="H15" s="28" t="s">
        <v>93</v>
      </c>
      <c r="I15" s="27" t="s">
        <v>16</v>
      </c>
      <c r="J15" s="31">
        <v>689850</v>
      </c>
      <c r="K15" s="35">
        <v>689850</v>
      </c>
      <c r="L15" s="36">
        <v>0</v>
      </c>
      <c r="M15" s="36">
        <v>0</v>
      </c>
      <c r="N15" s="36">
        <v>0</v>
      </c>
      <c r="O15" s="21">
        <f t="shared" si="1"/>
        <v>0</v>
      </c>
      <c r="P15" s="22">
        <f t="shared" si="2"/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</row>
    <row r="16" spans="1:243" s="16" customFormat="1" ht="37.15" customHeight="1" x14ac:dyDescent="0.25">
      <c r="A16" s="56" t="s">
        <v>113</v>
      </c>
      <c r="B16" s="57">
        <v>5</v>
      </c>
      <c r="C16" s="57">
        <v>1</v>
      </c>
      <c r="D16" s="57">
        <v>2</v>
      </c>
      <c r="E16" s="57">
        <v>8</v>
      </c>
      <c r="F16" s="57">
        <v>3</v>
      </c>
      <c r="G16" s="58"/>
      <c r="H16" s="28" t="s">
        <v>93</v>
      </c>
      <c r="I16" s="27" t="s">
        <v>17</v>
      </c>
      <c r="J16" s="37">
        <v>663350257</v>
      </c>
      <c r="K16" s="35">
        <v>500000000</v>
      </c>
      <c r="L16" s="36">
        <v>173541963</v>
      </c>
      <c r="M16" s="36">
        <v>252904516</v>
      </c>
      <c r="N16" s="36">
        <v>173541963</v>
      </c>
      <c r="O16" s="21">
        <f t="shared" si="1"/>
        <v>0.26161437516409974</v>
      </c>
      <c r="P16" s="22">
        <f t="shared" si="2"/>
        <v>0.38125336250529257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</row>
    <row r="17" spans="1:243" s="16" customFormat="1" ht="37.15" customHeight="1" x14ac:dyDescent="0.25">
      <c r="A17" s="56" t="s">
        <v>113</v>
      </c>
      <c r="B17" s="57">
        <v>5</v>
      </c>
      <c r="C17" s="57">
        <v>1</v>
      </c>
      <c r="D17" s="57">
        <v>2</v>
      </c>
      <c r="E17" s="57">
        <v>8</v>
      </c>
      <c r="F17" s="57">
        <v>4</v>
      </c>
      <c r="G17" s="58"/>
      <c r="H17" s="26" t="s">
        <v>93</v>
      </c>
      <c r="I17" s="27" t="s">
        <v>17</v>
      </c>
      <c r="J17" s="31">
        <v>69300</v>
      </c>
      <c r="K17" s="38">
        <v>69300</v>
      </c>
      <c r="L17" s="39">
        <v>0</v>
      </c>
      <c r="M17" s="39">
        <v>0</v>
      </c>
      <c r="N17" s="39">
        <v>0</v>
      </c>
      <c r="O17" s="21">
        <f t="shared" si="1"/>
        <v>0</v>
      </c>
      <c r="P17" s="22">
        <f t="shared" si="2"/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</row>
    <row r="18" spans="1:243" s="16" customFormat="1" ht="37.15" customHeight="1" x14ac:dyDescent="0.25">
      <c r="A18" s="56" t="s">
        <v>114</v>
      </c>
      <c r="B18" s="57">
        <v>5</v>
      </c>
      <c r="C18" s="57">
        <v>1</v>
      </c>
      <c r="D18" s="57">
        <v>2</v>
      </c>
      <c r="E18" s="57">
        <v>8</v>
      </c>
      <c r="F18" s="57">
        <v>5</v>
      </c>
      <c r="G18" s="58"/>
      <c r="H18" s="28" t="s">
        <v>93</v>
      </c>
      <c r="I18" s="27" t="s">
        <v>18</v>
      </c>
      <c r="J18" s="37">
        <v>135273327</v>
      </c>
      <c r="K18" s="35">
        <v>100000000</v>
      </c>
      <c r="L18" s="36">
        <v>7769443</v>
      </c>
      <c r="M18" s="36">
        <v>7769443</v>
      </c>
      <c r="N18" s="36">
        <v>7769443</v>
      </c>
      <c r="O18" s="21">
        <f t="shared" si="1"/>
        <v>5.743514388464771E-2</v>
      </c>
      <c r="P18" s="22">
        <f t="shared" si="2"/>
        <v>5.743514388464771E-2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</row>
    <row r="19" spans="1:243" s="16" customFormat="1" ht="37.15" customHeight="1" x14ac:dyDescent="0.25">
      <c r="A19" s="56" t="s">
        <v>114</v>
      </c>
      <c r="B19" s="57">
        <v>5</v>
      </c>
      <c r="C19" s="57">
        <v>1</v>
      </c>
      <c r="D19" s="57">
        <v>2</v>
      </c>
      <c r="E19" s="57">
        <v>8</v>
      </c>
      <c r="F19" s="57">
        <v>7</v>
      </c>
      <c r="G19" s="58"/>
      <c r="H19" s="28" t="s">
        <v>93</v>
      </c>
      <c r="I19" s="27" t="s">
        <v>18</v>
      </c>
      <c r="J19" s="31">
        <v>63000</v>
      </c>
      <c r="K19" s="35">
        <v>63000</v>
      </c>
      <c r="L19" s="36">
        <v>0</v>
      </c>
      <c r="M19" s="36">
        <v>0</v>
      </c>
      <c r="N19" s="36">
        <v>0</v>
      </c>
      <c r="O19" s="21">
        <f t="shared" si="1"/>
        <v>0</v>
      </c>
      <c r="P19" s="22">
        <f t="shared" si="2"/>
        <v>0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</row>
    <row r="20" spans="1:243" s="16" customFormat="1" ht="37.15" customHeight="1" x14ac:dyDescent="0.25">
      <c r="A20" s="56" t="s">
        <v>115</v>
      </c>
      <c r="B20" s="57"/>
      <c r="C20" s="57"/>
      <c r="D20" s="57"/>
      <c r="E20" s="57"/>
      <c r="F20" s="57"/>
      <c r="G20" s="58"/>
      <c r="H20" s="28" t="s">
        <v>93</v>
      </c>
      <c r="I20" s="29" t="s">
        <v>19</v>
      </c>
      <c r="J20" s="37">
        <v>2116436783</v>
      </c>
      <c r="K20" s="35">
        <v>1500000000</v>
      </c>
      <c r="L20" s="36">
        <v>153711</v>
      </c>
      <c r="M20" s="36">
        <v>307422</v>
      </c>
      <c r="N20" s="36">
        <v>153711</v>
      </c>
      <c r="O20" s="21">
        <f t="shared" si="1"/>
        <v>7.2627257867876515E-5</v>
      </c>
      <c r="P20" s="22">
        <f t="shared" si="2"/>
        <v>1.4525451573575303E-4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</row>
    <row r="21" spans="1:243" s="16" customFormat="1" ht="37.15" customHeight="1" x14ac:dyDescent="0.25">
      <c r="A21" s="56" t="s">
        <v>115</v>
      </c>
      <c r="B21" s="57">
        <v>2</v>
      </c>
      <c r="C21" s="57">
        <v>2</v>
      </c>
      <c r="D21" s="57">
        <v>2</v>
      </c>
      <c r="E21" s="57">
        <v>8</v>
      </c>
      <c r="F21" s="57">
        <v>2</v>
      </c>
      <c r="G21" s="58"/>
      <c r="H21" s="26" t="s">
        <v>93</v>
      </c>
      <c r="I21" s="27" t="s">
        <v>19</v>
      </c>
      <c r="J21" s="31">
        <v>283500</v>
      </c>
      <c r="K21" s="38">
        <v>283500</v>
      </c>
      <c r="L21" s="39">
        <v>0</v>
      </c>
      <c r="M21" s="39">
        <v>0</v>
      </c>
      <c r="N21" s="39">
        <v>0</v>
      </c>
      <c r="O21" s="21">
        <f t="shared" si="1"/>
        <v>0</v>
      </c>
      <c r="P21" s="22">
        <f t="shared" si="2"/>
        <v>0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</row>
    <row r="22" spans="1:243" s="16" customFormat="1" ht="37.15" customHeight="1" x14ac:dyDescent="0.25">
      <c r="A22" s="56" t="s">
        <v>116</v>
      </c>
      <c r="B22" s="57">
        <v>2</v>
      </c>
      <c r="C22" s="57">
        <v>2</v>
      </c>
      <c r="D22" s="57">
        <v>2</v>
      </c>
      <c r="E22" s="57">
        <v>8</v>
      </c>
      <c r="F22" s="57">
        <v>3</v>
      </c>
      <c r="G22" s="58"/>
      <c r="H22" s="28" t="s">
        <v>93</v>
      </c>
      <c r="I22" s="29" t="s">
        <v>20</v>
      </c>
      <c r="J22" s="37">
        <v>1015811955</v>
      </c>
      <c r="K22" s="35">
        <v>700000000</v>
      </c>
      <c r="L22" s="36">
        <v>39879569</v>
      </c>
      <c r="M22" s="36">
        <v>54035995</v>
      </c>
      <c r="N22" s="36">
        <v>39879569</v>
      </c>
      <c r="O22" s="21">
        <f t="shared" si="1"/>
        <v>3.9258810455720619E-2</v>
      </c>
      <c r="P22" s="22">
        <f t="shared" si="2"/>
        <v>5.319487995196906E-2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</row>
    <row r="23" spans="1:243" s="16" customFormat="1" ht="37.15" customHeight="1" x14ac:dyDescent="0.25">
      <c r="A23" s="56" t="s">
        <v>116</v>
      </c>
      <c r="B23" s="57">
        <v>5</v>
      </c>
      <c r="C23" s="57">
        <v>1</v>
      </c>
      <c r="D23" s="57">
        <v>1</v>
      </c>
      <c r="E23" s="57">
        <v>4</v>
      </c>
      <c r="F23" s="57">
        <v>7</v>
      </c>
      <c r="G23" s="58"/>
      <c r="H23" s="28" t="s">
        <v>93</v>
      </c>
      <c r="I23" s="29" t="s">
        <v>20</v>
      </c>
      <c r="J23" s="31">
        <v>213780</v>
      </c>
      <c r="K23" s="35">
        <v>213780</v>
      </c>
      <c r="L23" s="36">
        <v>0</v>
      </c>
      <c r="M23" s="36">
        <v>0</v>
      </c>
      <c r="N23" s="36">
        <v>0</v>
      </c>
      <c r="O23" s="21">
        <f t="shared" si="1"/>
        <v>0</v>
      </c>
      <c r="P23" s="22">
        <f t="shared" si="2"/>
        <v>0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</row>
    <row r="24" spans="1:243" s="16" customFormat="1" ht="37.15" customHeight="1" x14ac:dyDescent="0.25">
      <c r="A24" s="56" t="s">
        <v>117</v>
      </c>
      <c r="B24" s="57"/>
      <c r="C24" s="57"/>
      <c r="D24" s="57"/>
      <c r="E24" s="57"/>
      <c r="F24" s="57"/>
      <c r="G24" s="58"/>
      <c r="H24" s="28" t="s">
        <v>93</v>
      </c>
      <c r="I24" s="29" t="s">
        <v>21</v>
      </c>
      <c r="J24" s="37">
        <v>2967219732</v>
      </c>
      <c r="K24" s="35">
        <v>1900000000</v>
      </c>
      <c r="L24" s="36">
        <v>446720300</v>
      </c>
      <c r="M24" s="36">
        <v>446720300</v>
      </c>
      <c r="N24" s="36">
        <v>446720300</v>
      </c>
      <c r="O24" s="21">
        <f t="shared" si="1"/>
        <v>0.15055180955503297</v>
      </c>
      <c r="P24" s="22">
        <f t="shared" si="2"/>
        <v>0.15055180955503297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</row>
    <row r="25" spans="1:243" s="16" customFormat="1" ht="37.15" customHeight="1" x14ac:dyDescent="0.25">
      <c r="A25" s="56" t="s">
        <v>117</v>
      </c>
      <c r="B25" s="57">
        <v>2</v>
      </c>
      <c r="C25" s="57">
        <v>2</v>
      </c>
      <c r="D25" s="57">
        <v>1</v>
      </c>
      <c r="E25" s="57">
        <v>3</v>
      </c>
      <c r="F25" s="57">
        <v>2</v>
      </c>
      <c r="G25" s="58"/>
      <c r="H25" s="28" t="s">
        <v>93</v>
      </c>
      <c r="I25" s="29" t="s">
        <v>21</v>
      </c>
      <c r="J25" s="31">
        <v>7046807</v>
      </c>
      <c r="K25" s="35">
        <v>7046807</v>
      </c>
      <c r="L25" s="36">
        <v>0</v>
      </c>
      <c r="M25" s="36">
        <v>0</v>
      </c>
      <c r="N25" s="36">
        <v>0</v>
      </c>
      <c r="O25" s="21">
        <f t="shared" si="1"/>
        <v>0</v>
      </c>
      <c r="P25" s="22">
        <f t="shared" si="2"/>
        <v>0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</row>
    <row r="26" spans="1:243" s="16" customFormat="1" ht="37.15" customHeight="1" x14ac:dyDescent="0.25">
      <c r="A26" s="56" t="s">
        <v>118</v>
      </c>
      <c r="B26" s="57">
        <v>2</v>
      </c>
      <c r="C26" s="57">
        <v>2</v>
      </c>
      <c r="D26" s="57">
        <v>2</v>
      </c>
      <c r="E26" s="57">
        <v>8</v>
      </c>
      <c r="F26" s="57">
        <v>2</v>
      </c>
      <c r="G26" s="58"/>
      <c r="H26" s="28" t="s">
        <v>93</v>
      </c>
      <c r="I26" s="29" t="s">
        <v>22</v>
      </c>
      <c r="J26" s="37">
        <v>2099725321</v>
      </c>
      <c r="K26" s="35">
        <v>1300000000</v>
      </c>
      <c r="L26" s="36">
        <v>320727600</v>
      </c>
      <c r="M26" s="36">
        <v>320727600</v>
      </c>
      <c r="N26" s="36">
        <v>320727600</v>
      </c>
      <c r="O26" s="21">
        <f t="shared" si="1"/>
        <v>0.15274740785963975</v>
      </c>
      <c r="P26" s="22">
        <f t="shared" si="2"/>
        <v>0.15274740785963975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</row>
    <row r="27" spans="1:243" s="16" customFormat="1" ht="37.15" customHeight="1" x14ac:dyDescent="0.25">
      <c r="A27" s="56" t="s">
        <v>118</v>
      </c>
      <c r="B27" s="57">
        <v>2</v>
      </c>
      <c r="C27" s="57">
        <v>2</v>
      </c>
      <c r="D27" s="57">
        <v>2</v>
      </c>
      <c r="E27" s="57">
        <v>8</v>
      </c>
      <c r="F27" s="57">
        <v>3</v>
      </c>
      <c r="G27" s="58"/>
      <c r="H27" s="28" t="s">
        <v>93</v>
      </c>
      <c r="I27" s="29" t="s">
        <v>22</v>
      </c>
      <c r="J27" s="31">
        <v>7046810</v>
      </c>
      <c r="K27" s="35">
        <v>7046810</v>
      </c>
      <c r="L27" s="36">
        <v>0</v>
      </c>
      <c r="M27" s="36">
        <v>0</v>
      </c>
      <c r="N27" s="36">
        <v>0</v>
      </c>
      <c r="O27" s="21">
        <f t="shared" si="1"/>
        <v>0</v>
      </c>
      <c r="P27" s="22">
        <f t="shared" si="2"/>
        <v>0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</row>
    <row r="28" spans="1:243" s="16" customFormat="1" ht="37.15" customHeight="1" x14ac:dyDescent="0.25">
      <c r="A28" s="56" t="s">
        <v>119</v>
      </c>
      <c r="B28" s="57">
        <v>2</v>
      </c>
      <c r="C28" s="57">
        <v>2</v>
      </c>
      <c r="D28" s="57">
        <v>2</v>
      </c>
      <c r="E28" s="57">
        <v>8</v>
      </c>
      <c r="F28" s="57">
        <v>4</v>
      </c>
      <c r="G28" s="58"/>
      <c r="H28" s="28" t="s">
        <v>93</v>
      </c>
      <c r="I28" s="29" t="s">
        <v>23</v>
      </c>
      <c r="J28" s="37">
        <v>2413978884</v>
      </c>
      <c r="K28" s="35">
        <v>1500000000</v>
      </c>
      <c r="L28" s="36">
        <v>321580759</v>
      </c>
      <c r="M28" s="36">
        <v>321580759</v>
      </c>
      <c r="N28" s="36">
        <v>321580759</v>
      </c>
      <c r="O28" s="21">
        <f t="shared" si="1"/>
        <v>0.13321606130503336</v>
      </c>
      <c r="P28" s="22">
        <f t="shared" si="2"/>
        <v>0.13321606130503336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</row>
    <row r="29" spans="1:243" s="16" customFormat="1" ht="37.15" customHeight="1" x14ac:dyDescent="0.25">
      <c r="A29" s="56" t="s">
        <v>120</v>
      </c>
      <c r="B29" s="57">
        <v>3</v>
      </c>
      <c r="C29" s="57">
        <v>10</v>
      </c>
      <c r="D29" s="57">
        <v>1</v>
      </c>
      <c r="E29" s="57">
        <v>1</v>
      </c>
      <c r="F29" s="57"/>
      <c r="G29" s="58"/>
      <c r="H29" s="28" t="s">
        <v>93</v>
      </c>
      <c r="I29" s="29" t="s">
        <v>24</v>
      </c>
      <c r="J29" s="37">
        <v>1105801500</v>
      </c>
      <c r="K29" s="35">
        <v>650000000</v>
      </c>
      <c r="L29" s="36">
        <v>149783100</v>
      </c>
      <c r="M29" s="36">
        <v>149783100</v>
      </c>
      <c r="N29" s="36">
        <v>149783100</v>
      </c>
      <c r="O29" s="21">
        <f t="shared" si="1"/>
        <v>0.13545206802486703</v>
      </c>
      <c r="P29" s="22">
        <f t="shared" si="2"/>
        <v>0.13545206802486703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</row>
    <row r="30" spans="1:243" s="16" customFormat="1" ht="37.15" customHeight="1" x14ac:dyDescent="0.25">
      <c r="A30" s="56" t="s">
        <v>120</v>
      </c>
      <c r="B30" s="57">
        <v>3</v>
      </c>
      <c r="C30" s="57">
        <v>10</v>
      </c>
      <c r="D30" s="57">
        <v>1</v>
      </c>
      <c r="E30" s="57">
        <v>2</v>
      </c>
      <c r="F30" s="57"/>
      <c r="G30" s="58"/>
      <c r="H30" s="28" t="s">
        <v>93</v>
      </c>
      <c r="I30" s="29" t="s">
        <v>92</v>
      </c>
      <c r="J30" s="31">
        <v>7488212</v>
      </c>
      <c r="K30" s="35">
        <v>7488212</v>
      </c>
      <c r="L30" s="36">
        <v>0</v>
      </c>
      <c r="M30" s="36">
        <v>0</v>
      </c>
      <c r="N30" s="36">
        <v>0</v>
      </c>
      <c r="O30" s="21">
        <f t="shared" si="1"/>
        <v>0</v>
      </c>
      <c r="P30" s="22">
        <f t="shared" si="2"/>
        <v>0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</row>
    <row r="31" spans="1:243" s="16" customFormat="1" ht="37.15" customHeight="1" x14ac:dyDescent="0.25">
      <c r="A31" s="56" t="s">
        <v>121</v>
      </c>
      <c r="B31" s="57">
        <v>3</v>
      </c>
      <c r="C31" s="57">
        <v>10</v>
      </c>
      <c r="D31" s="57">
        <v>1</v>
      </c>
      <c r="E31" s="57">
        <v>3</v>
      </c>
      <c r="F31" s="57"/>
      <c r="G31" s="58"/>
      <c r="H31" s="28" t="s">
        <v>93</v>
      </c>
      <c r="I31" s="29" t="s">
        <v>25</v>
      </c>
      <c r="J31" s="37">
        <v>123305082</v>
      </c>
      <c r="K31" s="35">
        <v>100000000</v>
      </c>
      <c r="L31" s="36">
        <v>35507000</v>
      </c>
      <c r="M31" s="36">
        <v>35507000</v>
      </c>
      <c r="N31" s="36">
        <v>35507000</v>
      </c>
      <c r="O31" s="21">
        <f t="shared" si="1"/>
        <v>0.28796055624049621</v>
      </c>
      <c r="P31" s="22">
        <f t="shared" si="2"/>
        <v>0.28796055624049621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</row>
    <row r="32" spans="1:243" s="16" customFormat="1" ht="37.15" customHeight="1" x14ac:dyDescent="0.25">
      <c r="A32" s="56" t="s">
        <v>121</v>
      </c>
      <c r="B32" s="57">
        <v>5</v>
      </c>
      <c r="C32" s="57">
        <v>1</v>
      </c>
      <c r="D32" s="57">
        <v>2</v>
      </c>
      <c r="E32" s="57">
        <v>8</v>
      </c>
      <c r="F32" s="57">
        <v>2</v>
      </c>
      <c r="G32" s="58"/>
      <c r="H32" s="28" t="s">
        <v>93</v>
      </c>
      <c r="I32" s="29" t="s">
        <v>25</v>
      </c>
      <c r="J32" s="31">
        <v>6075513</v>
      </c>
      <c r="K32" s="35">
        <v>6075513</v>
      </c>
      <c r="L32" s="36">
        <v>0</v>
      </c>
      <c r="M32" s="36">
        <v>0</v>
      </c>
      <c r="N32" s="36">
        <v>0</v>
      </c>
      <c r="O32" s="21">
        <f t="shared" si="1"/>
        <v>0</v>
      </c>
      <c r="P32" s="22">
        <f t="shared" si="2"/>
        <v>0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</row>
    <row r="33" spans="1:243" s="16" customFormat="1" ht="37.15" customHeight="1" x14ac:dyDescent="0.25">
      <c r="A33" s="56" t="s">
        <v>122</v>
      </c>
      <c r="B33" s="57">
        <v>5</v>
      </c>
      <c r="C33" s="57">
        <v>1</v>
      </c>
      <c r="D33" s="57">
        <v>2</v>
      </c>
      <c r="E33" s="57">
        <v>8</v>
      </c>
      <c r="F33" s="57">
        <v>3</v>
      </c>
      <c r="G33" s="58"/>
      <c r="H33" s="28" t="s">
        <v>93</v>
      </c>
      <c r="I33" s="29" t="s">
        <v>26</v>
      </c>
      <c r="J33" s="37">
        <v>827920475</v>
      </c>
      <c r="K33" s="35">
        <v>500000000</v>
      </c>
      <c r="L33" s="36">
        <v>112449400</v>
      </c>
      <c r="M33" s="36">
        <v>112449400</v>
      </c>
      <c r="N33" s="36">
        <v>112449400</v>
      </c>
      <c r="O33" s="21">
        <f t="shared" si="1"/>
        <v>0.13582149903950619</v>
      </c>
      <c r="P33" s="22">
        <f t="shared" si="2"/>
        <v>0.13582149903950619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</row>
    <row r="34" spans="1:243" s="16" customFormat="1" ht="37.15" customHeight="1" x14ac:dyDescent="0.25">
      <c r="A34" s="56" t="s">
        <v>122</v>
      </c>
      <c r="B34" s="57"/>
      <c r="C34" s="57"/>
      <c r="D34" s="57"/>
      <c r="E34" s="57"/>
      <c r="F34" s="57"/>
      <c r="G34" s="58"/>
      <c r="H34" s="28" t="s">
        <v>93</v>
      </c>
      <c r="I34" s="29" t="s">
        <v>26</v>
      </c>
      <c r="J34" s="31">
        <v>7046808</v>
      </c>
      <c r="K34" s="35">
        <v>7046808</v>
      </c>
      <c r="L34" s="36">
        <v>0</v>
      </c>
      <c r="M34" s="36">
        <v>0</v>
      </c>
      <c r="N34" s="36">
        <v>0</v>
      </c>
      <c r="O34" s="21">
        <f t="shared" si="1"/>
        <v>0</v>
      </c>
      <c r="P34" s="22">
        <f t="shared" si="2"/>
        <v>0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</row>
    <row r="35" spans="1:243" s="16" customFormat="1" ht="37.15" customHeight="1" x14ac:dyDescent="0.25">
      <c r="A35" s="56" t="s">
        <v>123</v>
      </c>
      <c r="B35" s="57">
        <v>5</v>
      </c>
      <c r="C35" s="57">
        <v>1</v>
      </c>
      <c r="D35" s="57">
        <v>2</v>
      </c>
      <c r="E35" s="57">
        <v>8</v>
      </c>
      <c r="F35" s="57">
        <v>2</v>
      </c>
      <c r="G35" s="58"/>
      <c r="H35" s="28" t="s">
        <v>93</v>
      </c>
      <c r="I35" s="29" t="s">
        <v>27</v>
      </c>
      <c r="J35" s="37">
        <v>549598048</v>
      </c>
      <c r="K35" s="35">
        <v>300000000</v>
      </c>
      <c r="L35" s="36">
        <v>74970000</v>
      </c>
      <c r="M35" s="36">
        <v>74970000</v>
      </c>
      <c r="N35" s="36">
        <v>74970000</v>
      </c>
      <c r="O35" s="21">
        <f t="shared" si="1"/>
        <v>0.13640878142274623</v>
      </c>
      <c r="P35" s="22">
        <f t="shared" si="2"/>
        <v>0.13640878142274623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</row>
    <row r="36" spans="1:243" s="16" customFormat="1" ht="37.15" customHeight="1" x14ac:dyDescent="0.25">
      <c r="A36" s="56" t="s">
        <v>123</v>
      </c>
      <c r="B36" s="57">
        <v>5</v>
      </c>
      <c r="C36" s="57">
        <v>1</v>
      </c>
      <c r="D36" s="57">
        <v>2</v>
      </c>
      <c r="E36" s="57">
        <v>8</v>
      </c>
      <c r="F36" s="57">
        <v>3</v>
      </c>
      <c r="G36" s="58"/>
      <c r="H36" s="28" t="s">
        <v>93</v>
      </c>
      <c r="I36" s="29" t="s">
        <v>27</v>
      </c>
      <c r="J36" s="31">
        <v>7046808</v>
      </c>
      <c r="K36" s="35">
        <v>7046808</v>
      </c>
      <c r="L36" s="36">
        <v>0</v>
      </c>
      <c r="M36" s="36">
        <v>0</v>
      </c>
      <c r="N36" s="36">
        <v>0</v>
      </c>
      <c r="O36" s="21">
        <f t="shared" si="1"/>
        <v>0</v>
      </c>
      <c r="P36" s="22">
        <f t="shared" si="2"/>
        <v>0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</row>
    <row r="37" spans="1:243" s="16" customFormat="1" ht="37.15" customHeight="1" x14ac:dyDescent="0.25">
      <c r="A37" s="56" t="s">
        <v>124</v>
      </c>
      <c r="B37" s="57">
        <v>5</v>
      </c>
      <c r="C37" s="57">
        <v>1</v>
      </c>
      <c r="D37" s="57">
        <v>1</v>
      </c>
      <c r="E37" s="57">
        <v>4</v>
      </c>
      <c r="F37" s="57">
        <v>7</v>
      </c>
      <c r="G37" s="58"/>
      <c r="H37" s="28" t="s">
        <v>93</v>
      </c>
      <c r="I37" s="29" t="s">
        <v>28</v>
      </c>
      <c r="J37" s="37">
        <v>1125647566</v>
      </c>
      <c r="K37" s="35">
        <v>700000000</v>
      </c>
      <c r="L37" s="36">
        <v>50049005</v>
      </c>
      <c r="M37" s="36">
        <v>63352950</v>
      </c>
      <c r="N37" s="36">
        <v>50049005</v>
      </c>
      <c r="O37" s="21">
        <f t="shared" si="1"/>
        <v>4.4462411248175703E-2</v>
      </c>
      <c r="P37" s="22">
        <f t="shared" si="2"/>
        <v>5.6281336995313153E-2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</row>
    <row r="38" spans="1:243" s="16" customFormat="1" ht="37.15" customHeight="1" x14ac:dyDescent="0.25">
      <c r="A38" s="56" t="s">
        <v>124</v>
      </c>
      <c r="B38" s="57"/>
      <c r="C38" s="57"/>
      <c r="D38" s="57"/>
      <c r="E38" s="57"/>
      <c r="F38" s="57"/>
      <c r="G38" s="58"/>
      <c r="H38" s="28" t="s">
        <v>93</v>
      </c>
      <c r="I38" s="29" t="s">
        <v>28</v>
      </c>
      <c r="J38" s="31">
        <v>21000</v>
      </c>
      <c r="K38" s="35">
        <v>21000</v>
      </c>
      <c r="L38" s="36">
        <v>0</v>
      </c>
      <c r="M38" s="36">
        <v>0</v>
      </c>
      <c r="N38" s="36">
        <v>0</v>
      </c>
      <c r="O38" s="21">
        <f t="shared" si="1"/>
        <v>0</v>
      </c>
      <c r="P38" s="22">
        <f t="shared" si="2"/>
        <v>0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</row>
    <row r="39" spans="1:243" s="16" customFormat="1" ht="37.15" customHeight="1" x14ac:dyDescent="0.25">
      <c r="A39" s="56" t="s">
        <v>125</v>
      </c>
      <c r="B39" s="57">
        <v>2</v>
      </c>
      <c r="C39" s="57">
        <v>1</v>
      </c>
      <c r="D39" s="57">
        <v>1</v>
      </c>
      <c r="E39" s="57">
        <v>3</v>
      </c>
      <c r="F39" s="57">
        <v>8</v>
      </c>
      <c r="G39" s="58"/>
      <c r="H39" s="28" t="s">
        <v>93</v>
      </c>
      <c r="I39" s="29" t="s">
        <v>29</v>
      </c>
      <c r="J39" s="37">
        <v>681890237</v>
      </c>
      <c r="K39" s="35">
        <v>250000000</v>
      </c>
      <c r="L39" s="36">
        <v>5437631</v>
      </c>
      <c r="M39" s="36">
        <v>10875262</v>
      </c>
      <c r="N39" s="36">
        <v>5437631</v>
      </c>
      <c r="O39" s="21">
        <f t="shared" si="1"/>
        <v>7.9743493966463689E-3</v>
      </c>
      <c r="P39" s="22">
        <f t="shared" si="2"/>
        <v>1.5948698793292738E-2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</row>
    <row r="40" spans="1:243" s="16" customFormat="1" ht="37.15" customHeight="1" x14ac:dyDescent="0.25">
      <c r="A40" s="56" t="s">
        <v>125</v>
      </c>
      <c r="B40" s="57">
        <v>2</v>
      </c>
      <c r="C40" s="57">
        <v>2</v>
      </c>
      <c r="D40" s="57">
        <v>1</v>
      </c>
      <c r="E40" s="57">
        <v>4</v>
      </c>
      <c r="F40" s="57">
        <v>4</v>
      </c>
      <c r="G40" s="58"/>
      <c r="H40" s="28" t="s">
        <v>93</v>
      </c>
      <c r="I40" s="29" t="s">
        <v>29</v>
      </c>
      <c r="J40" s="31">
        <v>30656</v>
      </c>
      <c r="K40" s="35">
        <v>30656</v>
      </c>
      <c r="L40" s="36">
        <v>0</v>
      </c>
      <c r="M40" s="36">
        <v>0</v>
      </c>
      <c r="N40" s="36">
        <v>0</v>
      </c>
      <c r="O40" s="21">
        <f t="shared" si="1"/>
        <v>0</v>
      </c>
      <c r="P40" s="22">
        <f t="shared" si="2"/>
        <v>0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</row>
    <row r="41" spans="1:243" s="16" customFormat="1" ht="37.15" customHeight="1" x14ac:dyDescent="0.25">
      <c r="A41" s="56" t="s">
        <v>126</v>
      </c>
      <c r="B41" s="57">
        <v>2</v>
      </c>
      <c r="C41" s="57">
        <v>1</v>
      </c>
      <c r="D41" s="57">
        <v>1</v>
      </c>
      <c r="E41" s="57">
        <v>4</v>
      </c>
      <c r="F41" s="57">
        <v>5</v>
      </c>
      <c r="G41" s="58"/>
      <c r="H41" s="28" t="s">
        <v>93</v>
      </c>
      <c r="I41" s="29" t="s">
        <v>30</v>
      </c>
      <c r="J41" s="37">
        <v>82356540</v>
      </c>
      <c r="K41" s="35">
        <v>50000000</v>
      </c>
      <c r="L41" s="36">
        <v>4447033</v>
      </c>
      <c r="M41" s="36">
        <v>6187859</v>
      </c>
      <c r="N41" s="36">
        <v>4447033</v>
      </c>
      <c r="O41" s="21">
        <f t="shared" si="1"/>
        <v>5.3997326745392656E-2</v>
      </c>
      <c r="P41" s="22">
        <f t="shared" si="2"/>
        <v>7.5135004457448071E-2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</row>
    <row r="42" spans="1:243" s="16" customFormat="1" ht="37.15" customHeight="1" x14ac:dyDescent="0.25">
      <c r="A42" s="56" t="s">
        <v>127</v>
      </c>
      <c r="B42" s="57">
        <v>2</v>
      </c>
      <c r="C42" s="57">
        <v>1</v>
      </c>
      <c r="D42" s="57">
        <v>1</v>
      </c>
      <c r="E42" s="57">
        <v>4</v>
      </c>
      <c r="F42" s="57">
        <v>7</v>
      </c>
      <c r="G42" s="58"/>
      <c r="H42" s="28" t="s">
        <v>93</v>
      </c>
      <c r="I42" s="29" t="s">
        <v>31</v>
      </c>
      <c r="J42" s="37">
        <v>1167594490</v>
      </c>
      <c r="K42" s="35">
        <v>700000000</v>
      </c>
      <c r="L42" s="36">
        <v>189095652</v>
      </c>
      <c r="M42" s="36">
        <v>282869167</v>
      </c>
      <c r="N42" s="36">
        <v>189095652</v>
      </c>
      <c r="O42" s="21">
        <f t="shared" si="1"/>
        <v>0.16195318975854364</v>
      </c>
      <c r="P42" s="22">
        <f t="shared" si="2"/>
        <v>0.24226661689710441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</row>
    <row r="43" spans="1:243" s="16" customFormat="1" ht="37.15" customHeight="1" x14ac:dyDescent="0.25">
      <c r="A43" s="56" t="s">
        <v>127</v>
      </c>
      <c r="B43" s="57">
        <v>2</v>
      </c>
      <c r="C43" s="57">
        <v>1</v>
      </c>
      <c r="D43" s="57">
        <v>1</v>
      </c>
      <c r="E43" s="57">
        <v>4</v>
      </c>
      <c r="F43" s="57">
        <v>8</v>
      </c>
      <c r="G43" s="58"/>
      <c r="H43" s="28" t="s">
        <v>93</v>
      </c>
      <c r="I43" s="29" t="s">
        <v>31</v>
      </c>
      <c r="J43" s="31">
        <v>11235</v>
      </c>
      <c r="K43" s="35">
        <v>11235</v>
      </c>
      <c r="L43" s="36">
        <v>0</v>
      </c>
      <c r="M43" s="36">
        <v>0</v>
      </c>
      <c r="N43" s="36">
        <v>0</v>
      </c>
      <c r="O43" s="21">
        <f t="shared" si="1"/>
        <v>0</v>
      </c>
      <c r="P43" s="22">
        <f t="shared" si="2"/>
        <v>0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</row>
    <row r="44" spans="1:243" s="16" customFormat="1" ht="37.15" customHeight="1" x14ac:dyDescent="0.25">
      <c r="A44" s="56" t="s">
        <v>128</v>
      </c>
      <c r="B44" s="57">
        <v>2</v>
      </c>
      <c r="C44" s="57">
        <v>2</v>
      </c>
      <c r="D44" s="57">
        <v>1</v>
      </c>
      <c r="E44" s="57">
        <v>0</v>
      </c>
      <c r="F44" s="57">
        <v>1</v>
      </c>
      <c r="G44" s="58"/>
      <c r="H44" s="28" t="s">
        <v>93</v>
      </c>
      <c r="I44" s="29" t="s">
        <v>76</v>
      </c>
      <c r="J44" s="37">
        <v>414509038</v>
      </c>
      <c r="K44" s="35">
        <v>0</v>
      </c>
      <c r="L44" s="36">
        <v>0</v>
      </c>
      <c r="M44" s="36">
        <v>0</v>
      </c>
      <c r="N44" s="36">
        <v>0</v>
      </c>
      <c r="O44" s="21">
        <f t="shared" si="1"/>
        <v>0</v>
      </c>
      <c r="P44" s="22">
        <f t="shared" si="2"/>
        <v>0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</row>
    <row r="45" spans="1:243" s="16" customFormat="1" ht="37.15" customHeight="1" x14ac:dyDescent="0.25">
      <c r="A45" s="56" t="s">
        <v>129</v>
      </c>
      <c r="B45" s="57">
        <v>2</v>
      </c>
      <c r="C45" s="57">
        <v>2</v>
      </c>
      <c r="D45" s="57">
        <v>1</v>
      </c>
      <c r="E45" s="57">
        <v>3</v>
      </c>
      <c r="F45" s="57">
        <v>1</v>
      </c>
      <c r="G45" s="58"/>
      <c r="H45" s="28" t="s">
        <v>93</v>
      </c>
      <c r="I45" s="29" t="s">
        <v>32</v>
      </c>
      <c r="J45" s="37">
        <v>87039238</v>
      </c>
      <c r="K45" s="35">
        <v>80000000</v>
      </c>
      <c r="L45" s="36">
        <v>0</v>
      </c>
      <c r="M45" s="36">
        <v>0</v>
      </c>
      <c r="N45" s="36">
        <v>0</v>
      </c>
      <c r="O45" s="21">
        <f t="shared" si="1"/>
        <v>0</v>
      </c>
      <c r="P45" s="22">
        <f t="shared" si="2"/>
        <v>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</row>
    <row r="46" spans="1:243" s="16" customFormat="1" ht="37.15" customHeight="1" x14ac:dyDescent="0.25">
      <c r="A46" s="56" t="s">
        <v>130</v>
      </c>
      <c r="B46" s="57">
        <v>2</v>
      </c>
      <c r="C46" s="57">
        <v>2</v>
      </c>
      <c r="D46" s="57">
        <v>1</v>
      </c>
      <c r="E46" s="57">
        <v>3</v>
      </c>
      <c r="F46" s="57">
        <v>2</v>
      </c>
      <c r="G46" s="58"/>
      <c r="H46" s="28" t="s">
        <v>93</v>
      </c>
      <c r="I46" s="29" t="s">
        <v>88</v>
      </c>
      <c r="J46" s="37">
        <v>2191100000</v>
      </c>
      <c r="K46" s="35">
        <v>0</v>
      </c>
      <c r="L46" s="36">
        <v>0</v>
      </c>
      <c r="M46" s="36">
        <v>0</v>
      </c>
      <c r="N46" s="36">
        <v>0</v>
      </c>
      <c r="O46" s="21">
        <f t="shared" si="1"/>
        <v>0</v>
      </c>
      <c r="P46" s="22">
        <f t="shared" si="2"/>
        <v>0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</row>
    <row r="47" spans="1:243" s="16" customFormat="1" ht="37.15" customHeight="1" x14ac:dyDescent="0.25">
      <c r="A47" s="56" t="s">
        <v>131</v>
      </c>
      <c r="B47" s="57">
        <v>2</v>
      </c>
      <c r="C47" s="57">
        <v>2</v>
      </c>
      <c r="D47" s="57">
        <v>1</v>
      </c>
      <c r="E47" s="57">
        <v>3</v>
      </c>
      <c r="F47" s="57">
        <v>3</v>
      </c>
      <c r="G47" s="58"/>
      <c r="H47" s="28" t="s">
        <v>93</v>
      </c>
      <c r="I47" s="29" t="s">
        <v>33</v>
      </c>
      <c r="J47" s="37">
        <v>16770576</v>
      </c>
      <c r="K47" s="35">
        <v>0</v>
      </c>
      <c r="L47" s="36">
        <v>0</v>
      </c>
      <c r="M47" s="36">
        <v>0</v>
      </c>
      <c r="N47" s="36">
        <v>0</v>
      </c>
      <c r="O47" s="21">
        <f t="shared" si="1"/>
        <v>0</v>
      </c>
      <c r="P47" s="22">
        <f t="shared" si="2"/>
        <v>0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</row>
    <row r="48" spans="1:243" s="16" customFormat="1" ht="37.15" customHeight="1" x14ac:dyDescent="0.25">
      <c r="A48" s="56" t="s">
        <v>132</v>
      </c>
      <c r="B48" s="57">
        <v>2</v>
      </c>
      <c r="C48" s="57">
        <v>2</v>
      </c>
      <c r="D48" s="57">
        <v>1</v>
      </c>
      <c r="E48" s="57">
        <v>3</v>
      </c>
      <c r="F48" s="57">
        <v>4</v>
      </c>
      <c r="G48" s="58"/>
      <c r="H48" s="28" t="s">
        <v>93</v>
      </c>
      <c r="I48" s="29" t="s">
        <v>78</v>
      </c>
      <c r="J48" s="37">
        <v>0</v>
      </c>
      <c r="K48" s="35">
        <v>0</v>
      </c>
      <c r="L48" s="36">
        <v>0</v>
      </c>
      <c r="M48" s="36">
        <v>0</v>
      </c>
      <c r="N48" s="36">
        <v>0</v>
      </c>
      <c r="O48" s="21">
        <v>0</v>
      </c>
      <c r="P48" s="22">
        <v>0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</row>
    <row r="49" spans="1:243" s="16" customFormat="1" ht="37.15" customHeight="1" x14ac:dyDescent="0.25">
      <c r="A49" s="56" t="s">
        <v>133</v>
      </c>
      <c r="B49" s="57">
        <v>2</v>
      </c>
      <c r="C49" s="57">
        <v>2</v>
      </c>
      <c r="D49" s="57">
        <v>1</v>
      </c>
      <c r="E49" s="57">
        <v>3</v>
      </c>
      <c r="F49" s="57">
        <v>5</v>
      </c>
      <c r="G49" s="58"/>
      <c r="H49" s="28" t="s">
        <v>93</v>
      </c>
      <c r="I49" s="29" t="s">
        <v>34</v>
      </c>
      <c r="J49" s="37">
        <v>0</v>
      </c>
      <c r="K49" s="35">
        <v>0</v>
      </c>
      <c r="L49" s="36">
        <v>0</v>
      </c>
      <c r="M49" s="36">
        <v>0</v>
      </c>
      <c r="N49" s="36">
        <v>0</v>
      </c>
      <c r="O49" s="21">
        <v>0</v>
      </c>
      <c r="P49" s="22">
        <v>0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</row>
    <row r="50" spans="1:243" s="16" customFormat="1" ht="37.15" customHeight="1" x14ac:dyDescent="0.25">
      <c r="A50" s="56" t="s">
        <v>134</v>
      </c>
      <c r="B50" s="57">
        <v>2</v>
      </c>
      <c r="C50" s="57">
        <v>2</v>
      </c>
      <c r="D50" s="57">
        <v>1</v>
      </c>
      <c r="E50" s="57">
        <v>3</v>
      </c>
      <c r="F50" s="57">
        <v>6</v>
      </c>
      <c r="G50" s="58"/>
      <c r="H50" s="28" t="s">
        <v>93</v>
      </c>
      <c r="I50" s="29" t="s">
        <v>35</v>
      </c>
      <c r="J50" s="37">
        <v>0</v>
      </c>
      <c r="K50" s="35">
        <v>0</v>
      </c>
      <c r="L50" s="36">
        <v>0</v>
      </c>
      <c r="M50" s="36">
        <v>0</v>
      </c>
      <c r="N50" s="36">
        <v>0</v>
      </c>
      <c r="O50" s="21">
        <v>0</v>
      </c>
      <c r="P50" s="22">
        <v>0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</row>
    <row r="51" spans="1:243" s="16" customFormat="1" ht="37.15" customHeight="1" x14ac:dyDescent="0.25">
      <c r="A51" s="56" t="s">
        <v>134</v>
      </c>
      <c r="B51" s="57">
        <v>2</v>
      </c>
      <c r="C51" s="57">
        <v>2</v>
      </c>
      <c r="D51" s="57">
        <v>1</v>
      </c>
      <c r="E51" s="57">
        <v>3</v>
      </c>
      <c r="F51" s="57">
        <v>7</v>
      </c>
      <c r="G51" s="58"/>
      <c r="H51" s="28" t="s">
        <v>93</v>
      </c>
      <c r="I51" s="29" t="s">
        <v>35</v>
      </c>
      <c r="J51" s="37">
        <v>12241667</v>
      </c>
      <c r="K51" s="35">
        <v>0</v>
      </c>
      <c r="L51" s="36">
        <v>0</v>
      </c>
      <c r="M51" s="36">
        <v>0</v>
      </c>
      <c r="N51" s="36">
        <v>0</v>
      </c>
      <c r="O51" s="21">
        <f t="shared" si="1"/>
        <v>0</v>
      </c>
      <c r="P51" s="22">
        <f t="shared" si="2"/>
        <v>0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</row>
    <row r="52" spans="1:243" s="16" customFormat="1" ht="37.15" customHeight="1" x14ac:dyDescent="0.25">
      <c r="A52" s="56" t="s">
        <v>135</v>
      </c>
      <c r="B52" s="57">
        <v>2</v>
      </c>
      <c r="C52" s="57">
        <v>2</v>
      </c>
      <c r="D52" s="57">
        <v>1</v>
      </c>
      <c r="E52" s="57">
        <v>3</v>
      </c>
      <c r="F52" s="57">
        <v>8</v>
      </c>
      <c r="G52" s="58"/>
      <c r="H52" s="28" t="s">
        <v>93</v>
      </c>
      <c r="I52" s="29" t="s">
        <v>80</v>
      </c>
      <c r="J52" s="37">
        <v>0</v>
      </c>
      <c r="K52" s="35">
        <v>0</v>
      </c>
      <c r="L52" s="36">
        <v>0</v>
      </c>
      <c r="M52" s="36">
        <v>0</v>
      </c>
      <c r="N52" s="36">
        <v>0</v>
      </c>
      <c r="O52" s="21">
        <v>0</v>
      </c>
      <c r="P52" s="22">
        <v>0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</row>
    <row r="53" spans="1:243" s="16" customFormat="1" ht="37.15" customHeight="1" x14ac:dyDescent="0.25">
      <c r="A53" s="56" t="s">
        <v>136</v>
      </c>
      <c r="B53" s="57">
        <v>2</v>
      </c>
      <c r="C53" s="57">
        <v>2</v>
      </c>
      <c r="D53" s="57">
        <v>1</v>
      </c>
      <c r="E53" s="57">
        <v>4</v>
      </c>
      <c r="F53" s="57">
        <v>2</v>
      </c>
      <c r="G53" s="58"/>
      <c r="H53" s="28" t="s">
        <v>93</v>
      </c>
      <c r="I53" s="29" t="s">
        <v>36</v>
      </c>
      <c r="J53" s="37">
        <v>35841121</v>
      </c>
      <c r="K53" s="35">
        <v>0</v>
      </c>
      <c r="L53" s="36">
        <v>0</v>
      </c>
      <c r="M53" s="36">
        <v>0</v>
      </c>
      <c r="N53" s="36">
        <v>0</v>
      </c>
      <c r="O53" s="21">
        <f t="shared" si="1"/>
        <v>0</v>
      </c>
      <c r="P53" s="22">
        <f t="shared" si="2"/>
        <v>0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</row>
    <row r="54" spans="1:243" s="16" customFormat="1" ht="37.15" customHeight="1" x14ac:dyDescent="0.25">
      <c r="A54" s="56" t="s">
        <v>137</v>
      </c>
      <c r="B54" s="57">
        <v>2</v>
      </c>
      <c r="C54" s="57">
        <v>2</v>
      </c>
      <c r="D54" s="57">
        <v>1</v>
      </c>
      <c r="E54" s="57">
        <v>4</v>
      </c>
      <c r="F54" s="57">
        <v>3</v>
      </c>
      <c r="G54" s="58"/>
      <c r="H54" s="28" t="s">
        <v>93</v>
      </c>
      <c r="I54" s="29" t="s">
        <v>37</v>
      </c>
      <c r="J54" s="37">
        <v>22183462</v>
      </c>
      <c r="K54" s="35">
        <v>0</v>
      </c>
      <c r="L54" s="36">
        <v>0</v>
      </c>
      <c r="M54" s="36">
        <v>0</v>
      </c>
      <c r="N54" s="36">
        <v>0</v>
      </c>
      <c r="O54" s="21">
        <f t="shared" si="1"/>
        <v>0</v>
      </c>
      <c r="P54" s="22">
        <f t="shared" si="2"/>
        <v>0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</row>
    <row r="55" spans="1:243" s="16" customFormat="1" ht="37.15" customHeight="1" x14ac:dyDescent="0.25">
      <c r="A55" s="56" t="s">
        <v>138</v>
      </c>
      <c r="B55" s="57">
        <v>2</v>
      </c>
      <c r="C55" s="57">
        <v>2</v>
      </c>
      <c r="D55" s="57">
        <v>1</v>
      </c>
      <c r="E55" s="57">
        <v>4</v>
      </c>
      <c r="F55" s="57">
        <v>6</v>
      </c>
      <c r="G55" s="58"/>
      <c r="H55" s="28" t="s">
        <v>93</v>
      </c>
      <c r="I55" s="29" t="s">
        <v>81</v>
      </c>
      <c r="J55" s="37">
        <v>0</v>
      </c>
      <c r="K55" s="35">
        <v>0</v>
      </c>
      <c r="L55" s="36">
        <v>0</v>
      </c>
      <c r="M55" s="36">
        <v>0</v>
      </c>
      <c r="N55" s="36">
        <v>0</v>
      </c>
      <c r="O55" s="21">
        <v>0</v>
      </c>
      <c r="P55" s="22">
        <v>0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</row>
    <row r="56" spans="1:243" s="16" customFormat="1" ht="37.15" customHeight="1" x14ac:dyDescent="0.25">
      <c r="A56" s="56" t="s">
        <v>138</v>
      </c>
      <c r="B56" s="57">
        <v>2</v>
      </c>
      <c r="C56" s="57">
        <v>2</v>
      </c>
      <c r="D56" s="57">
        <v>1</v>
      </c>
      <c r="E56" s="57">
        <v>4</v>
      </c>
      <c r="F56" s="57">
        <v>7</v>
      </c>
      <c r="G56" s="58"/>
      <c r="H56" s="28" t="s">
        <v>93</v>
      </c>
      <c r="I56" s="29" t="s">
        <v>81</v>
      </c>
      <c r="J56" s="37">
        <v>0</v>
      </c>
      <c r="K56" s="35">
        <v>0</v>
      </c>
      <c r="L56" s="36">
        <v>0</v>
      </c>
      <c r="M56" s="36">
        <v>0</v>
      </c>
      <c r="N56" s="36">
        <v>0</v>
      </c>
      <c r="O56" s="21">
        <v>0</v>
      </c>
      <c r="P56" s="22">
        <v>0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</row>
    <row r="57" spans="1:243" s="16" customFormat="1" ht="37.15" customHeight="1" x14ac:dyDescent="0.25">
      <c r="A57" s="56" t="s">
        <v>139</v>
      </c>
      <c r="B57" s="57">
        <v>2</v>
      </c>
      <c r="C57" s="57">
        <v>2</v>
      </c>
      <c r="D57" s="57">
        <v>1</v>
      </c>
      <c r="E57" s="57">
        <v>4</v>
      </c>
      <c r="F57" s="57">
        <v>9</v>
      </c>
      <c r="G57" s="58"/>
      <c r="H57" s="28" t="s">
        <v>93</v>
      </c>
      <c r="I57" s="40" t="s">
        <v>38</v>
      </c>
      <c r="J57" s="39">
        <v>50500073</v>
      </c>
      <c r="K57" s="35">
        <v>50500000</v>
      </c>
      <c r="L57" s="36">
        <v>50500000</v>
      </c>
      <c r="M57" s="36">
        <v>0</v>
      </c>
      <c r="N57" s="36">
        <v>0</v>
      </c>
      <c r="O57" s="21">
        <f t="shared" si="1"/>
        <v>0.99999855445753516</v>
      </c>
      <c r="P57" s="22">
        <f t="shared" si="2"/>
        <v>0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</row>
    <row r="58" spans="1:243" s="16" customFormat="1" ht="37.15" customHeight="1" x14ac:dyDescent="0.25">
      <c r="A58" s="56" t="s">
        <v>139</v>
      </c>
      <c r="B58" s="57">
        <v>2</v>
      </c>
      <c r="C58" s="57">
        <v>2</v>
      </c>
      <c r="D58" s="57">
        <v>2</v>
      </c>
      <c r="E58" s="57">
        <v>5</v>
      </c>
      <c r="F58" s="57">
        <v>4</v>
      </c>
      <c r="G58" s="58"/>
      <c r="H58" s="28" t="s">
        <v>93</v>
      </c>
      <c r="I58" s="40" t="s">
        <v>38</v>
      </c>
      <c r="J58" s="37">
        <v>6170576</v>
      </c>
      <c r="K58" s="35">
        <v>600000</v>
      </c>
      <c r="L58" s="36">
        <v>600000</v>
      </c>
      <c r="M58" s="36">
        <v>600000</v>
      </c>
      <c r="N58" s="36">
        <v>600000</v>
      </c>
      <c r="O58" s="21">
        <f t="shared" si="1"/>
        <v>9.7235655147914879E-2</v>
      </c>
      <c r="P58" s="22">
        <f t="shared" si="2"/>
        <v>9.7235655147914879E-2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</row>
    <row r="59" spans="1:243" s="16" customFormat="1" ht="37.15" customHeight="1" x14ac:dyDescent="0.25">
      <c r="A59" s="56" t="s">
        <v>139</v>
      </c>
      <c r="B59" s="57">
        <v>2</v>
      </c>
      <c r="C59" s="57">
        <v>2</v>
      </c>
      <c r="D59" s="57">
        <v>2</v>
      </c>
      <c r="E59" s="57">
        <v>6</v>
      </c>
      <c r="F59" s="57">
        <v>3</v>
      </c>
      <c r="G59" s="58"/>
      <c r="H59" s="28" t="s">
        <v>93</v>
      </c>
      <c r="I59" s="40" t="s">
        <v>38</v>
      </c>
      <c r="J59" s="37">
        <v>0</v>
      </c>
      <c r="K59" s="35">
        <v>0</v>
      </c>
      <c r="L59" s="36">
        <v>0</v>
      </c>
      <c r="M59" s="36">
        <v>0</v>
      </c>
      <c r="N59" s="36">
        <v>0</v>
      </c>
      <c r="O59" s="21">
        <v>0</v>
      </c>
      <c r="P59" s="22">
        <v>0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</row>
    <row r="60" spans="1:243" s="16" customFormat="1" ht="37.15" customHeight="1" x14ac:dyDescent="0.25">
      <c r="A60" s="56" t="s">
        <v>139</v>
      </c>
      <c r="B60" s="57">
        <v>2</v>
      </c>
      <c r="C60" s="57">
        <v>2</v>
      </c>
      <c r="D60" s="57">
        <v>2</v>
      </c>
      <c r="E60" s="57">
        <v>6</v>
      </c>
      <c r="F60" s="57">
        <v>4</v>
      </c>
      <c r="G60" s="58"/>
      <c r="H60" s="28" t="s">
        <v>93</v>
      </c>
      <c r="I60" s="40" t="s">
        <v>38</v>
      </c>
      <c r="J60" s="31">
        <v>0</v>
      </c>
      <c r="K60" s="35">
        <v>0</v>
      </c>
      <c r="L60" s="36">
        <v>0</v>
      </c>
      <c r="M60" s="36">
        <v>0</v>
      </c>
      <c r="N60" s="36">
        <v>0</v>
      </c>
      <c r="O60" s="21">
        <v>0</v>
      </c>
      <c r="P60" s="22">
        <v>0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</row>
    <row r="61" spans="1:243" s="16" customFormat="1" ht="37.15" customHeight="1" x14ac:dyDescent="0.25">
      <c r="A61" s="56" t="s">
        <v>140</v>
      </c>
      <c r="B61" s="57">
        <v>2</v>
      </c>
      <c r="C61" s="57">
        <v>2</v>
      </c>
      <c r="D61" s="57">
        <v>2</v>
      </c>
      <c r="E61" s="57">
        <v>6</v>
      </c>
      <c r="F61" s="57">
        <v>5</v>
      </c>
      <c r="G61" s="58"/>
      <c r="H61" s="28" t="s">
        <v>93</v>
      </c>
      <c r="I61" s="29" t="s">
        <v>39</v>
      </c>
      <c r="J61" s="37">
        <v>58697015</v>
      </c>
      <c r="K61" s="35">
        <v>16250000</v>
      </c>
      <c r="L61" s="36">
        <v>16250000</v>
      </c>
      <c r="M61" s="36">
        <v>250000</v>
      </c>
      <c r="N61" s="36">
        <v>250000</v>
      </c>
      <c r="O61" s="21">
        <f t="shared" si="1"/>
        <v>0.27684542391125</v>
      </c>
      <c r="P61" s="22">
        <f t="shared" si="2"/>
        <v>4.2591603678653845E-3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</row>
    <row r="62" spans="1:243" s="16" customFormat="1" ht="37.15" customHeight="1" x14ac:dyDescent="0.25">
      <c r="A62" s="56" t="s">
        <v>141</v>
      </c>
      <c r="B62" s="57">
        <v>2</v>
      </c>
      <c r="C62" s="57">
        <v>2</v>
      </c>
      <c r="D62" s="57">
        <v>2</v>
      </c>
      <c r="E62" s="57">
        <v>6</v>
      </c>
      <c r="F62" s="57">
        <v>8</v>
      </c>
      <c r="G62" s="58"/>
      <c r="H62" s="28" t="s">
        <v>93</v>
      </c>
      <c r="I62" s="27" t="s">
        <v>82</v>
      </c>
      <c r="J62" s="37">
        <v>0</v>
      </c>
      <c r="K62" s="35">
        <v>0</v>
      </c>
      <c r="L62" s="36">
        <v>0</v>
      </c>
      <c r="M62" s="36">
        <v>0</v>
      </c>
      <c r="N62" s="36">
        <v>0</v>
      </c>
      <c r="O62" s="21">
        <v>0</v>
      </c>
      <c r="P62" s="22">
        <v>0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</row>
    <row r="63" spans="1:243" s="16" customFormat="1" ht="37.15" customHeight="1" x14ac:dyDescent="0.25">
      <c r="A63" s="56" t="s">
        <v>142</v>
      </c>
      <c r="B63" s="57">
        <v>2</v>
      </c>
      <c r="C63" s="57">
        <v>2</v>
      </c>
      <c r="D63" s="57">
        <v>2</v>
      </c>
      <c r="E63" s="57">
        <v>6</v>
      </c>
      <c r="F63" s="57">
        <v>9</v>
      </c>
      <c r="G63" s="58"/>
      <c r="H63" s="28" t="s">
        <v>93</v>
      </c>
      <c r="I63" s="27" t="s">
        <v>40</v>
      </c>
      <c r="J63" s="37">
        <v>0</v>
      </c>
      <c r="K63" s="35">
        <v>0</v>
      </c>
      <c r="L63" s="36">
        <v>0</v>
      </c>
      <c r="M63" s="36">
        <v>0</v>
      </c>
      <c r="N63" s="36">
        <v>0</v>
      </c>
      <c r="O63" s="21">
        <v>0</v>
      </c>
      <c r="P63" s="22">
        <v>0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</row>
    <row r="64" spans="1:243" s="16" customFormat="1" ht="37.15" customHeight="1" x14ac:dyDescent="0.25">
      <c r="A64" s="56" t="s">
        <v>142</v>
      </c>
      <c r="B64" s="57">
        <v>2</v>
      </c>
      <c r="C64" s="57">
        <v>2</v>
      </c>
      <c r="D64" s="57">
        <v>2</v>
      </c>
      <c r="E64" s="57">
        <v>7</v>
      </c>
      <c r="F64" s="57">
        <v>1</v>
      </c>
      <c r="G64" s="58"/>
      <c r="H64" s="28" t="s">
        <v>93</v>
      </c>
      <c r="I64" s="27" t="s">
        <v>40</v>
      </c>
      <c r="J64" s="37">
        <v>38313887</v>
      </c>
      <c r="K64" s="35">
        <v>0</v>
      </c>
      <c r="L64" s="36">
        <v>0</v>
      </c>
      <c r="M64" s="36">
        <v>0</v>
      </c>
      <c r="N64" s="36">
        <v>0</v>
      </c>
      <c r="O64" s="21">
        <f t="shared" si="1"/>
        <v>0</v>
      </c>
      <c r="P64" s="22">
        <f t="shared" si="2"/>
        <v>0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</row>
    <row r="65" spans="1:243" s="16" customFormat="1" ht="37.15" customHeight="1" x14ac:dyDescent="0.25">
      <c r="A65" s="56" t="s">
        <v>143</v>
      </c>
      <c r="B65" s="57">
        <v>2</v>
      </c>
      <c r="C65" s="57">
        <v>2</v>
      </c>
      <c r="D65" s="57">
        <v>2</v>
      </c>
      <c r="E65" s="57">
        <v>7</v>
      </c>
      <c r="F65" s="57">
        <v>2</v>
      </c>
      <c r="G65" s="58"/>
      <c r="H65" s="28" t="s">
        <v>93</v>
      </c>
      <c r="I65" s="29" t="s">
        <v>41</v>
      </c>
      <c r="J65" s="37">
        <v>0</v>
      </c>
      <c r="K65" s="35">
        <v>0</v>
      </c>
      <c r="L65" s="36">
        <v>0</v>
      </c>
      <c r="M65" s="36">
        <v>0</v>
      </c>
      <c r="N65" s="36">
        <v>0</v>
      </c>
      <c r="O65" s="21">
        <v>0</v>
      </c>
      <c r="P65" s="22">
        <v>0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</row>
    <row r="66" spans="1:243" s="16" customFormat="1" ht="37.15" customHeight="1" x14ac:dyDescent="0.25">
      <c r="A66" s="56" t="s">
        <v>143</v>
      </c>
      <c r="B66" s="57">
        <v>2</v>
      </c>
      <c r="C66" s="57">
        <v>2</v>
      </c>
      <c r="D66" s="57">
        <v>2</v>
      </c>
      <c r="E66" s="57">
        <v>8</v>
      </c>
      <c r="F66" s="57">
        <v>2</v>
      </c>
      <c r="G66" s="58"/>
      <c r="H66" s="26" t="s">
        <v>93</v>
      </c>
      <c r="I66" s="27" t="s">
        <v>41</v>
      </c>
      <c r="J66" s="37">
        <v>10139664</v>
      </c>
      <c r="K66" s="38">
        <v>0</v>
      </c>
      <c r="L66" s="39">
        <v>0</v>
      </c>
      <c r="M66" s="39">
        <v>0</v>
      </c>
      <c r="N66" s="39">
        <v>0</v>
      </c>
      <c r="O66" s="21">
        <f t="shared" si="1"/>
        <v>0</v>
      </c>
      <c r="P66" s="22">
        <f t="shared" si="2"/>
        <v>0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</row>
    <row r="67" spans="1:243" s="16" customFormat="1" ht="37.15" customHeight="1" x14ac:dyDescent="0.25">
      <c r="A67" s="56" t="s">
        <v>144</v>
      </c>
      <c r="B67" s="57">
        <v>2</v>
      </c>
      <c r="C67" s="57">
        <v>2</v>
      </c>
      <c r="D67" s="57">
        <v>2</v>
      </c>
      <c r="E67" s="57">
        <v>8</v>
      </c>
      <c r="F67" s="57">
        <v>3</v>
      </c>
      <c r="G67" s="58"/>
      <c r="H67" s="28" t="s">
        <v>93</v>
      </c>
      <c r="I67" s="29" t="s">
        <v>83</v>
      </c>
      <c r="J67" s="37">
        <v>0</v>
      </c>
      <c r="K67" s="35">
        <v>0</v>
      </c>
      <c r="L67" s="36">
        <v>0</v>
      </c>
      <c r="M67" s="36">
        <v>0</v>
      </c>
      <c r="N67" s="36">
        <v>0</v>
      </c>
      <c r="O67" s="21">
        <v>0</v>
      </c>
      <c r="P67" s="22">
        <v>0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</row>
    <row r="68" spans="1:243" s="16" customFormat="1" ht="37.15" customHeight="1" x14ac:dyDescent="0.25">
      <c r="A68" s="56" t="s">
        <v>145</v>
      </c>
      <c r="B68" s="57">
        <v>2</v>
      </c>
      <c r="C68" s="57">
        <v>2</v>
      </c>
      <c r="D68" s="57">
        <v>2</v>
      </c>
      <c r="E68" s="57">
        <v>8</v>
      </c>
      <c r="F68" s="57">
        <v>4</v>
      </c>
      <c r="G68" s="58"/>
      <c r="H68" s="28" t="s">
        <v>93</v>
      </c>
      <c r="I68" s="29" t="s">
        <v>42</v>
      </c>
      <c r="J68" s="37">
        <v>5858964</v>
      </c>
      <c r="K68" s="35">
        <v>250000</v>
      </c>
      <c r="L68" s="36">
        <v>250000</v>
      </c>
      <c r="M68" s="36">
        <v>250000</v>
      </c>
      <c r="N68" s="36">
        <v>250000</v>
      </c>
      <c r="O68" s="21">
        <f t="shared" si="1"/>
        <v>4.266965968727577E-2</v>
      </c>
      <c r="P68" s="22">
        <f t="shared" si="2"/>
        <v>4.266965968727577E-2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</row>
    <row r="69" spans="1:243" s="16" customFormat="1" ht="37.15" customHeight="1" x14ac:dyDescent="0.25">
      <c r="A69" s="56" t="s">
        <v>145</v>
      </c>
      <c r="B69" s="57">
        <v>2</v>
      </c>
      <c r="C69" s="57">
        <v>2</v>
      </c>
      <c r="D69" s="57">
        <v>2</v>
      </c>
      <c r="E69" s="57">
        <v>8</v>
      </c>
      <c r="F69" s="57">
        <v>5</v>
      </c>
      <c r="G69" s="58"/>
      <c r="H69" s="28" t="s">
        <v>93</v>
      </c>
      <c r="I69" s="29" t="s">
        <v>42</v>
      </c>
      <c r="J69" s="37">
        <v>0</v>
      </c>
      <c r="K69" s="35">
        <v>0</v>
      </c>
      <c r="L69" s="36">
        <v>0</v>
      </c>
      <c r="M69" s="36">
        <v>0</v>
      </c>
      <c r="N69" s="36">
        <v>0</v>
      </c>
      <c r="O69" s="21">
        <v>0</v>
      </c>
      <c r="P69" s="22">
        <v>0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</row>
    <row r="70" spans="1:243" s="16" customFormat="1" ht="37.15" customHeight="1" x14ac:dyDescent="0.25">
      <c r="A70" s="56" t="s">
        <v>145</v>
      </c>
      <c r="B70" s="57">
        <v>2</v>
      </c>
      <c r="C70" s="57">
        <v>2</v>
      </c>
      <c r="D70" s="57">
        <v>2</v>
      </c>
      <c r="E70" s="57">
        <v>8</v>
      </c>
      <c r="F70" s="57">
        <v>7</v>
      </c>
      <c r="G70" s="58"/>
      <c r="H70" s="28" t="s">
        <v>93</v>
      </c>
      <c r="I70" s="40" t="s">
        <v>42</v>
      </c>
      <c r="J70" s="37">
        <v>10737</v>
      </c>
      <c r="K70" s="35">
        <v>10737</v>
      </c>
      <c r="L70" s="36">
        <v>0</v>
      </c>
      <c r="M70" s="36">
        <v>0</v>
      </c>
      <c r="N70" s="36">
        <v>0</v>
      </c>
      <c r="O70" s="21">
        <f t="shared" si="1"/>
        <v>0</v>
      </c>
      <c r="P70" s="22">
        <f t="shared" si="2"/>
        <v>0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</row>
    <row r="71" spans="1:243" s="16" customFormat="1" ht="37.15" customHeight="1" x14ac:dyDescent="0.25">
      <c r="A71" s="56" t="s">
        <v>146</v>
      </c>
      <c r="B71" s="57">
        <v>2</v>
      </c>
      <c r="C71" s="57">
        <v>2</v>
      </c>
      <c r="D71" s="57">
        <v>2</v>
      </c>
      <c r="E71" s="57">
        <v>8</v>
      </c>
      <c r="F71" s="57">
        <v>9</v>
      </c>
      <c r="G71" s="58"/>
      <c r="H71" s="28" t="s">
        <v>93</v>
      </c>
      <c r="I71" s="29" t="s">
        <v>43</v>
      </c>
      <c r="J71" s="37">
        <v>10600000</v>
      </c>
      <c r="K71" s="35">
        <v>500000</v>
      </c>
      <c r="L71" s="36">
        <v>500000</v>
      </c>
      <c r="M71" s="36">
        <v>500000</v>
      </c>
      <c r="N71" s="36">
        <v>500000</v>
      </c>
      <c r="O71" s="21">
        <f t="shared" si="1"/>
        <v>4.716981132075472E-2</v>
      </c>
      <c r="P71" s="22">
        <f t="shared" si="2"/>
        <v>4.716981132075472E-2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</row>
    <row r="72" spans="1:243" s="16" customFormat="1" ht="37.15" customHeight="1" x14ac:dyDescent="0.25">
      <c r="A72" s="56" t="s">
        <v>146</v>
      </c>
      <c r="B72" s="57">
        <v>2</v>
      </c>
      <c r="C72" s="57">
        <v>2</v>
      </c>
      <c r="D72" s="57">
        <v>2</v>
      </c>
      <c r="E72" s="57">
        <v>9</v>
      </c>
      <c r="F72" s="57">
        <v>4</v>
      </c>
      <c r="G72" s="58"/>
      <c r="H72" s="28" t="s">
        <v>93</v>
      </c>
      <c r="I72" s="29" t="s">
        <v>43</v>
      </c>
      <c r="J72" s="37">
        <v>6294993</v>
      </c>
      <c r="K72" s="35">
        <v>0</v>
      </c>
      <c r="L72" s="36">
        <v>0</v>
      </c>
      <c r="M72" s="36">
        <v>0</v>
      </c>
      <c r="N72" s="36">
        <v>0</v>
      </c>
      <c r="O72" s="21">
        <f t="shared" si="1"/>
        <v>0</v>
      </c>
      <c r="P72" s="22">
        <f t="shared" si="2"/>
        <v>0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</row>
    <row r="73" spans="1:243" s="16" customFormat="1" ht="37.15" customHeight="1" x14ac:dyDescent="0.25">
      <c r="A73" s="56" t="s">
        <v>147</v>
      </c>
      <c r="B73" s="57">
        <v>2</v>
      </c>
      <c r="C73" s="57">
        <v>2</v>
      </c>
      <c r="D73" s="57">
        <v>2</v>
      </c>
      <c r="E73" s="57">
        <v>10</v>
      </c>
      <c r="F73" s="57"/>
      <c r="G73" s="58"/>
      <c r="H73" s="28" t="s">
        <v>93</v>
      </c>
      <c r="I73" s="29" t="s">
        <v>84</v>
      </c>
      <c r="J73" s="37">
        <v>0</v>
      </c>
      <c r="K73" s="35">
        <v>0</v>
      </c>
      <c r="L73" s="36">
        <v>0</v>
      </c>
      <c r="M73" s="36">
        <v>0</v>
      </c>
      <c r="N73" s="36">
        <v>0</v>
      </c>
      <c r="O73" s="21">
        <v>0</v>
      </c>
      <c r="P73" s="22">
        <v>0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</row>
    <row r="74" spans="1:243" s="16" customFormat="1" ht="37.15" customHeight="1" x14ac:dyDescent="0.25">
      <c r="A74" s="56" t="s">
        <v>148</v>
      </c>
      <c r="B74" s="57">
        <v>5</v>
      </c>
      <c r="C74" s="57">
        <v>1</v>
      </c>
      <c r="D74" s="57">
        <v>1</v>
      </c>
      <c r="E74" s="57">
        <v>4</v>
      </c>
      <c r="F74" s="57">
        <v>7</v>
      </c>
      <c r="G74" s="58"/>
      <c r="H74" s="28" t="s">
        <v>93</v>
      </c>
      <c r="I74" s="29" t="s">
        <v>79</v>
      </c>
      <c r="J74" s="37">
        <v>0</v>
      </c>
      <c r="K74" s="35">
        <v>0</v>
      </c>
      <c r="L74" s="36">
        <v>0</v>
      </c>
      <c r="M74" s="36">
        <v>0</v>
      </c>
      <c r="N74" s="36">
        <v>0</v>
      </c>
      <c r="O74" s="21">
        <v>0</v>
      </c>
      <c r="P74" s="22">
        <v>0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</row>
    <row r="75" spans="1:243" s="16" customFormat="1" ht="37.15" customHeight="1" x14ac:dyDescent="0.25">
      <c r="A75" s="56" t="s">
        <v>149</v>
      </c>
      <c r="B75" s="57">
        <v>5</v>
      </c>
      <c r="C75" s="57">
        <v>1</v>
      </c>
      <c r="D75" s="57">
        <v>2</v>
      </c>
      <c r="E75" s="57">
        <v>5</v>
      </c>
      <c r="F75" s="57">
        <v>4</v>
      </c>
      <c r="G75" s="58"/>
      <c r="H75" s="28" t="s">
        <v>93</v>
      </c>
      <c r="I75" s="29" t="s">
        <v>85</v>
      </c>
      <c r="J75" s="37">
        <v>0</v>
      </c>
      <c r="K75" s="35">
        <v>0</v>
      </c>
      <c r="L75" s="36">
        <v>0</v>
      </c>
      <c r="M75" s="36">
        <v>0</v>
      </c>
      <c r="N75" s="36">
        <v>0</v>
      </c>
      <c r="O75" s="21">
        <v>0</v>
      </c>
      <c r="P75" s="22">
        <v>0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</row>
    <row r="76" spans="1:243" s="16" customFormat="1" ht="37.15" customHeight="1" x14ac:dyDescent="0.25">
      <c r="A76" s="56" t="s">
        <v>150</v>
      </c>
      <c r="B76" s="57">
        <v>5</v>
      </c>
      <c r="C76" s="57">
        <v>1</v>
      </c>
      <c r="D76" s="57">
        <v>2</v>
      </c>
      <c r="E76" s="57">
        <v>6</v>
      </c>
      <c r="F76" s="57">
        <v>4</v>
      </c>
      <c r="G76" s="58"/>
      <c r="H76" s="28" t="s">
        <v>93</v>
      </c>
      <c r="I76" s="29" t="s">
        <v>34</v>
      </c>
      <c r="J76" s="37">
        <v>6708230</v>
      </c>
      <c r="K76" s="35">
        <v>500000</v>
      </c>
      <c r="L76" s="36">
        <v>500000</v>
      </c>
      <c r="M76" s="36">
        <v>500000</v>
      </c>
      <c r="N76" s="36">
        <v>500000</v>
      </c>
      <c r="O76" s="21">
        <f t="shared" ref="O75:O138" si="3">+L76/J76</f>
        <v>7.45353096122226E-2</v>
      </c>
      <c r="P76" s="22">
        <f t="shared" ref="P75:P138" si="4">+M76/J76</f>
        <v>7.45353096122226E-2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</row>
    <row r="77" spans="1:243" s="16" customFormat="1" ht="37.15" customHeight="1" x14ac:dyDescent="0.25">
      <c r="A77" s="56" t="s">
        <v>150</v>
      </c>
      <c r="B77" s="57">
        <v>5</v>
      </c>
      <c r="C77" s="57">
        <v>1</v>
      </c>
      <c r="D77" s="57">
        <v>2</v>
      </c>
      <c r="E77" s="57">
        <v>7</v>
      </c>
      <c r="F77" s="57">
        <v>1</v>
      </c>
      <c r="G77" s="58"/>
      <c r="H77" s="28" t="s">
        <v>93</v>
      </c>
      <c r="I77" s="29" t="s">
        <v>34</v>
      </c>
      <c r="J77" s="37">
        <v>965682</v>
      </c>
      <c r="K77" s="35">
        <v>0</v>
      </c>
      <c r="L77" s="36">
        <v>0</v>
      </c>
      <c r="M77" s="36">
        <v>0</v>
      </c>
      <c r="N77" s="36">
        <v>0</v>
      </c>
      <c r="O77" s="21">
        <f t="shared" si="3"/>
        <v>0</v>
      </c>
      <c r="P77" s="22">
        <f t="shared" si="4"/>
        <v>0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</row>
    <row r="78" spans="1:243" s="16" customFormat="1" ht="37.15" customHeight="1" x14ac:dyDescent="0.25">
      <c r="A78" s="56" t="s">
        <v>150</v>
      </c>
      <c r="B78" s="57">
        <v>5</v>
      </c>
      <c r="C78" s="57">
        <v>1</v>
      </c>
      <c r="D78" s="57">
        <v>2</v>
      </c>
      <c r="E78" s="57">
        <v>8</v>
      </c>
      <c r="F78" s="57">
        <v>2</v>
      </c>
      <c r="G78" s="58"/>
      <c r="H78" s="28" t="s">
        <v>93</v>
      </c>
      <c r="I78" s="29" t="s">
        <v>34</v>
      </c>
      <c r="J78" s="37">
        <v>0</v>
      </c>
      <c r="K78" s="35">
        <v>0</v>
      </c>
      <c r="L78" s="36">
        <v>0</v>
      </c>
      <c r="M78" s="36">
        <v>0</v>
      </c>
      <c r="N78" s="36">
        <v>0</v>
      </c>
      <c r="O78" s="21">
        <v>0</v>
      </c>
      <c r="P78" s="22">
        <v>0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</row>
    <row r="79" spans="1:243" s="16" customFormat="1" ht="37.15" customHeight="1" x14ac:dyDescent="0.25">
      <c r="A79" s="56" t="s">
        <v>151</v>
      </c>
      <c r="B79" s="57">
        <v>5</v>
      </c>
      <c r="C79" s="57">
        <v>1</v>
      </c>
      <c r="D79" s="57">
        <v>2</v>
      </c>
      <c r="E79" s="57">
        <v>8</v>
      </c>
      <c r="F79" s="57">
        <v>3</v>
      </c>
      <c r="G79" s="58"/>
      <c r="H79" s="28" t="s">
        <v>93</v>
      </c>
      <c r="I79" s="29" t="s">
        <v>44</v>
      </c>
      <c r="J79" s="37">
        <v>250000000</v>
      </c>
      <c r="K79" s="35">
        <v>250000000</v>
      </c>
      <c r="L79" s="36">
        <v>0</v>
      </c>
      <c r="M79" s="36">
        <v>0</v>
      </c>
      <c r="N79" s="36">
        <v>0</v>
      </c>
      <c r="O79" s="21">
        <f t="shared" si="3"/>
        <v>0</v>
      </c>
      <c r="P79" s="22">
        <f t="shared" si="4"/>
        <v>0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</row>
    <row r="80" spans="1:243" s="16" customFormat="1" ht="37.15" customHeight="1" x14ac:dyDescent="0.25">
      <c r="A80" s="56" t="s">
        <v>151</v>
      </c>
      <c r="B80" s="57">
        <v>5</v>
      </c>
      <c r="C80" s="57">
        <v>1</v>
      </c>
      <c r="D80" s="57">
        <v>2</v>
      </c>
      <c r="E80" s="57">
        <v>8</v>
      </c>
      <c r="F80" s="57">
        <v>4</v>
      </c>
      <c r="G80" s="58"/>
      <c r="H80" s="28" t="s">
        <v>93</v>
      </c>
      <c r="I80" s="29" t="s">
        <v>44</v>
      </c>
      <c r="J80" s="37">
        <v>0</v>
      </c>
      <c r="K80" s="35">
        <v>0</v>
      </c>
      <c r="L80" s="36">
        <v>0</v>
      </c>
      <c r="M80" s="36">
        <v>0</v>
      </c>
      <c r="N80" s="36">
        <v>0</v>
      </c>
      <c r="O80" s="21">
        <v>0</v>
      </c>
      <c r="P80" s="22">
        <v>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</row>
    <row r="81" spans="1:243" s="16" customFormat="1" ht="37.15" customHeight="1" x14ac:dyDescent="0.25">
      <c r="A81" s="56" t="s">
        <v>151</v>
      </c>
      <c r="B81" s="57">
        <v>5</v>
      </c>
      <c r="C81" s="57">
        <v>1</v>
      </c>
      <c r="D81" s="57">
        <v>2</v>
      </c>
      <c r="E81" s="57">
        <v>8</v>
      </c>
      <c r="F81" s="57">
        <v>5</v>
      </c>
      <c r="G81" s="58"/>
      <c r="H81" s="28" t="s">
        <v>93</v>
      </c>
      <c r="I81" s="29" t="s">
        <v>44</v>
      </c>
      <c r="J81" s="37">
        <v>0</v>
      </c>
      <c r="K81" s="35">
        <v>0</v>
      </c>
      <c r="L81" s="36">
        <v>0</v>
      </c>
      <c r="M81" s="36">
        <v>0</v>
      </c>
      <c r="N81" s="36">
        <v>0</v>
      </c>
      <c r="O81" s="21">
        <v>0</v>
      </c>
      <c r="P81" s="22">
        <v>0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</row>
    <row r="82" spans="1:243" s="16" customFormat="1" ht="37.15" customHeight="1" x14ac:dyDescent="0.25">
      <c r="A82" s="56" t="s">
        <v>151</v>
      </c>
      <c r="B82" s="57">
        <v>8</v>
      </c>
      <c r="C82" s="57">
        <v>1</v>
      </c>
      <c r="D82" s="57">
        <v>2</v>
      </c>
      <c r="E82" s="57">
        <v>5</v>
      </c>
      <c r="F82" s="57"/>
      <c r="G82" s="58"/>
      <c r="H82" s="28" t="s">
        <v>93</v>
      </c>
      <c r="I82" s="29" t="s">
        <v>44</v>
      </c>
      <c r="J82" s="31">
        <v>0</v>
      </c>
      <c r="K82" s="35">
        <v>0</v>
      </c>
      <c r="L82" s="36">
        <v>0</v>
      </c>
      <c r="M82" s="36">
        <v>0</v>
      </c>
      <c r="N82" s="36">
        <v>0</v>
      </c>
      <c r="O82" s="21">
        <v>0</v>
      </c>
      <c r="P82" s="22">
        <v>0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</row>
    <row r="83" spans="1:243" s="16" customFormat="1" ht="37.15" customHeight="1" x14ac:dyDescent="0.25">
      <c r="A83" s="56" t="s">
        <v>152</v>
      </c>
      <c r="B83" s="57"/>
      <c r="C83" s="57"/>
      <c r="D83" s="57"/>
      <c r="E83" s="57"/>
      <c r="F83" s="57"/>
      <c r="G83" s="58"/>
      <c r="H83" s="28" t="s">
        <v>93</v>
      </c>
      <c r="I83" s="30" t="s">
        <v>45</v>
      </c>
      <c r="J83" s="37">
        <v>356524943</v>
      </c>
      <c r="K83" s="35">
        <v>82561405.210000008</v>
      </c>
      <c r="L83" s="36">
        <v>46299148.509999998</v>
      </c>
      <c r="M83" s="36">
        <v>3000000</v>
      </c>
      <c r="N83" s="36">
        <v>3000000</v>
      </c>
      <c r="O83" s="21">
        <f t="shared" si="3"/>
        <v>0.12986229833013394</v>
      </c>
      <c r="P83" s="22">
        <f t="shared" si="4"/>
        <v>8.4145585292190895E-3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</row>
    <row r="84" spans="1:243" s="16" customFormat="1" ht="37.15" customHeight="1" x14ac:dyDescent="0.25">
      <c r="A84" s="56" t="s">
        <v>152</v>
      </c>
      <c r="B84" s="57">
        <v>1</v>
      </c>
      <c r="C84" s="57">
        <v>1</v>
      </c>
      <c r="D84" s="57">
        <v>1</v>
      </c>
      <c r="E84" s="57">
        <v>1</v>
      </c>
      <c r="F84" s="57">
        <v>1</v>
      </c>
      <c r="G84" s="58"/>
      <c r="H84" s="28" t="s">
        <v>93</v>
      </c>
      <c r="I84" s="29" t="s">
        <v>45</v>
      </c>
      <c r="J84" s="31">
        <v>180000</v>
      </c>
      <c r="K84" s="35">
        <v>180000</v>
      </c>
      <c r="L84" s="36">
        <v>0</v>
      </c>
      <c r="M84" s="36">
        <v>0</v>
      </c>
      <c r="N84" s="36">
        <v>0</v>
      </c>
      <c r="O84" s="21">
        <f t="shared" si="3"/>
        <v>0</v>
      </c>
      <c r="P84" s="22">
        <f t="shared" si="4"/>
        <v>0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</row>
    <row r="85" spans="1:243" s="16" customFormat="1" ht="37.15" customHeight="1" x14ac:dyDescent="0.25">
      <c r="A85" s="56" t="s">
        <v>153</v>
      </c>
      <c r="B85" s="57">
        <v>1</v>
      </c>
      <c r="C85" s="57">
        <v>1</v>
      </c>
      <c r="D85" s="57">
        <v>1</v>
      </c>
      <c r="E85" s="57">
        <v>1</v>
      </c>
      <c r="F85" s="57">
        <v>3</v>
      </c>
      <c r="G85" s="58"/>
      <c r="H85" s="28" t="s">
        <v>93</v>
      </c>
      <c r="I85" s="29" t="s">
        <v>46</v>
      </c>
      <c r="J85" s="37">
        <v>90843170</v>
      </c>
      <c r="K85" s="35">
        <v>111007592.53999999</v>
      </c>
      <c r="L85" s="36">
        <v>27044630.849999998</v>
      </c>
      <c r="M85" s="36">
        <v>9833838.5</v>
      </c>
      <c r="N85" s="36">
        <v>9833838.5</v>
      </c>
      <c r="O85" s="21">
        <f t="shared" si="3"/>
        <v>0.2977068154931185</v>
      </c>
      <c r="P85" s="22">
        <f t="shared" si="4"/>
        <v>0.10825071934411801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</row>
    <row r="86" spans="1:243" s="16" customFormat="1" ht="37.15" customHeight="1" x14ac:dyDescent="0.25">
      <c r="A86" s="56" t="s">
        <v>153</v>
      </c>
      <c r="B86" s="57">
        <v>1</v>
      </c>
      <c r="C86" s="57">
        <v>1</v>
      </c>
      <c r="D86" s="57">
        <v>1</v>
      </c>
      <c r="E86" s="57">
        <v>1</v>
      </c>
      <c r="F86" s="57">
        <v>6</v>
      </c>
      <c r="G86" s="58"/>
      <c r="H86" s="28" t="s">
        <v>93</v>
      </c>
      <c r="I86" s="29" t="s">
        <v>46</v>
      </c>
      <c r="J86" s="37">
        <v>0</v>
      </c>
      <c r="K86" s="35">
        <v>0</v>
      </c>
      <c r="L86" s="36">
        <v>0</v>
      </c>
      <c r="M86" s="36">
        <v>0</v>
      </c>
      <c r="N86" s="36">
        <v>0</v>
      </c>
      <c r="O86" s="21">
        <v>0</v>
      </c>
      <c r="P86" s="22">
        <v>0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</row>
    <row r="87" spans="1:243" s="16" customFormat="1" ht="37.15" customHeight="1" x14ac:dyDescent="0.25">
      <c r="A87" s="56" t="s">
        <v>153</v>
      </c>
      <c r="B87" s="57">
        <v>1</v>
      </c>
      <c r="C87" s="57">
        <v>1</v>
      </c>
      <c r="D87" s="57">
        <v>1</v>
      </c>
      <c r="E87" s="57">
        <v>1</v>
      </c>
      <c r="F87" s="57">
        <v>7</v>
      </c>
      <c r="G87" s="58"/>
      <c r="H87" s="28" t="s">
        <v>93</v>
      </c>
      <c r="I87" s="29" t="s">
        <v>46</v>
      </c>
      <c r="J87" s="37">
        <v>150000000</v>
      </c>
      <c r="K87" s="35">
        <v>150000000</v>
      </c>
      <c r="L87" s="36">
        <v>0</v>
      </c>
      <c r="M87" s="36">
        <v>0</v>
      </c>
      <c r="N87" s="36">
        <v>0</v>
      </c>
      <c r="O87" s="21">
        <f t="shared" si="3"/>
        <v>0</v>
      </c>
      <c r="P87" s="22">
        <f t="shared" si="4"/>
        <v>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</row>
    <row r="88" spans="1:243" s="16" customFormat="1" ht="37.15" customHeight="1" x14ac:dyDescent="0.25">
      <c r="A88" s="56" t="s">
        <v>153</v>
      </c>
      <c r="B88" s="57">
        <v>1</v>
      </c>
      <c r="C88" s="57">
        <v>1</v>
      </c>
      <c r="D88" s="57">
        <v>1</v>
      </c>
      <c r="E88" s="57">
        <v>1</v>
      </c>
      <c r="F88" s="57">
        <v>8</v>
      </c>
      <c r="G88" s="58"/>
      <c r="H88" s="28" t="s">
        <v>93</v>
      </c>
      <c r="I88" s="29" t="s">
        <v>46</v>
      </c>
      <c r="J88" s="37">
        <v>142401587</v>
      </c>
      <c r="K88" s="35">
        <v>142901587</v>
      </c>
      <c r="L88" s="36">
        <v>0</v>
      </c>
      <c r="M88" s="36">
        <v>0</v>
      </c>
      <c r="N88" s="36">
        <v>0</v>
      </c>
      <c r="O88" s="21">
        <f t="shared" si="3"/>
        <v>0</v>
      </c>
      <c r="P88" s="22">
        <f t="shared" si="4"/>
        <v>0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</row>
    <row r="89" spans="1:243" s="16" customFormat="1" ht="37.15" customHeight="1" x14ac:dyDescent="0.25">
      <c r="A89" s="56" t="s">
        <v>153</v>
      </c>
      <c r="B89" s="57">
        <v>1</v>
      </c>
      <c r="C89" s="57">
        <v>1</v>
      </c>
      <c r="D89" s="57">
        <v>1</v>
      </c>
      <c r="E89" s="57">
        <v>1</v>
      </c>
      <c r="F89" s="57">
        <v>9</v>
      </c>
      <c r="G89" s="58"/>
      <c r="H89" s="28" t="s">
        <v>93</v>
      </c>
      <c r="I89" s="29" t="s">
        <v>91</v>
      </c>
      <c r="J89" s="39">
        <v>200000000</v>
      </c>
      <c r="K89" s="35">
        <v>200000000</v>
      </c>
      <c r="L89" s="36">
        <v>0</v>
      </c>
      <c r="M89" s="36">
        <v>0</v>
      </c>
      <c r="N89" s="36">
        <v>0</v>
      </c>
      <c r="O89" s="21">
        <f t="shared" si="3"/>
        <v>0</v>
      </c>
      <c r="P89" s="22">
        <f t="shared" si="4"/>
        <v>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</row>
    <row r="90" spans="1:243" s="16" customFormat="1" ht="37.15" customHeight="1" x14ac:dyDescent="0.25">
      <c r="A90" s="56" t="s">
        <v>153</v>
      </c>
      <c r="B90" s="57">
        <v>1</v>
      </c>
      <c r="C90" s="57">
        <v>1</v>
      </c>
      <c r="D90" s="57">
        <v>1</v>
      </c>
      <c r="E90" s="57">
        <v>1</v>
      </c>
      <c r="F90" s="57">
        <v>10</v>
      </c>
      <c r="G90" s="58"/>
      <c r="H90" s="28" t="s">
        <v>93</v>
      </c>
      <c r="I90" s="29" t="s">
        <v>46</v>
      </c>
      <c r="J90" s="31">
        <v>500000</v>
      </c>
      <c r="K90" s="35">
        <v>500000</v>
      </c>
      <c r="L90" s="36">
        <v>0</v>
      </c>
      <c r="M90" s="36">
        <v>0</v>
      </c>
      <c r="N90" s="36">
        <v>0</v>
      </c>
      <c r="O90" s="21">
        <f t="shared" si="3"/>
        <v>0</v>
      </c>
      <c r="P90" s="22">
        <f t="shared" si="4"/>
        <v>0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</row>
    <row r="91" spans="1:243" s="16" customFormat="1" ht="37.15" customHeight="1" x14ac:dyDescent="0.25">
      <c r="A91" s="56" t="s">
        <v>154</v>
      </c>
      <c r="B91" s="57">
        <v>1</v>
      </c>
      <c r="C91" s="57">
        <v>1</v>
      </c>
      <c r="D91" s="57">
        <v>2</v>
      </c>
      <c r="E91" s="57">
        <v>1</v>
      </c>
      <c r="F91" s="57"/>
      <c r="G91" s="58"/>
      <c r="H91" s="28" t="s">
        <v>93</v>
      </c>
      <c r="I91" s="29" t="s">
        <v>47</v>
      </c>
      <c r="J91" s="37">
        <v>100000000</v>
      </c>
      <c r="K91" s="35">
        <v>100600000</v>
      </c>
      <c r="L91" s="36">
        <v>600000</v>
      </c>
      <c r="M91" s="36">
        <v>600000</v>
      </c>
      <c r="N91" s="36">
        <v>600000</v>
      </c>
      <c r="O91" s="21">
        <f t="shared" si="3"/>
        <v>6.0000000000000001E-3</v>
      </c>
      <c r="P91" s="22">
        <f t="shared" si="4"/>
        <v>6.0000000000000001E-3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</row>
    <row r="92" spans="1:243" s="16" customFormat="1" ht="37.15" customHeight="1" x14ac:dyDescent="0.25">
      <c r="A92" s="56" t="s">
        <v>154</v>
      </c>
      <c r="B92" s="57">
        <v>1</v>
      </c>
      <c r="C92" s="57">
        <v>1</v>
      </c>
      <c r="D92" s="57">
        <v>2</v>
      </c>
      <c r="E92" s="57">
        <v>2</v>
      </c>
      <c r="F92" s="57"/>
      <c r="G92" s="58"/>
      <c r="H92" s="28" t="s">
        <v>93</v>
      </c>
      <c r="I92" s="29" t="s">
        <v>47</v>
      </c>
      <c r="J92" s="37">
        <v>30000000</v>
      </c>
      <c r="K92" s="35">
        <v>20000000</v>
      </c>
      <c r="L92" s="36">
        <v>5038376</v>
      </c>
      <c r="M92" s="36">
        <v>5000376</v>
      </c>
      <c r="N92" s="36">
        <v>5000376</v>
      </c>
      <c r="O92" s="21">
        <f t="shared" si="3"/>
        <v>0.16794586666666667</v>
      </c>
      <c r="P92" s="22">
        <f t="shared" si="4"/>
        <v>0.1666792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</row>
    <row r="93" spans="1:243" s="16" customFormat="1" ht="37.15" customHeight="1" x14ac:dyDescent="0.25">
      <c r="A93" s="56" t="s">
        <v>154</v>
      </c>
      <c r="B93" s="57">
        <v>1</v>
      </c>
      <c r="C93" s="57">
        <v>1</v>
      </c>
      <c r="D93" s="57">
        <v>2</v>
      </c>
      <c r="E93" s="57">
        <v>3</v>
      </c>
      <c r="F93" s="57"/>
      <c r="G93" s="58"/>
      <c r="H93" s="28" t="s">
        <v>93</v>
      </c>
      <c r="I93" s="29" t="s">
        <v>47</v>
      </c>
      <c r="J93" s="37">
        <v>80000000</v>
      </c>
      <c r="K93" s="35">
        <v>80000000</v>
      </c>
      <c r="L93" s="36">
        <v>94000</v>
      </c>
      <c r="M93" s="36">
        <v>94000</v>
      </c>
      <c r="N93" s="36">
        <v>94000</v>
      </c>
      <c r="O93" s="21">
        <f t="shared" si="3"/>
        <v>1.175E-3</v>
      </c>
      <c r="P93" s="22">
        <f t="shared" si="4"/>
        <v>1.175E-3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</row>
    <row r="94" spans="1:243" s="16" customFormat="1" ht="37.15" customHeight="1" x14ac:dyDescent="0.25">
      <c r="A94" s="56" t="s">
        <v>154</v>
      </c>
      <c r="B94" s="57">
        <v>1</v>
      </c>
      <c r="C94" s="57">
        <v>1</v>
      </c>
      <c r="D94" s="57">
        <v>2</v>
      </c>
      <c r="E94" s="57">
        <v>4</v>
      </c>
      <c r="F94" s="57"/>
      <c r="G94" s="58"/>
      <c r="H94" s="28" t="s">
        <v>93</v>
      </c>
      <c r="I94" s="29" t="s">
        <v>47</v>
      </c>
      <c r="J94" s="37">
        <v>80000000</v>
      </c>
      <c r="K94" s="35">
        <v>80000000</v>
      </c>
      <c r="L94" s="36">
        <v>282000</v>
      </c>
      <c r="M94" s="36">
        <v>282000</v>
      </c>
      <c r="N94" s="36">
        <v>282000</v>
      </c>
      <c r="O94" s="21">
        <f t="shared" si="3"/>
        <v>3.5249999999999999E-3</v>
      </c>
      <c r="P94" s="22">
        <f t="shared" si="4"/>
        <v>3.5249999999999999E-3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</row>
    <row r="95" spans="1:243" s="16" customFormat="1" ht="37.15" customHeight="1" x14ac:dyDescent="0.25">
      <c r="A95" s="56" t="s">
        <v>154</v>
      </c>
      <c r="B95" s="57">
        <v>1</v>
      </c>
      <c r="C95" s="57">
        <v>1</v>
      </c>
      <c r="D95" s="57">
        <v>2</v>
      </c>
      <c r="E95" s="57">
        <v>5</v>
      </c>
      <c r="F95" s="57"/>
      <c r="G95" s="58"/>
      <c r="H95" s="28" t="s">
        <v>93</v>
      </c>
      <c r="I95" s="29" t="s">
        <v>47</v>
      </c>
      <c r="J95" s="39">
        <v>80000000</v>
      </c>
      <c r="K95" s="35">
        <v>80000000</v>
      </c>
      <c r="L95" s="36">
        <v>2714000</v>
      </c>
      <c r="M95" s="36">
        <v>2197000</v>
      </c>
      <c r="N95" s="36">
        <v>2197000</v>
      </c>
      <c r="O95" s="21">
        <f t="shared" si="3"/>
        <v>3.3924999999999997E-2</v>
      </c>
      <c r="P95" s="22">
        <f t="shared" si="4"/>
        <v>2.7462500000000001E-2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</row>
    <row r="96" spans="1:243" s="16" customFormat="1" ht="37.15" customHeight="1" x14ac:dyDescent="0.25">
      <c r="A96" s="56" t="s">
        <v>154</v>
      </c>
      <c r="B96" s="57">
        <v>1</v>
      </c>
      <c r="C96" s="57">
        <v>1</v>
      </c>
      <c r="D96" s="57">
        <v>2</v>
      </c>
      <c r="E96" s="57">
        <v>6</v>
      </c>
      <c r="F96" s="57"/>
      <c r="G96" s="58"/>
      <c r="H96" s="28" t="s">
        <v>93</v>
      </c>
      <c r="I96" s="29" t="s">
        <v>47</v>
      </c>
      <c r="J96" s="39">
        <v>4524722</v>
      </c>
      <c r="K96" s="35">
        <v>4524722</v>
      </c>
      <c r="L96" s="36">
        <v>2983763</v>
      </c>
      <c r="M96" s="36">
        <v>2983763</v>
      </c>
      <c r="N96" s="36">
        <v>2983763</v>
      </c>
      <c r="O96" s="21">
        <f t="shared" si="3"/>
        <v>0.65943565151626993</v>
      </c>
      <c r="P96" s="22">
        <f t="shared" si="4"/>
        <v>0.65943565151626993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</row>
    <row r="97" spans="1:243" s="16" customFormat="1" ht="37.15" customHeight="1" x14ac:dyDescent="0.25">
      <c r="A97" s="56" t="s">
        <v>155</v>
      </c>
      <c r="B97" s="57">
        <v>1</v>
      </c>
      <c r="C97" s="57">
        <v>1</v>
      </c>
      <c r="D97" s="57">
        <v>2</v>
      </c>
      <c r="E97" s="57">
        <v>7</v>
      </c>
      <c r="F97" s="57"/>
      <c r="G97" s="58"/>
      <c r="H97" s="28" t="s">
        <v>93</v>
      </c>
      <c r="I97" s="29" t="s">
        <v>86</v>
      </c>
      <c r="J97" s="37">
        <v>0</v>
      </c>
      <c r="K97" s="35">
        <v>0</v>
      </c>
      <c r="L97" s="36">
        <v>0</v>
      </c>
      <c r="M97" s="36">
        <v>0</v>
      </c>
      <c r="N97" s="36">
        <v>0</v>
      </c>
      <c r="O97" s="21">
        <v>0</v>
      </c>
      <c r="P97" s="22">
        <v>0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</row>
    <row r="98" spans="1:243" s="16" customFormat="1" ht="37.15" customHeight="1" x14ac:dyDescent="0.25">
      <c r="A98" s="56" t="s">
        <v>156</v>
      </c>
      <c r="B98" s="57">
        <v>1</v>
      </c>
      <c r="C98" s="57">
        <v>1</v>
      </c>
      <c r="D98" s="57">
        <v>3</v>
      </c>
      <c r="E98" s="57">
        <v>1</v>
      </c>
      <c r="F98" s="57">
        <v>1</v>
      </c>
      <c r="G98" s="58"/>
      <c r="H98" s="28" t="s">
        <v>93</v>
      </c>
      <c r="I98" s="29" t="s">
        <v>48</v>
      </c>
      <c r="J98" s="37">
        <v>40240000</v>
      </c>
      <c r="K98" s="35">
        <v>39300000</v>
      </c>
      <c r="L98" s="36">
        <v>300000</v>
      </c>
      <c r="M98" s="36">
        <v>300000</v>
      </c>
      <c r="N98" s="36">
        <v>300000</v>
      </c>
      <c r="O98" s="21">
        <f t="shared" si="3"/>
        <v>7.4552683896620276E-3</v>
      </c>
      <c r="P98" s="22">
        <f t="shared" si="4"/>
        <v>7.4552683896620276E-3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</row>
    <row r="99" spans="1:243" s="16" customFormat="1" ht="37.15" customHeight="1" x14ac:dyDescent="0.25">
      <c r="A99" s="56" t="s">
        <v>156</v>
      </c>
      <c r="B99" s="57">
        <v>1</v>
      </c>
      <c r="C99" s="57">
        <v>1</v>
      </c>
      <c r="D99" s="57">
        <v>3</v>
      </c>
      <c r="E99" s="57">
        <v>1</v>
      </c>
      <c r="F99" s="57">
        <v>2</v>
      </c>
      <c r="G99" s="58"/>
      <c r="H99" s="28" t="s">
        <v>93</v>
      </c>
      <c r="I99" s="29" t="s">
        <v>48</v>
      </c>
      <c r="J99" s="31">
        <v>60000</v>
      </c>
      <c r="K99" s="35">
        <v>60000</v>
      </c>
      <c r="L99" s="36">
        <v>0</v>
      </c>
      <c r="M99" s="36">
        <v>0</v>
      </c>
      <c r="N99" s="36">
        <v>0</v>
      </c>
      <c r="O99" s="21">
        <f t="shared" si="3"/>
        <v>0</v>
      </c>
      <c r="P99" s="22">
        <f t="shared" si="4"/>
        <v>0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</row>
    <row r="100" spans="1:243" s="16" customFormat="1" ht="37.15" customHeight="1" x14ac:dyDescent="0.25">
      <c r="A100" s="56" t="s">
        <v>157</v>
      </c>
      <c r="B100" s="57">
        <v>1</v>
      </c>
      <c r="C100" s="57">
        <v>1</v>
      </c>
      <c r="D100" s="57">
        <v>3</v>
      </c>
      <c r="E100" s="57">
        <v>1</v>
      </c>
      <c r="F100" s="57">
        <v>3</v>
      </c>
      <c r="G100" s="58"/>
      <c r="H100" s="28" t="s">
        <v>93</v>
      </c>
      <c r="I100" s="29" t="s">
        <v>49</v>
      </c>
      <c r="J100" s="37">
        <v>503117270</v>
      </c>
      <c r="K100" s="35">
        <v>503117270</v>
      </c>
      <c r="L100" s="36">
        <v>503117270</v>
      </c>
      <c r="M100" s="36">
        <v>83098240</v>
      </c>
      <c r="N100" s="36">
        <v>83098240</v>
      </c>
      <c r="O100" s="21">
        <f t="shared" si="3"/>
        <v>1</v>
      </c>
      <c r="P100" s="22">
        <f t="shared" si="4"/>
        <v>0.16516674134441856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</row>
    <row r="101" spans="1:243" s="16" customFormat="1" ht="37.15" customHeight="1" x14ac:dyDescent="0.25">
      <c r="A101" s="56" t="s">
        <v>157</v>
      </c>
      <c r="B101" s="57">
        <v>1</v>
      </c>
      <c r="C101" s="57">
        <v>1</v>
      </c>
      <c r="D101" s="57">
        <v>3</v>
      </c>
      <c r="E101" s="57">
        <v>2</v>
      </c>
      <c r="F101" s="57"/>
      <c r="G101" s="58"/>
      <c r="H101" s="28" t="s">
        <v>93</v>
      </c>
      <c r="I101" s="29" t="s">
        <v>49</v>
      </c>
      <c r="J101" s="31">
        <v>0</v>
      </c>
      <c r="K101" s="35">
        <v>0</v>
      </c>
      <c r="L101" s="36">
        <v>0</v>
      </c>
      <c r="M101" s="36">
        <v>0</v>
      </c>
      <c r="N101" s="36">
        <v>0</v>
      </c>
      <c r="O101" s="21">
        <v>0</v>
      </c>
      <c r="P101" s="22">
        <v>0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</row>
    <row r="102" spans="1:243" s="16" customFormat="1" ht="37.15" customHeight="1" x14ac:dyDescent="0.25">
      <c r="A102" s="56" t="s">
        <v>158</v>
      </c>
      <c r="B102" s="57">
        <v>1</v>
      </c>
      <c r="C102" s="57">
        <v>1</v>
      </c>
      <c r="D102" s="57">
        <v>3</v>
      </c>
      <c r="E102" s="57">
        <v>16</v>
      </c>
      <c r="F102" s="57"/>
      <c r="G102" s="58"/>
      <c r="H102" s="28" t="s">
        <v>93</v>
      </c>
      <c r="I102" s="29" t="s">
        <v>50</v>
      </c>
      <c r="J102" s="37">
        <v>1721426292</v>
      </c>
      <c r="K102" s="35">
        <v>1669426292</v>
      </c>
      <c r="L102" s="36">
        <v>1657426292</v>
      </c>
      <c r="M102" s="36">
        <v>0</v>
      </c>
      <c r="N102" s="36">
        <v>0</v>
      </c>
      <c r="O102" s="21">
        <f t="shared" si="3"/>
        <v>0.96282152753363426</v>
      </c>
      <c r="P102" s="22">
        <f t="shared" si="4"/>
        <v>0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</row>
    <row r="103" spans="1:243" s="16" customFormat="1" ht="37.15" customHeight="1" x14ac:dyDescent="0.25">
      <c r="A103" s="56" t="s">
        <v>158</v>
      </c>
      <c r="B103" s="57">
        <v>1</v>
      </c>
      <c r="C103" s="57">
        <v>1</v>
      </c>
      <c r="D103" s="57">
        <v>3</v>
      </c>
      <c r="E103" s="57">
        <v>30</v>
      </c>
      <c r="F103" s="57"/>
      <c r="G103" s="58"/>
      <c r="H103" s="28" t="s">
        <v>93</v>
      </c>
      <c r="I103" s="29" t="s">
        <v>50</v>
      </c>
      <c r="J103" s="37">
        <v>43314041</v>
      </c>
      <c r="K103" s="35">
        <v>30000000</v>
      </c>
      <c r="L103" s="36">
        <v>0</v>
      </c>
      <c r="M103" s="36">
        <v>0</v>
      </c>
      <c r="N103" s="36">
        <v>0</v>
      </c>
      <c r="O103" s="21">
        <f t="shared" si="3"/>
        <v>0</v>
      </c>
      <c r="P103" s="22">
        <f t="shared" si="4"/>
        <v>0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</row>
    <row r="104" spans="1:243" s="16" customFormat="1" ht="37.15" customHeight="1" x14ac:dyDescent="0.25">
      <c r="A104" s="56" t="s">
        <v>158</v>
      </c>
      <c r="B104" s="57">
        <v>1</v>
      </c>
      <c r="C104" s="57">
        <v>1</v>
      </c>
      <c r="D104" s="57">
        <v>4</v>
      </c>
      <c r="E104" s="57"/>
      <c r="F104" s="57"/>
      <c r="G104" s="58"/>
      <c r="H104" s="28" t="s">
        <v>93</v>
      </c>
      <c r="I104" s="29" t="s">
        <v>50</v>
      </c>
      <c r="J104" s="31">
        <v>100000</v>
      </c>
      <c r="K104" s="35">
        <v>100000</v>
      </c>
      <c r="L104" s="36">
        <v>0</v>
      </c>
      <c r="M104" s="36">
        <v>0</v>
      </c>
      <c r="N104" s="36">
        <v>0</v>
      </c>
      <c r="O104" s="21">
        <f t="shared" si="3"/>
        <v>0</v>
      </c>
      <c r="P104" s="22">
        <f t="shared" si="4"/>
        <v>0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</row>
    <row r="105" spans="1:243" s="16" customFormat="1" ht="37.15" customHeight="1" x14ac:dyDescent="0.25">
      <c r="A105" s="56" t="s">
        <v>159</v>
      </c>
      <c r="B105" s="57">
        <v>2</v>
      </c>
      <c r="C105" s="57">
        <v>2</v>
      </c>
      <c r="D105" s="57">
        <v>1</v>
      </c>
      <c r="E105" s="57">
        <v>4</v>
      </c>
      <c r="F105" s="57">
        <v>9</v>
      </c>
      <c r="G105" s="58"/>
      <c r="H105" s="28" t="s">
        <v>93</v>
      </c>
      <c r="I105" s="29" t="s">
        <v>51</v>
      </c>
      <c r="J105" s="37">
        <v>708182747</v>
      </c>
      <c r="K105" s="35">
        <v>648182747</v>
      </c>
      <c r="L105" s="36">
        <v>648182747</v>
      </c>
      <c r="M105" s="36">
        <v>110245771</v>
      </c>
      <c r="N105" s="36">
        <v>110245771</v>
      </c>
      <c r="O105" s="21">
        <f t="shared" si="3"/>
        <v>0.91527610598511233</v>
      </c>
      <c r="P105" s="22">
        <f t="shared" si="4"/>
        <v>0.15567418362989291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</row>
    <row r="106" spans="1:243" s="16" customFormat="1" ht="37.15" customHeight="1" x14ac:dyDescent="0.25">
      <c r="A106" s="56" t="s">
        <v>160</v>
      </c>
      <c r="B106" s="57">
        <v>2</v>
      </c>
      <c r="C106" s="57">
        <v>2</v>
      </c>
      <c r="D106" s="57">
        <v>1</v>
      </c>
      <c r="E106" s="57">
        <v>2</v>
      </c>
      <c r="F106" s="57">
        <v>7</v>
      </c>
      <c r="G106" s="58"/>
      <c r="H106" s="28" t="s">
        <v>93</v>
      </c>
      <c r="I106" s="40" t="s">
        <v>52</v>
      </c>
      <c r="J106" s="31">
        <v>252000000</v>
      </c>
      <c r="K106" s="35">
        <v>252000000</v>
      </c>
      <c r="L106" s="36">
        <v>126000000</v>
      </c>
      <c r="M106" s="36">
        <v>0</v>
      </c>
      <c r="N106" s="36">
        <v>0</v>
      </c>
      <c r="O106" s="21">
        <f t="shared" si="3"/>
        <v>0.5</v>
      </c>
      <c r="P106" s="22">
        <f t="shared" si="4"/>
        <v>0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</row>
    <row r="107" spans="1:243" s="16" customFormat="1" ht="37.15" customHeight="1" x14ac:dyDescent="0.25">
      <c r="A107" s="56" t="s">
        <v>160</v>
      </c>
      <c r="B107" s="57">
        <v>2</v>
      </c>
      <c r="C107" s="57">
        <v>2</v>
      </c>
      <c r="D107" s="57">
        <v>1</v>
      </c>
      <c r="E107" s="57">
        <v>2</v>
      </c>
      <c r="F107" s="57">
        <v>8</v>
      </c>
      <c r="G107" s="58"/>
      <c r="H107" s="28" t="s">
        <v>93</v>
      </c>
      <c r="I107" s="29" t="s">
        <v>52</v>
      </c>
      <c r="J107" s="39">
        <v>944200973</v>
      </c>
      <c r="K107" s="35">
        <v>944200973</v>
      </c>
      <c r="L107" s="36">
        <v>908930000</v>
      </c>
      <c r="M107" s="36">
        <v>56686666</v>
      </c>
      <c r="N107" s="36">
        <v>56686666</v>
      </c>
      <c r="O107" s="21">
        <f t="shared" si="3"/>
        <v>0.96264463391947808</v>
      </c>
      <c r="P107" s="22">
        <f t="shared" si="4"/>
        <v>6.0036652811201879E-2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</row>
    <row r="108" spans="1:243" s="16" customFormat="1" ht="37.15" customHeight="1" x14ac:dyDescent="0.25">
      <c r="A108" s="56" t="s">
        <v>160</v>
      </c>
      <c r="B108" s="57">
        <v>2</v>
      </c>
      <c r="C108" s="57">
        <v>2</v>
      </c>
      <c r="D108" s="57">
        <v>1</v>
      </c>
      <c r="E108" s="57">
        <v>3</v>
      </c>
      <c r="F108" s="57">
        <v>1</v>
      </c>
      <c r="G108" s="58"/>
      <c r="H108" s="28" t="s">
        <v>93</v>
      </c>
      <c r="I108" s="29" t="s">
        <v>52</v>
      </c>
      <c r="J108" s="37">
        <v>267600000</v>
      </c>
      <c r="K108" s="35">
        <v>251550000</v>
      </c>
      <c r="L108" s="36">
        <v>153150000</v>
      </c>
      <c r="M108" s="36">
        <v>12820000</v>
      </c>
      <c r="N108" s="36">
        <v>12820000</v>
      </c>
      <c r="O108" s="21">
        <f t="shared" si="3"/>
        <v>0.57230941704035876</v>
      </c>
      <c r="P108" s="22">
        <f t="shared" si="4"/>
        <v>4.7907324364723468E-2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</row>
    <row r="109" spans="1:243" s="16" customFormat="1" ht="37.15" customHeight="1" x14ac:dyDescent="0.25">
      <c r="A109" s="56" t="s">
        <v>160</v>
      </c>
      <c r="B109" s="57">
        <v>2</v>
      </c>
      <c r="C109" s="57">
        <v>2</v>
      </c>
      <c r="D109" s="57">
        <v>1</v>
      </c>
      <c r="E109" s="57">
        <v>3</v>
      </c>
      <c r="F109" s="57">
        <v>2</v>
      </c>
      <c r="G109" s="58"/>
      <c r="H109" s="28" t="s">
        <v>93</v>
      </c>
      <c r="I109" s="29" t="s">
        <v>52</v>
      </c>
      <c r="J109" s="37">
        <v>726525000</v>
      </c>
      <c r="K109" s="35">
        <v>652668750</v>
      </c>
      <c r="L109" s="36">
        <v>382468750</v>
      </c>
      <c r="M109" s="36">
        <v>35460000</v>
      </c>
      <c r="N109" s="36">
        <v>35460000</v>
      </c>
      <c r="O109" s="21">
        <f t="shared" si="3"/>
        <v>0.52643577302914557</v>
      </c>
      <c r="P109" s="22">
        <f t="shared" si="4"/>
        <v>4.8807680396407559E-2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</row>
    <row r="110" spans="1:243" s="16" customFormat="1" ht="37.15" customHeight="1" x14ac:dyDescent="0.25">
      <c r="A110" s="56" t="s">
        <v>160</v>
      </c>
      <c r="B110" s="57">
        <v>2</v>
      </c>
      <c r="C110" s="57">
        <v>2</v>
      </c>
      <c r="D110" s="57">
        <v>1</v>
      </c>
      <c r="E110" s="57">
        <v>3</v>
      </c>
      <c r="F110" s="57">
        <v>5</v>
      </c>
      <c r="G110" s="58"/>
      <c r="H110" s="28" t="s">
        <v>93</v>
      </c>
      <c r="I110" s="29" t="s">
        <v>52</v>
      </c>
      <c r="J110" s="31"/>
      <c r="K110" s="35">
        <v>0</v>
      </c>
      <c r="L110" s="36">
        <v>0</v>
      </c>
      <c r="M110" s="36">
        <v>0</v>
      </c>
      <c r="N110" s="36">
        <v>0</v>
      </c>
      <c r="O110" s="21">
        <v>0</v>
      </c>
      <c r="P110" s="22">
        <v>0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</row>
    <row r="111" spans="1:243" s="16" customFormat="1" ht="37.15" customHeight="1" x14ac:dyDescent="0.25">
      <c r="A111" s="56" t="s">
        <v>161</v>
      </c>
      <c r="B111" s="57">
        <v>2</v>
      </c>
      <c r="C111" s="57">
        <v>2</v>
      </c>
      <c r="D111" s="57">
        <v>1</v>
      </c>
      <c r="E111" s="57">
        <v>3</v>
      </c>
      <c r="F111" s="57">
        <v>6</v>
      </c>
      <c r="G111" s="58"/>
      <c r="H111" s="28" t="s">
        <v>93</v>
      </c>
      <c r="I111" s="40" t="s">
        <v>53</v>
      </c>
      <c r="J111" s="31">
        <v>273797153</v>
      </c>
      <c r="K111" s="35">
        <v>252000000</v>
      </c>
      <c r="L111" s="36">
        <v>126000000</v>
      </c>
      <c r="M111" s="36">
        <v>0</v>
      </c>
      <c r="N111" s="36">
        <v>0</v>
      </c>
      <c r="O111" s="21">
        <f t="shared" si="3"/>
        <v>0.46019470480030888</v>
      </c>
      <c r="P111" s="22">
        <f t="shared" si="4"/>
        <v>0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</row>
    <row r="112" spans="1:243" s="16" customFormat="1" ht="37.15" customHeight="1" x14ac:dyDescent="0.25">
      <c r="A112" s="56" t="s">
        <v>161</v>
      </c>
      <c r="B112" s="57">
        <v>2</v>
      </c>
      <c r="C112" s="57">
        <v>2</v>
      </c>
      <c r="D112" s="57">
        <v>1</v>
      </c>
      <c r="E112" s="57">
        <v>3</v>
      </c>
      <c r="F112" s="57">
        <v>8</v>
      </c>
      <c r="G112" s="58"/>
      <c r="H112" s="28" t="s">
        <v>93</v>
      </c>
      <c r="I112" s="40" t="s">
        <v>53</v>
      </c>
      <c r="J112" s="39">
        <v>101421624</v>
      </c>
      <c r="K112" s="35">
        <v>101421624</v>
      </c>
      <c r="L112" s="36">
        <v>8701000</v>
      </c>
      <c r="M112" s="36">
        <v>8701000</v>
      </c>
      <c r="N112" s="36">
        <v>8701000</v>
      </c>
      <c r="O112" s="21">
        <f t="shared" si="3"/>
        <v>8.5790383321016433E-2</v>
      </c>
      <c r="P112" s="22">
        <f t="shared" si="4"/>
        <v>8.5790383321016433E-2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</row>
    <row r="113" spans="1:243" s="16" customFormat="1" ht="37.15" customHeight="1" x14ac:dyDescent="0.25">
      <c r="A113" s="56" t="s">
        <v>161</v>
      </c>
      <c r="B113" s="57">
        <v>2</v>
      </c>
      <c r="C113" s="57">
        <v>2</v>
      </c>
      <c r="D113" s="57">
        <v>1</v>
      </c>
      <c r="E113" s="57">
        <v>4</v>
      </c>
      <c r="F113" s="57">
        <v>2</v>
      </c>
      <c r="G113" s="58"/>
      <c r="H113" s="28" t="s">
        <v>93</v>
      </c>
      <c r="I113" s="41" t="s">
        <v>53</v>
      </c>
      <c r="J113" s="37">
        <v>267469211</v>
      </c>
      <c r="K113" s="35">
        <v>267244800</v>
      </c>
      <c r="L113" s="36">
        <v>38410000</v>
      </c>
      <c r="M113" s="36">
        <v>20124000</v>
      </c>
      <c r="N113" s="36">
        <v>20124000</v>
      </c>
      <c r="O113" s="21">
        <f t="shared" si="3"/>
        <v>0.14360531388414646</v>
      </c>
      <c r="P113" s="22">
        <f t="shared" si="4"/>
        <v>7.5238566430735829E-2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</row>
    <row r="114" spans="1:243" s="16" customFormat="1" ht="37.15" customHeight="1" x14ac:dyDescent="0.25">
      <c r="A114" s="56" t="s">
        <v>161</v>
      </c>
      <c r="B114" s="57">
        <v>2</v>
      </c>
      <c r="C114" s="57">
        <v>2</v>
      </c>
      <c r="D114" s="57">
        <v>1</v>
      </c>
      <c r="E114" s="57">
        <v>4</v>
      </c>
      <c r="F114" s="57">
        <v>7</v>
      </c>
      <c r="G114" s="58"/>
      <c r="H114" s="28" t="s">
        <v>93</v>
      </c>
      <c r="I114" s="40" t="s">
        <v>53</v>
      </c>
      <c r="J114" s="37">
        <v>594217182</v>
      </c>
      <c r="K114" s="38">
        <v>284962500</v>
      </c>
      <c r="L114" s="39">
        <v>138387500</v>
      </c>
      <c r="M114" s="39">
        <v>10000000</v>
      </c>
      <c r="N114" s="39">
        <v>10000000</v>
      </c>
      <c r="O114" s="21">
        <f t="shared" si="3"/>
        <v>0.23289043836500845</v>
      </c>
      <c r="P114" s="22">
        <f t="shared" si="4"/>
        <v>1.6828863760455854E-2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</row>
    <row r="115" spans="1:243" s="16" customFormat="1" ht="37.15" customHeight="1" x14ac:dyDescent="0.25">
      <c r="A115" s="56" t="s">
        <v>161</v>
      </c>
      <c r="B115" s="57">
        <v>2</v>
      </c>
      <c r="C115" s="57">
        <v>1</v>
      </c>
      <c r="D115" s="57">
        <v>1</v>
      </c>
      <c r="E115" s="57">
        <v>4</v>
      </c>
      <c r="F115" s="57">
        <v>8</v>
      </c>
      <c r="G115" s="58"/>
      <c r="H115" s="28" t="s">
        <v>93</v>
      </c>
      <c r="I115" s="40" t="s">
        <v>53</v>
      </c>
      <c r="J115" s="37">
        <v>155462918</v>
      </c>
      <c r="K115" s="35">
        <v>98430000</v>
      </c>
      <c r="L115" s="36">
        <v>19300000</v>
      </c>
      <c r="M115" s="36">
        <v>9650000</v>
      </c>
      <c r="N115" s="36">
        <v>9650000</v>
      </c>
      <c r="O115" s="21">
        <f t="shared" si="3"/>
        <v>0.12414536050326805</v>
      </c>
      <c r="P115" s="22">
        <f t="shared" si="4"/>
        <v>6.2072680251634024E-2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</row>
    <row r="116" spans="1:243" s="16" customFormat="1" ht="37.15" customHeight="1" x14ac:dyDescent="0.25">
      <c r="A116" s="56" t="s">
        <v>161</v>
      </c>
      <c r="B116" s="57">
        <v>2</v>
      </c>
      <c r="C116" s="57">
        <v>2</v>
      </c>
      <c r="D116" s="57">
        <v>1</v>
      </c>
      <c r="E116" s="57">
        <v>4</v>
      </c>
      <c r="F116" s="57">
        <v>9</v>
      </c>
      <c r="G116" s="58"/>
      <c r="H116" s="28" t="s">
        <v>93</v>
      </c>
      <c r="I116" s="40" t="s">
        <v>53</v>
      </c>
      <c r="J116" s="37">
        <v>156235000</v>
      </c>
      <c r="K116" s="35">
        <v>156235000</v>
      </c>
      <c r="L116" s="36">
        <v>23600000</v>
      </c>
      <c r="M116" s="36">
        <v>11800000</v>
      </c>
      <c r="N116" s="36">
        <v>11800000</v>
      </c>
      <c r="O116" s="21">
        <f t="shared" si="3"/>
        <v>0.15105450123211828</v>
      </c>
      <c r="P116" s="22">
        <f t="shared" si="4"/>
        <v>7.5527250616059138E-2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</row>
    <row r="117" spans="1:243" s="16" customFormat="1" ht="37.15" customHeight="1" x14ac:dyDescent="0.25">
      <c r="A117" s="56" t="s">
        <v>161</v>
      </c>
      <c r="B117" s="57">
        <v>2</v>
      </c>
      <c r="C117" s="57">
        <v>2</v>
      </c>
      <c r="D117" s="57">
        <v>2</v>
      </c>
      <c r="E117" s="57">
        <v>6</v>
      </c>
      <c r="F117" s="57">
        <v>3</v>
      </c>
      <c r="G117" s="58"/>
      <c r="H117" s="28" t="s">
        <v>93</v>
      </c>
      <c r="I117" s="41" t="s">
        <v>53</v>
      </c>
      <c r="J117" s="31">
        <v>175589</v>
      </c>
      <c r="K117" s="35">
        <v>175589</v>
      </c>
      <c r="L117" s="36">
        <v>0</v>
      </c>
      <c r="M117" s="36">
        <v>0</v>
      </c>
      <c r="N117" s="36">
        <v>0</v>
      </c>
      <c r="O117" s="21">
        <f t="shared" si="3"/>
        <v>0</v>
      </c>
      <c r="P117" s="22">
        <f t="shared" si="4"/>
        <v>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</row>
    <row r="118" spans="1:243" s="16" customFormat="1" ht="37.15" customHeight="1" x14ac:dyDescent="0.25">
      <c r="A118" s="56" t="s">
        <v>162</v>
      </c>
      <c r="B118" s="57">
        <v>2</v>
      </c>
      <c r="C118" s="57">
        <v>2</v>
      </c>
      <c r="D118" s="57">
        <v>2</v>
      </c>
      <c r="E118" s="57">
        <v>6</v>
      </c>
      <c r="F118" s="57">
        <v>4</v>
      </c>
      <c r="G118" s="58"/>
      <c r="H118" s="28" t="s">
        <v>93</v>
      </c>
      <c r="I118" s="29" t="s">
        <v>54</v>
      </c>
      <c r="J118" s="39">
        <v>55090989</v>
      </c>
      <c r="K118" s="38">
        <v>0</v>
      </c>
      <c r="L118" s="39">
        <v>0</v>
      </c>
      <c r="M118" s="39">
        <v>0</v>
      </c>
      <c r="N118" s="39">
        <v>0</v>
      </c>
      <c r="O118" s="21">
        <f t="shared" si="3"/>
        <v>0</v>
      </c>
      <c r="P118" s="22">
        <f t="shared" si="4"/>
        <v>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</row>
    <row r="119" spans="1:243" s="16" customFormat="1" ht="37.15" customHeight="1" x14ac:dyDescent="0.25">
      <c r="A119" s="56" t="s">
        <v>162</v>
      </c>
      <c r="B119" s="57">
        <v>2</v>
      </c>
      <c r="C119" s="57">
        <v>2</v>
      </c>
      <c r="D119" s="57">
        <v>2</v>
      </c>
      <c r="E119" s="57">
        <v>7</v>
      </c>
      <c r="F119" s="57">
        <v>1</v>
      </c>
      <c r="G119" s="58"/>
      <c r="H119" s="28" t="s">
        <v>93</v>
      </c>
      <c r="I119" s="29" t="s">
        <v>54</v>
      </c>
      <c r="J119" s="37">
        <v>331086487</v>
      </c>
      <c r="K119" s="35">
        <v>30000000</v>
      </c>
      <c r="L119" s="36">
        <v>30000000</v>
      </c>
      <c r="M119" s="36">
        <v>0</v>
      </c>
      <c r="N119" s="36">
        <v>0</v>
      </c>
      <c r="O119" s="21">
        <f t="shared" si="3"/>
        <v>9.0610765397984974E-2</v>
      </c>
      <c r="P119" s="22">
        <f t="shared" si="4"/>
        <v>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</row>
    <row r="120" spans="1:243" s="16" customFormat="1" ht="37.15" customHeight="1" x14ac:dyDescent="0.25">
      <c r="A120" s="56" t="s">
        <v>163</v>
      </c>
      <c r="B120" s="57">
        <v>2</v>
      </c>
      <c r="C120" s="57">
        <v>2</v>
      </c>
      <c r="D120" s="57">
        <v>2</v>
      </c>
      <c r="E120" s="57">
        <v>8</v>
      </c>
      <c r="F120" s="57">
        <v>3</v>
      </c>
      <c r="G120" s="58"/>
      <c r="H120" s="28" t="s">
        <v>93</v>
      </c>
      <c r="I120" s="42" t="s">
        <v>55</v>
      </c>
      <c r="J120" s="39">
        <v>296721996</v>
      </c>
      <c r="K120" s="35">
        <v>0</v>
      </c>
      <c r="L120" s="36">
        <v>0</v>
      </c>
      <c r="M120" s="36">
        <v>0</v>
      </c>
      <c r="N120" s="36">
        <v>0</v>
      </c>
      <c r="O120" s="21">
        <f t="shared" si="3"/>
        <v>0</v>
      </c>
      <c r="P120" s="22">
        <f t="shared" si="4"/>
        <v>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</row>
    <row r="121" spans="1:243" s="16" customFormat="1" ht="37.15" customHeight="1" x14ac:dyDescent="0.25">
      <c r="A121" s="56" t="s">
        <v>163</v>
      </c>
      <c r="B121" s="57">
        <v>2</v>
      </c>
      <c r="C121" s="57">
        <v>2</v>
      </c>
      <c r="D121" s="57">
        <v>2</v>
      </c>
      <c r="E121" s="57">
        <v>8</v>
      </c>
      <c r="F121" s="57">
        <v>5</v>
      </c>
      <c r="G121" s="58"/>
      <c r="H121" s="28" t="s">
        <v>93</v>
      </c>
      <c r="I121" s="30" t="s">
        <v>55</v>
      </c>
      <c r="J121" s="37">
        <v>713109002</v>
      </c>
      <c r="K121" s="35">
        <v>671316253.82000005</v>
      </c>
      <c r="L121" s="36">
        <v>461267137.05000001</v>
      </c>
      <c r="M121" s="36">
        <v>57121050</v>
      </c>
      <c r="N121" s="36">
        <v>29565525</v>
      </c>
      <c r="O121" s="21">
        <f t="shared" si="3"/>
        <v>0.64683959360535459</v>
      </c>
      <c r="P121" s="22">
        <f t="shared" si="4"/>
        <v>8.0101428869635838E-2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</row>
    <row r="122" spans="1:243" s="16" customFormat="1" ht="37.15" customHeight="1" x14ac:dyDescent="0.25">
      <c r="A122" s="56" t="s">
        <v>163</v>
      </c>
      <c r="B122" s="57">
        <v>2</v>
      </c>
      <c r="C122" s="57">
        <v>2</v>
      </c>
      <c r="D122" s="57">
        <v>2</v>
      </c>
      <c r="E122" s="57">
        <v>8</v>
      </c>
      <c r="F122" s="57">
        <v>7</v>
      </c>
      <c r="G122" s="58"/>
      <c r="H122" s="28" t="s">
        <v>93</v>
      </c>
      <c r="I122" s="42" t="s">
        <v>55</v>
      </c>
      <c r="J122" s="37">
        <v>5000000</v>
      </c>
      <c r="K122" s="35">
        <v>0</v>
      </c>
      <c r="L122" s="36">
        <v>0</v>
      </c>
      <c r="M122" s="36">
        <v>0</v>
      </c>
      <c r="N122" s="36">
        <v>0</v>
      </c>
      <c r="O122" s="21">
        <f t="shared" si="3"/>
        <v>0</v>
      </c>
      <c r="P122" s="22">
        <f t="shared" si="4"/>
        <v>0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</row>
    <row r="123" spans="1:243" s="16" customFormat="1" ht="37.15" customHeight="1" x14ac:dyDescent="0.25">
      <c r="A123" s="56" t="s">
        <v>163</v>
      </c>
      <c r="B123" s="57">
        <v>2</v>
      </c>
      <c r="C123" s="57">
        <v>2</v>
      </c>
      <c r="D123" s="57">
        <v>2</v>
      </c>
      <c r="E123" s="57">
        <v>9</v>
      </c>
      <c r="F123" s="57">
        <v>2</v>
      </c>
      <c r="G123" s="58"/>
      <c r="H123" s="28" t="s">
        <v>93</v>
      </c>
      <c r="I123" s="43" t="s">
        <v>55</v>
      </c>
      <c r="J123" s="31">
        <v>127000</v>
      </c>
      <c r="K123" s="35">
        <v>127000</v>
      </c>
      <c r="L123" s="36">
        <v>0</v>
      </c>
      <c r="M123" s="36">
        <v>0</v>
      </c>
      <c r="N123" s="36">
        <v>0</v>
      </c>
      <c r="O123" s="21">
        <f t="shared" si="3"/>
        <v>0</v>
      </c>
      <c r="P123" s="22">
        <f t="shared" si="4"/>
        <v>0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</row>
    <row r="124" spans="1:243" s="16" customFormat="1" ht="37.15" customHeight="1" x14ac:dyDescent="0.25">
      <c r="A124" s="56" t="s">
        <v>164</v>
      </c>
      <c r="B124" s="57">
        <v>2</v>
      </c>
      <c r="C124" s="57">
        <v>2</v>
      </c>
      <c r="D124" s="57">
        <v>2</v>
      </c>
      <c r="E124" s="57">
        <v>9</v>
      </c>
      <c r="F124" s="57">
        <v>3</v>
      </c>
      <c r="G124" s="58"/>
      <c r="H124" s="28" t="s">
        <v>93</v>
      </c>
      <c r="I124" s="29" t="s">
        <v>56</v>
      </c>
      <c r="J124" s="37">
        <v>67082302</v>
      </c>
      <c r="K124" s="38">
        <v>63617948</v>
      </c>
      <c r="L124" s="39">
        <v>2800620</v>
      </c>
      <c r="M124" s="39">
        <v>2800620</v>
      </c>
      <c r="N124" s="39">
        <v>2800620</v>
      </c>
      <c r="O124" s="21">
        <f t="shared" si="3"/>
        <v>4.1749014516526281E-2</v>
      </c>
      <c r="P124" s="22">
        <f t="shared" si="4"/>
        <v>4.1749014516526281E-2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</row>
    <row r="125" spans="1:243" s="16" customFormat="1" ht="37.15" customHeight="1" x14ac:dyDescent="0.25">
      <c r="A125" s="56" t="s">
        <v>164</v>
      </c>
      <c r="B125" s="57">
        <v>2</v>
      </c>
      <c r="C125" s="57">
        <v>2</v>
      </c>
      <c r="D125" s="57">
        <v>2</v>
      </c>
      <c r="E125" s="57">
        <v>9</v>
      </c>
      <c r="F125" s="57">
        <v>6</v>
      </c>
      <c r="G125" s="58"/>
      <c r="H125" s="28" t="s">
        <v>93</v>
      </c>
      <c r="I125" s="29" t="s">
        <v>56</v>
      </c>
      <c r="J125" s="37">
        <v>0</v>
      </c>
      <c r="K125" s="35">
        <v>0</v>
      </c>
      <c r="L125" s="36">
        <v>0</v>
      </c>
      <c r="M125" s="36">
        <v>0</v>
      </c>
      <c r="N125" s="36">
        <v>0</v>
      </c>
      <c r="O125" s="21">
        <v>0</v>
      </c>
      <c r="P125" s="22">
        <v>0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</row>
    <row r="126" spans="1:243" s="16" customFormat="1" ht="37.15" customHeight="1" x14ac:dyDescent="0.25">
      <c r="A126" s="56" t="s">
        <v>165</v>
      </c>
      <c r="B126" s="57">
        <v>2</v>
      </c>
      <c r="C126" s="57">
        <v>2</v>
      </c>
      <c r="D126" s="57">
        <v>2</v>
      </c>
      <c r="E126" s="57">
        <v>10</v>
      </c>
      <c r="F126" s="57"/>
      <c r="G126" s="58"/>
      <c r="H126" s="28" t="s">
        <v>93</v>
      </c>
      <c r="I126" s="29" t="s">
        <v>87</v>
      </c>
      <c r="J126" s="37">
        <v>0</v>
      </c>
      <c r="K126" s="35">
        <v>0</v>
      </c>
      <c r="L126" s="36">
        <v>0</v>
      </c>
      <c r="M126" s="36">
        <v>0</v>
      </c>
      <c r="N126" s="36">
        <v>0</v>
      </c>
      <c r="O126" s="21">
        <v>0</v>
      </c>
      <c r="P126" s="22">
        <v>0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</row>
    <row r="127" spans="1:243" s="16" customFormat="1" ht="37.15" customHeight="1" x14ac:dyDescent="0.25">
      <c r="A127" s="56" t="s">
        <v>166</v>
      </c>
      <c r="B127" s="57">
        <v>3</v>
      </c>
      <c r="C127" s="57">
        <v>4</v>
      </c>
      <c r="D127" s="57">
        <v>2</v>
      </c>
      <c r="E127" s="57">
        <v>12</v>
      </c>
      <c r="F127" s="57">
        <v>1</v>
      </c>
      <c r="G127" s="58"/>
      <c r="H127" s="28" t="s">
        <v>93</v>
      </c>
      <c r="I127" s="30" t="s">
        <v>57</v>
      </c>
      <c r="J127" s="37">
        <v>505017829</v>
      </c>
      <c r="K127" s="35">
        <v>0</v>
      </c>
      <c r="L127" s="36">
        <v>0</v>
      </c>
      <c r="M127" s="36">
        <v>0</v>
      </c>
      <c r="N127" s="36">
        <v>0</v>
      </c>
      <c r="O127" s="21">
        <f t="shared" si="3"/>
        <v>0</v>
      </c>
      <c r="P127" s="22">
        <f t="shared" si="4"/>
        <v>0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</row>
    <row r="128" spans="1:243" s="16" customFormat="1" ht="37.15" customHeight="1" x14ac:dyDescent="0.25">
      <c r="A128" s="56" t="s">
        <v>167</v>
      </c>
      <c r="B128" s="57">
        <v>3</v>
      </c>
      <c r="C128" s="57">
        <v>4</v>
      </c>
      <c r="D128" s="57">
        <v>2</v>
      </c>
      <c r="E128" s="57">
        <v>12</v>
      </c>
      <c r="F128" s="57">
        <v>2</v>
      </c>
      <c r="G128" s="58"/>
      <c r="H128" s="28" t="s">
        <v>93</v>
      </c>
      <c r="I128" s="29" t="s">
        <v>58</v>
      </c>
      <c r="J128" s="37">
        <v>66826097</v>
      </c>
      <c r="K128" s="38">
        <v>0</v>
      </c>
      <c r="L128" s="39">
        <v>0</v>
      </c>
      <c r="M128" s="39">
        <v>0</v>
      </c>
      <c r="N128" s="39">
        <v>0</v>
      </c>
      <c r="O128" s="21">
        <f t="shared" si="3"/>
        <v>0</v>
      </c>
      <c r="P128" s="22">
        <f t="shared" si="4"/>
        <v>0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</row>
    <row r="129" spans="1:243" s="16" customFormat="1" ht="37.15" customHeight="1" x14ac:dyDescent="0.25">
      <c r="A129" s="56" t="s">
        <v>168</v>
      </c>
      <c r="B129" s="57">
        <v>5</v>
      </c>
      <c r="C129" s="57">
        <v>1</v>
      </c>
      <c r="D129" s="57">
        <v>2</v>
      </c>
      <c r="E129" s="57">
        <v>8</v>
      </c>
      <c r="F129" s="57">
        <v>2</v>
      </c>
      <c r="G129" s="58"/>
      <c r="H129" s="28" t="s">
        <v>93</v>
      </c>
      <c r="I129" s="29" t="s">
        <v>59</v>
      </c>
      <c r="J129" s="37">
        <v>41926439</v>
      </c>
      <c r="K129" s="35">
        <v>41926439</v>
      </c>
      <c r="L129" s="36">
        <v>41926439</v>
      </c>
      <c r="M129" s="36">
        <v>0</v>
      </c>
      <c r="N129" s="36">
        <v>0</v>
      </c>
      <c r="O129" s="21">
        <f t="shared" si="3"/>
        <v>1</v>
      </c>
      <c r="P129" s="22">
        <f t="shared" si="4"/>
        <v>0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</row>
    <row r="130" spans="1:243" s="16" customFormat="1" ht="37.15" customHeight="1" x14ac:dyDescent="0.25">
      <c r="A130" s="56" t="s">
        <v>169</v>
      </c>
      <c r="B130" s="57">
        <v>5</v>
      </c>
      <c r="C130" s="57">
        <v>1</v>
      </c>
      <c r="D130" s="57">
        <v>2</v>
      </c>
      <c r="E130" s="57">
        <v>8</v>
      </c>
      <c r="F130" s="57">
        <v>3</v>
      </c>
      <c r="G130" s="58"/>
      <c r="H130" s="28" t="s">
        <v>93</v>
      </c>
      <c r="I130" s="29" t="s">
        <v>89</v>
      </c>
      <c r="J130" s="37">
        <v>448262297</v>
      </c>
      <c r="K130" s="35">
        <v>0</v>
      </c>
      <c r="L130" s="36">
        <v>0</v>
      </c>
      <c r="M130" s="36">
        <v>0</v>
      </c>
      <c r="N130" s="36">
        <v>0</v>
      </c>
      <c r="O130" s="21">
        <f t="shared" si="3"/>
        <v>0</v>
      </c>
      <c r="P130" s="22">
        <f t="shared" si="4"/>
        <v>0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</row>
    <row r="131" spans="1:243" s="16" customFormat="1" ht="37.15" customHeight="1" x14ac:dyDescent="0.25">
      <c r="A131" s="56" t="s">
        <v>170</v>
      </c>
      <c r="B131" s="57"/>
      <c r="C131" s="57"/>
      <c r="D131" s="57"/>
      <c r="E131" s="57"/>
      <c r="F131" s="57"/>
      <c r="G131" s="58"/>
      <c r="H131" s="28" t="s">
        <v>93</v>
      </c>
      <c r="I131" s="27" t="s">
        <v>60</v>
      </c>
      <c r="J131" s="37">
        <v>50000000</v>
      </c>
      <c r="K131" s="35">
        <v>0</v>
      </c>
      <c r="L131" s="36">
        <v>0</v>
      </c>
      <c r="M131" s="36">
        <v>0</v>
      </c>
      <c r="N131" s="36">
        <v>0</v>
      </c>
      <c r="O131" s="21">
        <f t="shared" si="3"/>
        <v>0</v>
      </c>
      <c r="P131" s="22">
        <f t="shared" si="4"/>
        <v>0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</row>
    <row r="132" spans="1:243" s="16" customFormat="1" ht="37.15" customHeight="1" x14ac:dyDescent="0.25">
      <c r="A132" s="56" t="s">
        <v>170</v>
      </c>
      <c r="B132" s="57">
        <v>2</v>
      </c>
      <c r="C132" s="57">
        <v>2</v>
      </c>
      <c r="D132" s="57">
        <v>2</v>
      </c>
      <c r="E132" s="57">
        <v>8</v>
      </c>
      <c r="F132" s="57">
        <v>3</v>
      </c>
      <c r="G132" s="58"/>
      <c r="H132" s="28" t="s">
        <v>93</v>
      </c>
      <c r="I132" s="29" t="s">
        <v>60</v>
      </c>
      <c r="J132" s="37">
        <v>100000000</v>
      </c>
      <c r="K132" s="38">
        <v>50000000</v>
      </c>
      <c r="L132" s="39">
        <v>16846326</v>
      </c>
      <c r="M132" s="39">
        <v>15117553</v>
      </c>
      <c r="N132" s="39">
        <v>15117553</v>
      </c>
      <c r="O132" s="21">
        <f t="shared" si="3"/>
        <v>0.16846326</v>
      </c>
      <c r="P132" s="22">
        <f t="shared" si="4"/>
        <v>0.15117553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</row>
    <row r="133" spans="1:243" s="16" customFormat="1" ht="37.15" customHeight="1" x14ac:dyDescent="0.25">
      <c r="A133" s="56" t="s">
        <v>170</v>
      </c>
      <c r="B133" s="57">
        <v>5</v>
      </c>
      <c r="C133" s="57">
        <v>1</v>
      </c>
      <c r="D133" s="57">
        <v>2</v>
      </c>
      <c r="E133" s="57">
        <v>8</v>
      </c>
      <c r="F133" s="57">
        <v>2</v>
      </c>
      <c r="G133" s="58"/>
      <c r="H133" s="28" t="s">
        <v>93</v>
      </c>
      <c r="I133" s="29" t="s">
        <v>60</v>
      </c>
      <c r="J133" s="37">
        <v>150000000</v>
      </c>
      <c r="K133" s="35">
        <v>150000000</v>
      </c>
      <c r="L133" s="36">
        <v>6522126</v>
      </c>
      <c r="M133" s="36">
        <v>6522126</v>
      </c>
      <c r="N133" s="36">
        <v>6522126</v>
      </c>
      <c r="O133" s="21">
        <f t="shared" si="3"/>
        <v>4.348084E-2</v>
      </c>
      <c r="P133" s="22">
        <f t="shared" si="4"/>
        <v>4.348084E-2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</row>
    <row r="134" spans="1:243" s="16" customFormat="1" ht="37.15" customHeight="1" x14ac:dyDescent="0.25">
      <c r="A134" s="56" t="s">
        <v>170</v>
      </c>
      <c r="B134" s="57">
        <v>5</v>
      </c>
      <c r="C134" s="57">
        <v>1</v>
      </c>
      <c r="D134" s="57">
        <v>2</v>
      </c>
      <c r="E134" s="57">
        <v>8</v>
      </c>
      <c r="F134" s="57">
        <v>3</v>
      </c>
      <c r="G134" s="58"/>
      <c r="H134" s="28" t="s">
        <v>93</v>
      </c>
      <c r="I134" s="29" t="s">
        <v>60</v>
      </c>
      <c r="J134" s="37">
        <v>100000000</v>
      </c>
      <c r="K134" s="35">
        <v>100000000</v>
      </c>
      <c r="L134" s="36">
        <v>8209216</v>
      </c>
      <c r="M134" s="36">
        <v>8209216</v>
      </c>
      <c r="N134" s="36">
        <v>8209216</v>
      </c>
      <c r="O134" s="21">
        <f t="shared" si="3"/>
        <v>8.2092159999999997E-2</v>
      </c>
      <c r="P134" s="22">
        <f t="shared" si="4"/>
        <v>8.2092159999999997E-2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</row>
    <row r="135" spans="1:243" s="16" customFormat="1" ht="37.15" customHeight="1" x14ac:dyDescent="0.25">
      <c r="A135" s="56" t="s">
        <v>170</v>
      </c>
      <c r="B135" s="57"/>
      <c r="C135" s="57"/>
      <c r="D135" s="57"/>
      <c r="E135" s="57"/>
      <c r="F135" s="57"/>
      <c r="G135" s="58"/>
      <c r="H135" s="28" t="s">
        <v>93</v>
      </c>
      <c r="I135" s="29" t="s">
        <v>60</v>
      </c>
      <c r="J135" s="37">
        <v>191833493</v>
      </c>
      <c r="K135" s="35">
        <v>191833493</v>
      </c>
      <c r="L135" s="36">
        <v>12787904</v>
      </c>
      <c r="M135" s="36">
        <v>11319920</v>
      </c>
      <c r="N135" s="36">
        <v>11319920</v>
      </c>
      <c r="O135" s="21">
        <f t="shared" si="3"/>
        <v>6.6661477096702809E-2</v>
      </c>
      <c r="P135" s="22">
        <f t="shared" si="4"/>
        <v>5.9009090763936616E-2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</row>
    <row r="136" spans="1:243" s="16" customFormat="1" ht="37.15" customHeight="1" x14ac:dyDescent="0.25">
      <c r="A136" s="56" t="s">
        <v>170</v>
      </c>
      <c r="B136" s="57">
        <v>2</v>
      </c>
      <c r="C136" s="57">
        <v>2</v>
      </c>
      <c r="D136" s="57">
        <v>1</v>
      </c>
      <c r="E136" s="57">
        <v>4</v>
      </c>
      <c r="F136" s="57">
        <v>7</v>
      </c>
      <c r="G136" s="58"/>
      <c r="H136" s="28" t="s">
        <v>93</v>
      </c>
      <c r="I136" s="29" t="s">
        <v>60</v>
      </c>
      <c r="J136" s="37">
        <v>35000000</v>
      </c>
      <c r="K136" s="35">
        <v>35000000</v>
      </c>
      <c r="L136" s="36">
        <v>4215972</v>
      </c>
      <c r="M136" s="36">
        <v>4215972</v>
      </c>
      <c r="N136" s="36">
        <v>4215972</v>
      </c>
      <c r="O136" s="21">
        <f t="shared" si="3"/>
        <v>0.12045634285714285</v>
      </c>
      <c r="P136" s="22">
        <f t="shared" si="4"/>
        <v>0.12045634285714285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</row>
    <row r="137" spans="1:243" s="16" customFormat="1" ht="37.15" customHeight="1" x14ac:dyDescent="0.25">
      <c r="A137" s="56" t="s">
        <v>171</v>
      </c>
      <c r="B137" s="57">
        <v>2</v>
      </c>
      <c r="C137" s="57">
        <v>2</v>
      </c>
      <c r="D137" s="57">
        <v>2</v>
      </c>
      <c r="E137" s="57">
        <v>8</v>
      </c>
      <c r="F137" s="57">
        <v>2</v>
      </c>
      <c r="G137" s="58"/>
      <c r="H137" s="28" t="s">
        <v>93</v>
      </c>
      <c r="I137" s="29" t="s">
        <v>61</v>
      </c>
      <c r="J137" s="31">
        <v>11987931000</v>
      </c>
      <c r="K137" s="35">
        <v>11987931000</v>
      </c>
      <c r="L137" s="36">
        <v>11987931000</v>
      </c>
      <c r="M137" s="36">
        <v>11987931000</v>
      </c>
      <c r="N137" s="36">
        <v>11987931000</v>
      </c>
      <c r="O137" s="21">
        <f t="shared" si="3"/>
        <v>1</v>
      </c>
      <c r="P137" s="22">
        <f t="shared" si="4"/>
        <v>1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</row>
    <row r="138" spans="1:243" s="16" customFormat="1" ht="37.15" customHeight="1" x14ac:dyDescent="0.25">
      <c r="A138" s="56" t="s">
        <v>172</v>
      </c>
      <c r="B138" s="57">
        <v>2</v>
      </c>
      <c r="C138" s="57">
        <v>2</v>
      </c>
      <c r="D138" s="57">
        <v>2</v>
      </c>
      <c r="E138" s="57">
        <v>8</v>
      </c>
      <c r="F138" s="57">
        <v>3</v>
      </c>
      <c r="G138" s="58"/>
      <c r="H138" s="28" t="s">
        <v>93</v>
      </c>
      <c r="I138" s="27" t="s">
        <v>90</v>
      </c>
      <c r="J138" s="37">
        <v>0</v>
      </c>
      <c r="K138" s="35">
        <v>0</v>
      </c>
      <c r="L138" s="36">
        <v>0</v>
      </c>
      <c r="M138" s="36">
        <v>0</v>
      </c>
      <c r="N138" s="36">
        <v>0</v>
      </c>
      <c r="O138" s="21">
        <v>0</v>
      </c>
      <c r="P138" s="22">
        <v>0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</row>
    <row r="139" spans="1:243" s="16" customFormat="1" ht="37.15" customHeight="1" x14ac:dyDescent="0.25">
      <c r="A139" s="56" t="s">
        <v>172</v>
      </c>
      <c r="B139" s="57">
        <v>5</v>
      </c>
      <c r="C139" s="57">
        <v>1</v>
      </c>
      <c r="D139" s="57">
        <v>2</v>
      </c>
      <c r="E139" s="57">
        <v>8</v>
      </c>
      <c r="F139" s="57">
        <v>2</v>
      </c>
      <c r="G139" s="58"/>
      <c r="H139" s="28" t="s">
        <v>93</v>
      </c>
      <c r="I139" s="29" t="s">
        <v>90</v>
      </c>
      <c r="J139" s="31">
        <v>16407269000</v>
      </c>
      <c r="K139" s="38">
        <v>0</v>
      </c>
      <c r="L139" s="39">
        <v>0</v>
      </c>
      <c r="M139" s="39">
        <v>0</v>
      </c>
      <c r="N139" s="39">
        <v>0</v>
      </c>
      <c r="O139" s="21">
        <f t="shared" ref="O139:O175" si="5">+L139/J139</f>
        <v>0</v>
      </c>
      <c r="P139" s="22">
        <f t="shared" ref="P139:P175" si="6">+M139/J139</f>
        <v>0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</row>
    <row r="140" spans="1:243" s="16" customFormat="1" ht="37.15" customHeight="1" x14ac:dyDescent="0.25">
      <c r="A140" s="56" t="s">
        <v>173</v>
      </c>
      <c r="B140" s="57">
        <v>5</v>
      </c>
      <c r="C140" s="57">
        <v>1</v>
      </c>
      <c r="D140" s="57">
        <v>2</v>
      </c>
      <c r="E140" s="57">
        <v>8</v>
      </c>
      <c r="F140" s="57">
        <v>3</v>
      </c>
      <c r="G140" s="58"/>
      <c r="H140" s="28" t="s">
        <v>93</v>
      </c>
      <c r="I140" s="29" t="s">
        <v>62</v>
      </c>
      <c r="J140" s="44">
        <v>2918844961082</v>
      </c>
      <c r="K140" s="35">
        <v>1918844990000</v>
      </c>
      <c r="L140" s="36">
        <v>1918844990000</v>
      </c>
      <c r="M140" s="36">
        <v>1918844990000</v>
      </c>
      <c r="N140" s="36">
        <v>3837689980000</v>
      </c>
      <c r="O140" s="21">
        <f t="shared" si="5"/>
        <v>0.65739873668682103</v>
      </c>
      <c r="P140" s="22">
        <f t="shared" si="6"/>
        <v>0.65739873668682103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</row>
    <row r="141" spans="1:243" s="16" customFormat="1" ht="37.15" customHeight="1" x14ac:dyDescent="0.25">
      <c r="A141" s="56" t="s">
        <v>174</v>
      </c>
      <c r="B141" s="57"/>
      <c r="C141" s="57"/>
      <c r="D141" s="57"/>
      <c r="E141" s="57"/>
      <c r="F141" s="57"/>
      <c r="G141" s="58"/>
      <c r="H141" s="28" t="s">
        <v>93</v>
      </c>
      <c r="I141" s="27" t="s">
        <v>63</v>
      </c>
      <c r="J141" s="34">
        <v>71689746</v>
      </c>
      <c r="K141" s="35">
        <v>50000000</v>
      </c>
      <c r="L141" s="36">
        <v>7498644</v>
      </c>
      <c r="M141" s="36">
        <v>14743502</v>
      </c>
      <c r="N141" s="36">
        <v>7498644</v>
      </c>
      <c r="O141" s="21">
        <f t="shared" si="5"/>
        <v>0.10459855723299676</v>
      </c>
      <c r="P141" s="22">
        <f t="shared" si="6"/>
        <v>0.20565705449702668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</row>
    <row r="142" spans="1:243" s="16" customFormat="1" ht="37.15" customHeight="1" x14ac:dyDescent="0.25">
      <c r="A142" s="56" t="s">
        <v>175</v>
      </c>
      <c r="B142" s="57">
        <v>2</v>
      </c>
      <c r="C142" s="57">
        <v>2</v>
      </c>
      <c r="D142" s="57">
        <v>2</v>
      </c>
      <c r="E142" s="57">
        <v>6</v>
      </c>
      <c r="F142" s="57">
        <v>3</v>
      </c>
      <c r="G142" s="58"/>
      <c r="H142" s="28" t="s">
        <v>93</v>
      </c>
      <c r="I142" s="29" t="s">
        <v>64</v>
      </c>
      <c r="J142" s="37">
        <v>36810254</v>
      </c>
      <c r="K142" s="38">
        <v>0</v>
      </c>
      <c r="L142" s="39">
        <v>0</v>
      </c>
      <c r="M142" s="39">
        <v>0</v>
      </c>
      <c r="N142" s="39">
        <v>0</v>
      </c>
      <c r="O142" s="21">
        <f t="shared" si="5"/>
        <v>0</v>
      </c>
      <c r="P142" s="22">
        <f t="shared" si="6"/>
        <v>0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</row>
    <row r="143" spans="1:243" s="16" customFormat="1" ht="37.15" customHeight="1" x14ac:dyDescent="0.25">
      <c r="A143" s="56" t="s">
        <v>176</v>
      </c>
      <c r="B143" s="57">
        <v>2</v>
      </c>
      <c r="C143" s="57">
        <v>2</v>
      </c>
      <c r="D143" s="57">
        <v>2</v>
      </c>
      <c r="E143" s="57">
        <v>6</v>
      </c>
      <c r="F143" s="57">
        <v>4</v>
      </c>
      <c r="G143" s="58"/>
      <c r="H143" s="28" t="s">
        <v>93</v>
      </c>
      <c r="I143" s="40" t="s">
        <v>65</v>
      </c>
      <c r="J143" s="39">
        <v>1821781402</v>
      </c>
      <c r="K143" s="35">
        <v>0</v>
      </c>
      <c r="L143" s="36">
        <v>0</v>
      </c>
      <c r="M143" s="36">
        <v>0</v>
      </c>
      <c r="N143" s="36">
        <v>0</v>
      </c>
      <c r="O143" s="21">
        <f t="shared" si="5"/>
        <v>0</v>
      </c>
      <c r="P143" s="22">
        <f t="shared" si="6"/>
        <v>0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</row>
    <row r="144" spans="1:243" s="16" customFormat="1" ht="37.15" customHeight="1" x14ac:dyDescent="0.25">
      <c r="A144" s="56" t="s">
        <v>176</v>
      </c>
      <c r="B144" s="57">
        <v>2</v>
      </c>
      <c r="C144" s="57">
        <v>2</v>
      </c>
      <c r="D144" s="57">
        <v>2</v>
      </c>
      <c r="E144" s="57">
        <v>10</v>
      </c>
      <c r="F144" s="57"/>
      <c r="G144" s="58"/>
      <c r="H144" s="28" t="s">
        <v>93</v>
      </c>
      <c r="I144" s="45" t="s">
        <v>65</v>
      </c>
      <c r="J144" s="31">
        <v>298598</v>
      </c>
      <c r="K144" s="35">
        <v>298598</v>
      </c>
      <c r="L144" s="36">
        <v>0</v>
      </c>
      <c r="M144" s="36">
        <v>0</v>
      </c>
      <c r="N144" s="36">
        <v>0</v>
      </c>
      <c r="O144" s="21">
        <f t="shared" si="5"/>
        <v>0</v>
      </c>
      <c r="P144" s="22">
        <f t="shared" si="6"/>
        <v>0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</row>
    <row r="145" spans="1:243" s="16" customFormat="1" ht="37.15" customHeight="1" x14ac:dyDescent="0.25">
      <c r="A145" s="56" t="s">
        <v>177</v>
      </c>
      <c r="B145" s="57"/>
      <c r="C145" s="57"/>
      <c r="D145" s="57"/>
      <c r="E145" s="57"/>
      <c r="F145" s="57"/>
      <c r="G145" s="58"/>
      <c r="H145" s="28" t="s">
        <v>93</v>
      </c>
      <c r="I145" s="42" t="s">
        <v>66</v>
      </c>
      <c r="J145" s="39">
        <v>910547000</v>
      </c>
      <c r="K145" s="38">
        <v>0</v>
      </c>
      <c r="L145" s="39">
        <v>0</v>
      </c>
      <c r="M145" s="39">
        <v>0</v>
      </c>
      <c r="N145" s="39">
        <v>0</v>
      </c>
      <c r="O145" s="21">
        <f t="shared" si="5"/>
        <v>0</v>
      </c>
      <c r="P145" s="22">
        <f t="shared" si="6"/>
        <v>0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</row>
    <row r="146" spans="1:243" s="16" customFormat="1" ht="37.15" customHeight="1" x14ac:dyDescent="0.25">
      <c r="A146" s="56" t="s">
        <v>177</v>
      </c>
      <c r="B146" s="57">
        <v>5</v>
      </c>
      <c r="C146" s="57">
        <v>1</v>
      </c>
      <c r="D146" s="57">
        <v>1</v>
      </c>
      <c r="E146" s="57">
        <v>4</v>
      </c>
      <c r="F146" s="57">
        <v>7</v>
      </c>
      <c r="G146" s="58"/>
      <c r="H146" s="28" t="s">
        <v>93</v>
      </c>
      <c r="I146" s="42" t="s">
        <v>66</v>
      </c>
      <c r="J146" s="36">
        <v>493000</v>
      </c>
      <c r="K146" s="35">
        <v>493000</v>
      </c>
      <c r="L146" s="36">
        <v>0</v>
      </c>
      <c r="M146" s="36">
        <v>0</v>
      </c>
      <c r="N146" s="36">
        <v>0</v>
      </c>
      <c r="O146" s="21">
        <f t="shared" si="5"/>
        <v>0</v>
      </c>
      <c r="P146" s="22">
        <f t="shared" si="6"/>
        <v>0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</row>
    <row r="147" spans="1:243" s="16" customFormat="1" ht="37.15" customHeight="1" x14ac:dyDescent="0.25">
      <c r="A147" s="56" t="s">
        <v>178</v>
      </c>
      <c r="B147" s="57">
        <v>5</v>
      </c>
      <c r="C147" s="57">
        <v>1</v>
      </c>
      <c r="D147" s="57">
        <v>2</v>
      </c>
      <c r="E147" s="57">
        <v>8</v>
      </c>
      <c r="F147" s="57">
        <v>2</v>
      </c>
      <c r="G147" s="58"/>
      <c r="H147" s="28" t="s">
        <v>93</v>
      </c>
      <c r="I147" s="40" t="s">
        <v>67</v>
      </c>
      <c r="J147" s="36">
        <v>1821794000</v>
      </c>
      <c r="K147" s="35">
        <v>0</v>
      </c>
      <c r="L147" s="36">
        <v>0</v>
      </c>
      <c r="M147" s="36">
        <v>0</v>
      </c>
      <c r="N147" s="36">
        <v>0</v>
      </c>
      <c r="O147" s="21">
        <f t="shared" si="5"/>
        <v>0</v>
      </c>
      <c r="P147" s="22">
        <f t="shared" si="6"/>
        <v>0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</row>
    <row r="148" spans="1:243" s="16" customFormat="1" ht="37.15" customHeight="1" x14ac:dyDescent="0.25">
      <c r="A148" s="56" t="s">
        <v>178</v>
      </c>
      <c r="B148" s="57">
        <v>5</v>
      </c>
      <c r="C148" s="57">
        <v>1</v>
      </c>
      <c r="D148" s="57">
        <v>2</v>
      </c>
      <c r="E148" s="57">
        <v>8</v>
      </c>
      <c r="F148" s="57">
        <v>3</v>
      </c>
      <c r="G148" s="58"/>
      <c r="H148" s="28" t="s">
        <v>93</v>
      </c>
      <c r="I148" s="29" t="s">
        <v>67</v>
      </c>
      <c r="J148" s="31">
        <v>286000</v>
      </c>
      <c r="K148" s="35">
        <v>286000</v>
      </c>
      <c r="L148" s="36">
        <v>0</v>
      </c>
      <c r="M148" s="36">
        <v>0</v>
      </c>
      <c r="N148" s="36">
        <v>0</v>
      </c>
      <c r="O148" s="21">
        <f t="shared" si="5"/>
        <v>0</v>
      </c>
      <c r="P148" s="22">
        <f t="shared" si="6"/>
        <v>0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</row>
    <row r="149" spans="1:243" s="16" customFormat="1" ht="37.15" customHeight="1" x14ac:dyDescent="0.25">
      <c r="A149" s="56" t="s">
        <v>179</v>
      </c>
      <c r="B149" s="57"/>
      <c r="C149" s="57"/>
      <c r="D149" s="57"/>
      <c r="E149" s="57"/>
      <c r="F149" s="57"/>
      <c r="G149" s="58"/>
      <c r="H149" s="28" t="s">
        <v>93</v>
      </c>
      <c r="I149" s="42" t="s">
        <v>78</v>
      </c>
      <c r="J149" s="36">
        <v>0</v>
      </c>
      <c r="K149" s="35">
        <v>0</v>
      </c>
      <c r="L149" s="36">
        <v>0</v>
      </c>
      <c r="M149" s="36">
        <v>0</v>
      </c>
      <c r="N149" s="36">
        <v>0</v>
      </c>
      <c r="O149" s="21">
        <v>0</v>
      </c>
      <c r="P149" s="22">
        <v>0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</row>
    <row r="150" spans="1:243" s="16" customFormat="1" ht="37.15" customHeight="1" x14ac:dyDescent="0.25">
      <c r="A150" s="56" t="s">
        <v>180</v>
      </c>
      <c r="B150" s="57">
        <v>2</v>
      </c>
      <c r="C150" s="57">
        <v>2</v>
      </c>
      <c r="D150" s="57">
        <v>2</v>
      </c>
      <c r="E150" s="57">
        <v>6</v>
      </c>
      <c r="F150" s="57">
        <v>3</v>
      </c>
      <c r="G150" s="58"/>
      <c r="H150" s="28" t="s">
        <v>93</v>
      </c>
      <c r="I150" s="43" t="s">
        <v>34</v>
      </c>
      <c r="J150" s="36">
        <v>2229290350</v>
      </c>
      <c r="K150" s="35">
        <v>1302275458</v>
      </c>
      <c r="L150" s="36">
        <v>1291150</v>
      </c>
      <c r="M150" s="36">
        <v>0</v>
      </c>
      <c r="N150" s="36">
        <v>0</v>
      </c>
      <c r="O150" s="21">
        <f t="shared" si="5"/>
        <v>5.7917534160590613E-4</v>
      </c>
      <c r="P150" s="22">
        <f t="shared" si="6"/>
        <v>0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</row>
    <row r="151" spans="1:243" s="16" customFormat="1" ht="37.15" customHeight="1" x14ac:dyDescent="0.25">
      <c r="A151" s="56" t="s">
        <v>180</v>
      </c>
      <c r="B151" s="57">
        <v>2</v>
      </c>
      <c r="C151" s="57">
        <v>2</v>
      </c>
      <c r="D151" s="57">
        <v>2</v>
      </c>
      <c r="E151" s="57">
        <v>6</v>
      </c>
      <c r="F151" s="57">
        <v>4</v>
      </c>
      <c r="G151" s="58"/>
      <c r="H151" s="28" t="s">
        <v>93</v>
      </c>
      <c r="I151" s="40" t="s">
        <v>34</v>
      </c>
      <c r="J151" s="31">
        <v>131189427</v>
      </c>
      <c r="K151" s="38">
        <v>0</v>
      </c>
      <c r="L151" s="39">
        <v>0</v>
      </c>
      <c r="M151" s="39">
        <v>0</v>
      </c>
      <c r="N151" s="39">
        <v>0</v>
      </c>
      <c r="O151" s="21">
        <f t="shared" si="5"/>
        <v>0</v>
      </c>
      <c r="P151" s="22">
        <f t="shared" si="6"/>
        <v>0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</row>
    <row r="152" spans="1:243" s="16" customFormat="1" ht="37.15" customHeight="1" x14ac:dyDescent="0.25">
      <c r="A152" s="56" t="s">
        <v>180</v>
      </c>
      <c r="B152" s="57">
        <v>2</v>
      </c>
      <c r="C152" s="57">
        <v>2</v>
      </c>
      <c r="D152" s="57">
        <v>2</v>
      </c>
      <c r="E152" s="57">
        <v>10</v>
      </c>
      <c r="F152" s="57"/>
      <c r="G152" s="58"/>
      <c r="H152" s="28" t="s">
        <v>93</v>
      </c>
      <c r="I152" s="42" t="s">
        <v>34</v>
      </c>
      <c r="J152" s="34">
        <v>0</v>
      </c>
      <c r="K152" s="35">
        <v>0</v>
      </c>
      <c r="L152" s="36">
        <v>0</v>
      </c>
      <c r="M152" s="36">
        <v>0</v>
      </c>
      <c r="N152" s="36">
        <v>0</v>
      </c>
      <c r="O152" s="21">
        <v>0</v>
      </c>
      <c r="P152" s="22">
        <v>0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</row>
    <row r="153" spans="1:243" s="16" customFormat="1" ht="37.15" customHeight="1" x14ac:dyDescent="0.25">
      <c r="A153" s="56" t="s">
        <v>180</v>
      </c>
      <c r="B153" s="57">
        <v>3</v>
      </c>
      <c r="C153" s="57">
        <v>3</v>
      </c>
      <c r="D153" s="57">
        <v>1</v>
      </c>
      <c r="E153" s="57">
        <v>999</v>
      </c>
      <c r="F153" s="57"/>
      <c r="G153" s="58"/>
      <c r="H153" s="28" t="s">
        <v>93</v>
      </c>
      <c r="I153" s="42" t="s">
        <v>34</v>
      </c>
      <c r="J153" s="37">
        <v>170000000</v>
      </c>
      <c r="K153" s="35">
        <v>163334640</v>
      </c>
      <c r="L153" s="36">
        <v>149723420</v>
      </c>
      <c r="M153" s="36">
        <v>0</v>
      </c>
      <c r="N153" s="36">
        <v>0</v>
      </c>
      <c r="O153" s="21">
        <f t="shared" si="5"/>
        <v>0.88072600000000001</v>
      </c>
      <c r="P153" s="22">
        <f t="shared" si="6"/>
        <v>0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</row>
    <row r="154" spans="1:243" s="16" customFormat="1" ht="37.15" customHeight="1" x14ac:dyDescent="0.25">
      <c r="A154" s="56" t="s">
        <v>180</v>
      </c>
      <c r="B154" s="57">
        <v>5</v>
      </c>
      <c r="C154" s="57">
        <v>1</v>
      </c>
      <c r="D154" s="57">
        <v>2</v>
      </c>
      <c r="E154" s="57">
        <v>8</v>
      </c>
      <c r="F154" s="57">
        <v>2</v>
      </c>
      <c r="G154" s="58"/>
      <c r="H154" s="28" t="s">
        <v>93</v>
      </c>
      <c r="I154" s="29" t="s">
        <v>34</v>
      </c>
      <c r="J154" s="37">
        <v>3005285327</v>
      </c>
      <c r="K154" s="35">
        <v>0</v>
      </c>
      <c r="L154" s="36">
        <v>0</v>
      </c>
      <c r="M154" s="36">
        <v>0</v>
      </c>
      <c r="N154" s="36">
        <v>0</v>
      </c>
      <c r="O154" s="21">
        <f t="shared" si="5"/>
        <v>0</v>
      </c>
      <c r="P154" s="22">
        <f t="shared" si="6"/>
        <v>0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</row>
    <row r="155" spans="1:243" s="16" customFormat="1" ht="37.15" customHeight="1" x14ac:dyDescent="0.25">
      <c r="A155" s="56" t="s">
        <v>180</v>
      </c>
      <c r="B155" s="57">
        <v>5</v>
      </c>
      <c r="C155" s="57">
        <v>1</v>
      </c>
      <c r="D155" s="57">
        <v>2</v>
      </c>
      <c r="E155" s="57">
        <v>8</v>
      </c>
      <c r="F155" s="57">
        <v>3</v>
      </c>
      <c r="G155" s="58"/>
      <c r="H155" s="28" t="s">
        <v>93</v>
      </c>
      <c r="I155" s="40" t="s">
        <v>34</v>
      </c>
      <c r="J155" s="31">
        <v>1050000</v>
      </c>
      <c r="K155" s="35">
        <v>1050000</v>
      </c>
      <c r="L155" s="36">
        <v>0</v>
      </c>
      <c r="M155" s="36">
        <v>0</v>
      </c>
      <c r="N155" s="36">
        <v>0</v>
      </c>
      <c r="O155" s="21">
        <f t="shared" si="5"/>
        <v>0</v>
      </c>
      <c r="P155" s="22">
        <f t="shared" si="6"/>
        <v>0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</row>
    <row r="156" spans="1:243" s="16" customFormat="1" ht="37.15" customHeight="1" x14ac:dyDescent="0.25">
      <c r="A156" s="56" t="s">
        <v>181</v>
      </c>
      <c r="B156" s="57"/>
      <c r="C156" s="57"/>
      <c r="D156" s="57"/>
      <c r="E156" s="57"/>
      <c r="F156" s="57"/>
      <c r="G156" s="58"/>
      <c r="H156" s="28" t="s">
        <v>93</v>
      </c>
      <c r="I156" s="45" t="s">
        <v>45</v>
      </c>
      <c r="J156" s="37">
        <v>1194746341</v>
      </c>
      <c r="K156" s="35">
        <v>0</v>
      </c>
      <c r="L156" s="36">
        <v>0</v>
      </c>
      <c r="M156" s="36">
        <v>0</v>
      </c>
      <c r="N156" s="36">
        <v>0</v>
      </c>
      <c r="O156" s="21">
        <f t="shared" si="5"/>
        <v>0</v>
      </c>
      <c r="P156" s="22">
        <f t="shared" si="6"/>
        <v>0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</row>
    <row r="157" spans="1:243" s="16" customFormat="1" ht="37.15" customHeight="1" x14ac:dyDescent="0.25">
      <c r="A157" s="56" t="s">
        <v>182</v>
      </c>
      <c r="B157" s="57">
        <v>5</v>
      </c>
      <c r="C157" s="57">
        <v>1</v>
      </c>
      <c r="D157" s="57">
        <v>2</v>
      </c>
      <c r="E157" s="57">
        <v>8</v>
      </c>
      <c r="F157" s="57">
        <v>2</v>
      </c>
      <c r="G157" s="58"/>
      <c r="H157" s="28" t="s">
        <v>93</v>
      </c>
      <c r="I157" s="29" t="s">
        <v>47</v>
      </c>
      <c r="J157" s="37">
        <v>750000000</v>
      </c>
      <c r="K157" s="38">
        <v>750000000</v>
      </c>
      <c r="L157" s="39">
        <v>0</v>
      </c>
      <c r="M157" s="39">
        <v>0</v>
      </c>
      <c r="N157" s="39">
        <v>0</v>
      </c>
      <c r="O157" s="21">
        <f t="shared" si="5"/>
        <v>0</v>
      </c>
      <c r="P157" s="22">
        <f t="shared" si="6"/>
        <v>0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</row>
    <row r="158" spans="1:243" s="16" customFormat="1" ht="37.15" customHeight="1" x14ac:dyDescent="0.25">
      <c r="A158" s="56" t="s">
        <v>183</v>
      </c>
      <c r="B158" s="57">
        <v>5</v>
      </c>
      <c r="C158" s="57">
        <v>1</v>
      </c>
      <c r="D158" s="57">
        <v>2</v>
      </c>
      <c r="E158" s="57">
        <v>8</v>
      </c>
      <c r="F158" s="57">
        <v>3</v>
      </c>
      <c r="G158" s="58"/>
      <c r="H158" s="28" t="s">
        <v>93</v>
      </c>
      <c r="I158" s="29" t="s">
        <v>50</v>
      </c>
      <c r="J158" s="37">
        <v>937067336</v>
      </c>
      <c r="K158" s="35">
        <v>0</v>
      </c>
      <c r="L158" s="36">
        <v>0</v>
      </c>
      <c r="M158" s="36">
        <v>0</v>
      </c>
      <c r="N158" s="36">
        <v>0</v>
      </c>
      <c r="O158" s="21">
        <f t="shared" si="5"/>
        <v>0</v>
      </c>
      <c r="P158" s="22">
        <f t="shared" si="6"/>
        <v>0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</row>
    <row r="159" spans="1:243" s="16" customFormat="1" ht="37.15" customHeight="1" x14ac:dyDescent="0.25">
      <c r="A159" s="56" t="s">
        <v>184</v>
      </c>
      <c r="B159" s="57"/>
      <c r="C159" s="57"/>
      <c r="D159" s="57"/>
      <c r="E159" s="57"/>
      <c r="F159" s="57"/>
      <c r="G159" s="58"/>
      <c r="H159" s="28" t="s">
        <v>93</v>
      </c>
      <c r="I159" s="43" t="s">
        <v>52</v>
      </c>
      <c r="J159" s="39">
        <v>69247500</v>
      </c>
      <c r="K159" s="35">
        <v>64575000</v>
      </c>
      <c r="L159" s="36">
        <v>0</v>
      </c>
      <c r="M159" s="36">
        <v>0</v>
      </c>
      <c r="N159" s="36">
        <v>0</v>
      </c>
      <c r="O159" s="21">
        <f t="shared" si="5"/>
        <v>0</v>
      </c>
      <c r="P159" s="22">
        <f t="shared" si="6"/>
        <v>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</row>
    <row r="160" spans="1:243" s="16" customFormat="1" ht="37.15" customHeight="1" x14ac:dyDescent="0.25">
      <c r="A160" s="56" t="s">
        <v>184</v>
      </c>
      <c r="B160" s="57">
        <v>5</v>
      </c>
      <c r="C160" s="57">
        <v>1</v>
      </c>
      <c r="D160" s="57">
        <v>2</v>
      </c>
      <c r="E160" s="57">
        <v>8</v>
      </c>
      <c r="F160" s="57">
        <v>2</v>
      </c>
      <c r="G160" s="58"/>
      <c r="H160" s="28" t="s">
        <v>93</v>
      </c>
      <c r="I160" s="40" t="s">
        <v>52</v>
      </c>
      <c r="J160" s="39">
        <v>3959115000</v>
      </c>
      <c r="K160" s="38">
        <v>3637953750</v>
      </c>
      <c r="L160" s="39">
        <v>3177890426</v>
      </c>
      <c r="M160" s="39">
        <v>152216165.28</v>
      </c>
      <c r="N160" s="39">
        <v>152216165.28</v>
      </c>
      <c r="O160" s="21">
        <f t="shared" si="5"/>
        <v>0.80267696846391179</v>
      </c>
      <c r="P160" s="22">
        <f t="shared" si="6"/>
        <v>3.8447017901728039E-2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</row>
    <row r="161" spans="1:243" s="16" customFormat="1" ht="37.15" customHeight="1" x14ac:dyDescent="0.25">
      <c r="A161" s="56" t="s">
        <v>184</v>
      </c>
      <c r="B161" s="57">
        <v>5</v>
      </c>
      <c r="C161" s="57">
        <v>1</v>
      </c>
      <c r="D161" s="57">
        <v>2</v>
      </c>
      <c r="E161" s="57">
        <v>8</v>
      </c>
      <c r="F161" s="57">
        <v>3</v>
      </c>
      <c r="G161" s="58"/>
      <c r="H161" s="28" t="s">
        <v>93</v>
      </c>
      <c r="I161" s="40" t="s">
        <v>52</v>
      </c>
      <c r="J161" s="34">
        <v>123000000</v>
      </c>
      <c r="K161" s="35">
        <v>123000000</v>
      </c>
      <c r="L161" s="36">
        <v>0</v>
      </c>
      <c r="M161" s="36">
        <v>0</v>
      </c>
      <c r="N161" s="36">
        <v>0</v>
      </c>
      <c r="O161" s="21">
        <f t="shared" si="5"/>
        <v>0</v>
      </c>
      <c r="P161" s="22">
        <f t="shared" si="6"/>
        <v>0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</row>
    <row r="162" spans="1:243" s="16" customFormat="1" ht="37.15" customHeight="1" x14ac:dyDescent="0.25">
      <c r="A162" s="56" t="s">
        <v>184</v>
      </c>
      <c r="B162" s="57"/>
      <c r="C162" s="57"/>
      <c r="D162" s="57"/>
      <c r="E162" s="57"/>
      <c r="F162" s="57"/>
      <c r="G162" s="58"/>
      <c r="H162" s="28" t="s">
        <v>93</v>
      </c>
      <c r="I162" s="29" t="s">
        <v>52</v>
      </c>
      <c r="J162" s="34">
        <v>1524000000</v>
      </c>
      <c r="K162" s="35">
        <v>1523056176</v>
      </c>
      <c r="L162" s="36">
        <v>914206166</v>
      </c>
      <c r="M162" s="36">
        <v>21181999</v>
      </c>
      <c r="N162" s="36">
        <v>21181999</v>
      </c>
      <c r="O162" s="21">
        <f t="shared" si="5"/>
        <v>0.59987281233595802</v>
      </c>
      <c r="P162" s="22">
        <f t="shared" si="6"/>
        <v>1.3898949475065616E-2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</row>
    <row r="163" spans="1:243" s="16" customFormat="1" ht="37.15" customHeight="1" x14ac:dyDescent="0.25">
      <c r="A163" s="56" t="s">
        <v>184</v>
      </c>
      <c r="B163" s="57">
        <v>2</v>
      </c>
      <c r="C163" s="57">
        <v>2</v>
      </c>
      <c r="D163" s="57">
        <v>2</v>
      </c>
      <c r="E163" s="57">
        <v>6</v>
      </c>
      <c r="F163" s="57">
        <v>3</v>
      </c>
      <c r="G163" s="58"/>
      <c r="H163" s="28" t="s">
        <v>93</v>
      </c>
      <c r="I163" s="29" t="s">
        <v>52</v>
      </c>
      <c r="J163" s="34">
        <v>441000000</v>
      </c>
      <c r="K163" s="35">
        <v>430500000</v>
      </c>
      <c r="L163" s="36">
        <v>271625000</v>
      </c>
      <c r="M163" s="36">
        <v>0</v>
      </c>
      <c r="N163" s="36">
        <v>0</v>
      </c>
      <c r="O163" s="21">
        <f t="shared" si="5"/>
        <v>0.61592970521541945</v>
      </c>
      <c r="P163" s="22">
        <f t="shared" si="6"/>
        <v>0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</row>
    <row r="164" spans="1:243" s="16" customFormat="1" ht="37.15" customHeight="1" x14ac:dyDescent="0.25">
      <c r="A164" s="56" t="s">
        <v>184</v>
      </c>
      <c r="B164" s="57">
        <v>2</v>
      </c>
      <c r="C164" s="57">
        <v>2</v>
      </c>
      <c r="D164" s="57">
        <v>2</v>
      </c>
      <c r="E164" s="57">
        <v>6</v>
      </c>
      <c r="F164" s="57">
        <v>4</v>
      </c>
      <c r="G164" s="58"/>
      <c r="H164" s="28" t="s">
        <v>93</v>
      </c>
      <c r="I164" s="29" t="s">
        <v>52</v>
      </c>
      <c r="J164" s="34">
        <v>211500000</v>
      </c>
      <c r="K164" s="35">
        <v>210125000</v>
      </c>
      <c r="L164" s="36">
        <v>210125000</v>
      </c>
      <c r="M164" s="36">
        <v>0</v>
      </c>
      <c r="N164" s="36">
        <v>0</v>
      </c>
      <c r="O164" s="21">
        <f t="shared" si="5"/>
        <v>0.99349881796690309</v>
      </c>
      <c r="P164" s="22">
        <f t="shared" si="6"/>
        <v>0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</row>
    <row r="165" spans="1:243" s="16" customFormat="1" ht="37.15" customHeight="1" x14ac:dyDescent="0.25">
      <c r="A165" s="56" t="s">
        <v>184</v>
      </c>
      <c r="B165" s="57">
        <v>2</v>
      </c>
      <c r="C165" s="57">
        <v>2</v>
      </c>
      <c r="D165" s="57">
        <v>2</v>
      </c>
      <c r="E165" s="57">
        <v>10</v>
      </c>
      <c r="F165" s="57"/>
      <c r="G165" s="58"/>
      <c r="H165" s="28" t="s">
        <v>93</v>
      </c>
      <c r="I165" s="29" t="s">
        <v>52</v>
      </c>
      <c r="J165" s="46">
        <v>73500000</v>
      </c>
      <c r="K165" s="35">
        <v>71750000</v>
      </c>
      <c r="L165" s="36">
        <v>71750000</v>
      </c>
      <c r="M165" s="36">
        <v>0</v>
      </c>
      <c r="N165" s="36">
        <v>0</v>
      </c>
      <c r="O165" s="21">
        <f t="shared" si="5"/>
        <v>0.97619047619047616</v>
      </c>
      <c r="P165" s="22">
        <f t="shared" si="6"/>
        <v>0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</row>
    <row r="166" spans="1:243" s="16" customFormat="1" ht="37.15" customHeight="1" x14ac:dyDescent="0.25">
      <c r="A166" s="56" t="s">
        <v>184</v>
      </c>
      <c r="B166" s="57">
        <v>5</v>
      </c>
      <c r="C166" s="57">
        <v>1</v>
      </c>
      <c r="D166" s="57">
        <v>2</v>
      </c>
      <c r="E166" s="57">
        <v>8</v>
      </c>
      <c r="F166" s="57">
        <v>2</v>
      </c>
      <c r="G166" s="58"/>
      <c r="H166" s="28" t="s">
        <v>93</v>
      </c>
      <c r="I166" s="29" t="s">
        <v>52</v>
      </c>
      <c r="J166" s="34">
        <v>392700000</v>
      </c>
      <c r="K166" s="35">
        <v>355162500</v>
      </c>
      <c r="L166" s="36">
        <v>355162500</v>
      </c>
      <c r="M166" s="36">
        <v>2255000</v>
      </c>
      <c r="N166" s="36">
        <v>2255000</v>
      </c>
      <c r="O166" s="21">
        <f t="shared" si="5"/>
        <v>0.90441176470588236</v>
      </c>
      <c r="P166" s="22">
        <f t="shared" si="6"/>
        <v>5.7422969187675074E-3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</row>
    <row r="167" spans="1:243" s="16" customFormat="1" ht="37.15" customHeight="1" x14ac:dyDescent="0.25">
      <c r="A167" s="56" t="s">
        <v>184</v>
      </c>
      <c r="B167" s="57">
        <v>5</v>
      </c>
      <c r="C167" s="57">
        <v>1</v>
      </c>
      <c r="D167" s="57">
        <v>2</v>
      </c>
      <c r="E167" s="57">
        <v>8</v>
      </c>
      <c r="F167" s="57">
        <v>3</v>
      </c>
      <c r="G167" s="58"/>
      <c r="H167" s="28" t="s">
        <v>93</v>
      </c>
      <c r="I167" s="29" t="s">
        <v>52</v>
      </c>
      <c r="J167" s="34">
        <v>542850000</v>
      </c>
      <c r="K167" s="35">
        <v>403200000</v>
      </c>
      <c r="L167" s="36">
        <v>301140000</v>
      </c>
      <c r="M167" s="36">
        <v>13090000</v>
      </c>
      <c r="N167" s="36">
        <v>13090000</v>
      </c>
      <c r="O167" s="21">
        <f t="shared" si="5"/>
        <v>0.5547388781431335</v>
      </c>
      <c r="P167" s="22">
        <f t="shared" si="6"/>
        <v>2.4113475177304965E-2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</row>
    <row r="168" spans="1:243" s="16" customFormat="1" ht="37.15" customHeight="1" x14ac:dyDescent="0.25">
      <c r="A168" s="56" t="s">
        <v>184</v>
      </c>
      <c r="B168" s="57"/>
      <c r="C168" s="57"/>
      <c r="D168" s="57"/>
      <c r="E168" s="57"/>
      <c r="F168" s="57"/>
      <c r="G168" s="58"/>
      <c r="H168" s="28" t="s">
        <v>93</v>
      </c>
      <c r="I168" s="29" t="s">
        <v>52</v>
      </c>
      <c r="J168" s="44">
        <v>773850000</v>
      </c>
      <c r="K168" s="35">
        <v>747737500</v>
      </c>
      <c r="L168" s="36">
        <v>747737500</v>
      </c>
      <c r="M168" s="36">
        <v>2870000</v>
      </c>
      <c r="N168" s="36">
        <v>2870000</v>
      </c>
      <c r="O168" s="21">
        <f t="shared" si="5"/>
        <v>0.9662563804354849</v>
      </c>
      <c r="P168" s="22">
        <f t="shared" si="6"/>
        <v>3.7087290818634102E-3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</row>
    <row r="169" spans="1:243" s="16" customFormat="1" ht="37.15" customHeight="1" x14ac:dyDescent="0.25">
      <c r="A169" s="56" t="s">
        <v>184</v>
      </c>
      <c r="B169" s="57">
        <v>2</v>
      </c>
      <c r="C169" s="57">
        <v>2</v>
      </c>
      <c r="D169" s="57">
        <v>2</v>
      </c>
      <c r="E169" s="57">
        <v>6</v>
      </c>
      <c r="F169" s="57">
        <v>4</v>
      </c>
      <c r="G169" s="58"/>
      <c r="H169" s="28" t="s">
        <v>93</v>
      </c>
      <c r="I169" s="30" t="s">
        <v>52</v>
      </c>
      <c r="J169" s="47">
        <v>558600000</v>
      </c>
      <c r="K169" s="35">
        <v>236775000</v>
      </c>
      <c r="L169" s="36">
        <v>236775000</v>
      </c>
      <c r="M169" s="36">
        <v>1879167</v>
      </c>
      <c r="N169" s="36">
        <v>1879167</v>
      </c>
      <c r="O169" s="21">
        <f t="shared" si="5"/>
        <v>0.42387218045112784</v>
      </c>
      <c r="P169" s="22">
        <f t="shared" si="6"/>
        <v>3.3640655209452204E-3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</row>
    <row r="170" spans="1:243" s="16" customFormat="1" ht="37.15" customHeight="1" x14ac:dyDescent="0.25">
      <c r="A170" s="56" t="s">
        <v>184</v>
      </c>
      <c r="B170" s="57">
        <v>2</v>
      </c>
      <c r="C170" s="57">
        <v>2</v>
      </c>
      <c r="D170" s="57">
        <v>2</v>
      </c>
      <c r="E170" s="57">
        <v>10</v>
      </c>
      <c r="F170" s="57"/>
      <c r="G170" s="58"/>
      <c r="H170" s="28" t="s">
        <v>93</v>
      </c>
      <c r="I170" s="29" t="s">
        <v>52</v>
      </c>
      <c r="J170" s="36">
        <v>924767860</v>
      </c>
      <c r="K170" s="35">
        <v>890320390</v>
      </c>
      <c r="L170" s="36">
        <v>240106250</v>
      </c>
      <c r="M170" s="36">
        <v>1161666</v>
      </c>
      <c r="N170" s="36">
        <v>1161666</v>
      </c>
      <c r="O170" s="21">
        <f t="shared" si="5"/>
        <v>0.25963948401061432</v>
      </c>
      <c r="P170" s="22">
        <f t="shared" si="6"/>
        <v>1.2561703863713429E-3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</row>
    <row r="171" spans="1:243" s="16" customFormat="1" ht="37.15" customHeight="1" x14ac:dyDescent="0.25">
      <c r="A171" s="56" t="s">
        <v>184</v>
      </c>
      <c r="B171" s="57">
        <v>5</v>
      </c>
      <c r="C171" s="57">
        <v>1</v>
      </c>
      <c r="D171" s="57">
        <v>2</v>
      </c>
      <c r="E171" s="57">
        <v>8</v>
      </c>
      <c r="F171" s="57">
        <v>2</v>
      </c>
      <c r="G171" s="58"/>
      <c r="H171" s="28" t="s">
        <v>93</v>
      </c>
      <c r="I171" s="29" t="s">
        <v>52</v>
      </c>
      <c r="J171" s="34">
        <v>0</v>
      </c>
      <c r="K171" s="35">
        <v>0</v>
      </c>
      <c r="L171" s="36">
        <v>0</v>
      </c>
      <c r="M171" s="36">
        <v>0</v>
      </c>
      <c r="N171" s="36">
        <v>0</v>
      </c>
      <c r="O171" s="21">
        <v>0</v>
      </c>
      <c r="P171" s="22">
        <v>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</row>
    <row r="172" spans="1:243" s="16" customFormat="1" ht="37.15" customHeight="1" x14ac:dyDescent="0.25">
      <c r="A172" s="56" t="s">
        <v>184</v>
      </c>
      <c r="B172" s="57">
        <v>5</v>
      </c>
      <c r="C172" s="57">
        <v>1</v>
      </c>
      <c r="D172" s="57">
        <v>2</v>
      </c>
      <c r="E172" s="57">
        <v>8</v>
      </c>
      <c r="F172" s="57">
        <v>5</v>
      </c>
      <c r="G172" s="58"/>
      <c r="H172" s="28" t="s">
        <v>93</v>
      </c>
      <c r="I172" s="29" t="s">
        <v>52</v>
      </c>
      <c r="J172" s="34">
        <v>314475000</v>
      </c>
      <c r="K172" s="35">
        <v>269862500</v>
      </c>
      <c r="L172" s="36">
        <v>118387500</v>
      </c>
      <c r="M172" s="36">
        <v>751666</v>
      </c>
      <c r="N172" s="36">
        <v>751666</v>
      </c>
      <c r="O172" s="21">
        <f t="shared" si="5"/>
        <v>0.37646076794657762</v>
      </c>
      <c r="P172" s="22">
        <f t="shared" si="6"/>
        <v>2.3902249781381666E-3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</row>
    <row r="173" spans="1:243" s="16" customFormat="1" ht="37.15" customHeight="1" x14ac:dyDescent="0.25">
      <c r="A173" s="56" t="s">
        <v>184</v>
      </c>
      <c r="B173" s="57">
        <v>5</v>
      </c>
      <c r="C173" s="57">
        <v>1</v>
      </c>
      <c r="D173" s="57">
        <v>2</v>
      </c>
      <c r="E173" s="57">
        <v>8</v>
      </c>
      <c r="F173" s="57">
        <v>3</v>
      </c>
      <c r="G173" s="58"/>
      <c r="H173" s="28" t="s">
        <v>93</v>
      </c>
      <c r="I173" s="29" t="s">
        <v>52</v>
      </c>
      <c r="J173" s="44">
        <v>52500</v>
      </c>
      <c r="K173" s="35">
        <v>52500</v>
      </c>
      <c r="L173" s="36">
        <v>0</v>
      </c>
      <c r="M173" s="36">
        <v>0</v>
      </c>
      <c r="N173" s="36">
        <v>0</v>
      </c>
      <c r="O173" s="21">
        <f t="shared" si="5"/>
        <v>0</v>
      </c>
      <c r="P173" s="22">
        <f t="shared" si="6"/>
        <v>0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</row>
    <row r="174" spans="1:243" s="16" customFormat="1" ht="37.15" customHeight="1" x14ac:dyDescent="0.25">
      <c r="A174" s="56" t="s">
        <v>185</v>
      </c>
      <c r="B174" s="57"/>
      <c r="C174" s="57"/>
      <c r="D174" s="57"/>
      <c r="E174" s="57"/>
      <c r="F174" s="57"/>
      <c r="G174" s="58"/>
      <c r="H174" s="28" t="s">
        <v>93</v>
      </c>
      <c r="I174" s="40" t="s">
        <v>68</v>
      </c>
      <c r="J174" s="36">
        <v>10824917029</v>
      </c>
      <c r="K174" s="35">
        <v>637806250</v>
      </c>
      <c r="L174" s="36">
        <v>571181250</v>
      </c>
      <c r="M174" s="36">
        <v>410000</v>
      </c>
      <c r="N174" s="36">
        <v>410000</v>
      </c>
      <c r="O174" s="21">
        <f t="shared" si="5"/>
        <v>5.2765415981462303E-2</v>
      </c>
      <c r="P174" s="22">
        <f t="shared" si="6"/>
        <v>3.7875578990731125E-5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</row>
    <row r="175" spans="1:243" s="16" customFormat="1" ht="37.15" customHeight="1" x14ac:dyDescent="0.25">
      <c r="A175" s="56" t="s">
        <v>185</v>
      </c>
      <c r="B175" s="57">
        <v>5</v>
      </c>
      <c r="C175" s="57">
        <v>1</v>
      </c>
      <c r="D175" s="57">
        <v>2</v>
      </c>
      <c r="E175" s="57">
        <v>8</v>
      </c>
      <c r="F175" s="57">
        <v>2</v>
      </c>
      <c r="G175" s="58"/>
      <c r="H175" s="28" t="s">
        <v>93</v>
      </c>
      <c r="I175" s="40" t="s">
        <v>68</v>
      </c>
      <c r="J175" s="36">
        <v>162357500</v>
      </c>
      <c r="K175" s="35">
        <v>117537000</v>
      </c>
      <c r="L175" s="36">
        <v>114612750</v>
      </c>
      <c r="M175" s="36">
        <v>13219500</v>
      </c>
      <c r="N175" s="36">
        <v>13219500</v>
      </c>
      <c r="O175" s="21">
        <f t="shared" si="5"/>
        <v>0.70592827556472604</v>
      </c>
      <c r="P175" s="22">
        <f t="shared" si="6"/>
        <v>8.142217021080024E-2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</row>
    <row r="176" spans="1:243" s="16" customFormat="1" ht="37.15" customHeight="1" x14ac:dyDescent="0.25">
      <c r="A176" s="56" t="s">
        <v>185</v>
      </c>
      <c r="B176" s="57">
        <v>5</v>
      </c>
      <c r="C176" s="57">
        <v>1</v>
      </c>
      <c r="D176" s="57">
        <v>2</v>
      </c>
      <c r="E176" s="57">
        <v>8</v>
      </c>
      <c r="F176" s="57">
        <v>3</v>
      </c>
      <c r="G176" s="58"/>
      <c r="H176" s="28" t="s">
        <v>93</v>
      </c>
      <c r="I176" s="40" t="s">
        <v>68</v>
      </c>
      <c r="J176" s="34">
        <v>236775000</v>
      </c>
      <c r="K176" s="35">
        <v>236775000</v>
      </c>
      <c r="L176" s="36">
        <v>231650000</v>
      </c>
      <c r="M176" s="36">
        <v>0</v>
      </c>
      <c r="N176" s="36">
        <v>0</v>
      </c>
      <c r="O176" s="21">
        <f t="shared" ref="O176:O218" si="7">+L176/J176</f>
        <v>0.97835497835497831</v>
      </c>
      <c r="P176" s="22">
        <f t="shared" ref="P176:P218" si="8">+M176/J176</f>
        <v>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</row>
    <row r="177" spans="1:243" s="16" customFormat="1" ht="37.15" customHeight="1" x14ac:dyDescent="0.25">
      <c r="A177" s="56" t="s">
        <v>185</v>
      </c>
      <c r="B177" s="57"/>
      <c r="C177" s="57"/>
      <c r="D177" s="57"/>
      <c r="E177" s="57"/>
      <c r="F177" s="57"/>
      <c r="G177" s="58"/>
      <c r="H177" s="28" t="s">
        <v>93</v>
      </c>
      <c r="I177" s="40" t="s">
        <v>68</v>
      </c>
      <c r="J177" s="34">
        <v>3657218187</v>
      </c>
      <c r="K177" s="35">
        <v>1262584750</v>
      </c>
      <c r="L177" s="36">
        <v>1142875010</v>
      </c>
      <c r="M177" s="36">
        <v>0</v>
      </c>
      <c r="N177" s="36">
        <v>0</v>
      </c>
      <c r="O177" s="21">
        <f t="shared" si="7"/>
        <v>0.31249844870138727</v>
      </c>
      <c r="P177" s="22">
        <f t="shared" si="8"/>
        <v>0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</row>
    <row r="178" spans="1:243" s="16" customFormat="1" ht="37.15" customHeight="1" x14ac:dyDescent="0.25">
      <c r="A178" s="56" t="s">
        <v>185</v>
      </c>
      <c r="B178" s="57">
        <v>1</v>
      </c>
      <c r="C178" s="57">
        <v>1</v>
      </c>
      <c r="D178" s="57">
        <v>1</v>
      </c>
      <c r="E178" s="57">
        <v>1</v>
      </c>
      <c r="F178" s="57">
        <v>1</v>
      </c>
      <c r="G178" s="58"/>
      <c r="H178" s="28" t="s">
        <v>93</v>
      </c>
      <c r="I178" s="40" t="s">
        <v>68</v>
      </c>
      <c r="J178" s="37">
        <v>611925000</v>
      </c>
      <c r="K178" s="35">
        <v>569900000</v>
      </c>
      <c r="L178" s="36">
        <v>527875000</v>
      </c>
      <c r="M178" s="36">
        <v>0</v>
      </c>
      <c r="N178" s="36">
        <v>0</v>
      </c>
      <c r="O178" s="21">
        <f t="shared" si="7"/>
        <v>0.86264656616415414</v>
      </c>
      <c r="P178" s="22">
        <f t="shared" si="8"/>
        <v>0</v>
      </c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</row>
    <row r="179" spans="1:243" s="16" customFormat="1" ht="37.15" customHeight="1" x14ac:dyDescent="0.25">
      <c r="A179" s="56" t="s">
        <v>185</v>
      </c>
      <c r="B179" s="57">
        <v>1</v>
      </c>
      <c r="C179" s="57">
        <v>1</v>
      </c>
      <c r="D179" s="57">
        <v>1</v>
      </c>
      <c r="E179" s="57">
        <v>1</v>
      </c>
      <c r="F179" s="57">
        <v>6</v>
      </c>
      <c r="G179" s="58"/>
      <c r="H179" s="28" t="s">
        <v>93</v>
      </c>
      <c r="I179" s="40" t="s">
        <v>68</v>
      </c>
      <c r="J179" s="34">
        <v>734156250</v>
      </c>
      <c r="K179" s="35">
        <v>734156250</v>
      </c>
      <c r="L179" s="36">
        <v>515831250</v>
      </c>
      <c r="M179" s="36">
        <v>0</v>
      </c>
      <c r="N179" s="36">
        <v>0</v>
      </c>
      <c r="O179" s="21">
        <f t="shared" si="7"/>
        <v>0.70261780104712046</v>
      </c>
      <c r="P179" s="22">
        <f t="shared" si="8"/>
        <v>0</v>
      </c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</row>
    <row r="180" spans="1:243" s="16" customFormat="1" ht="37.15" customHeight="1" x14ac:dyDescent="0.25">
      <c r="A180" s="56" t="s">
        <v>185</v>
      </c>
      <c r="B180" s="57">
        <v>1</v>
      </c>
      <c r="C180" s="57">
        <v>1</v>
      </c>
      <c r="D180" s="57">
        <v>1</v>
      </c>
      <c r="E180" s="57">
        <v>1</v>
      </c>
      <c r="F180" s="57">
        <v>7</v>
      </c>
      <c r="G180" s="58"/>
      <c r="H180" s="28" t="s">
        <v>93</v>
      </c>
      <c r="I180" s="40" t="s">
        <v>68</v>
      </c>
      <c r="J180" s="34">
        <v>208762500</v>
      </c>
      <c r="K180" s="35">
        <v>208762500</v>
      </c>
      <c r="L180" s="36">
        <v>112612500</v>
      </c>
      <c r="M180" s="36">
        <v>6300000</v>
      </c>
      <c r="N180" s="36">
        <v>6300000</v>
      </c>
      <c r="O180" s="21">
        <f t="shared" si="7"/>
        <v>0.53942877671995693</v>
      </c>
      <c r="P180" s="22">
        <f t="shared" si="8"/>
        <v>3.0177833662654932E-2</v>
      </c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  <c r="IG180" s="17"/>
      <c r="IH180" s="17"/>
      <c r="II180" s="17"/>
    </row>
    <row r="181" spans="1:243" s="16" customFormat="1" ht="37.15" customHeight="1" x14ac:dyDescent="0.25">
      <c r="A181" s="56" t="s">
        <v>185</v>
      </c>
      <c r="B181" s="57">
        <v>1</v>
      </c>
      <c r="C181" s="57">
        <v>1</v>
      </c>
      <c r="D181" s="57">
        <v>1</v>
      </c>
      <c r="E181" s="57">
        <v>1</v>
      </c>
      <c r="F181" s="57">
        <v>8</v>
      </c>
      <c r="G181" s="58"/>
      <c r="H181" s="28" t="s">
        <v>93</v>
      </c>
      <c r="I181" s="40" t="s">
        <v>68</v>
      </c>
      <c r="J181" s="34">
        <v>541800000</v>
      </c>
      <c r="K181" s="35">
        <v>0</v>
      </c>
      <c r="L181" s="36">
        <v>0</v>
      </c>
      <c r="M181" s="36">
        <v>0</v>
      </c>
      <c r="N181" s="36">
        <v>0</v>
      </c>
      <c r="O181" s="21">
        <f t="shared" si="7"/>
        <v>0</v>
      </c>
      <c r="P181" s="22">
        <f t="shared" si="8"/>
        <v>0</v>
      </c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  <c r="IH181" s="17"/>
      <c r="II181" s="17"/>
    </row>
    <row r="182" spans="1:243" s="16" customFormat="1" ht="37.15" customHeight="1" x14ac:dyDescent="0.25">
      <c r="A182" s="56" t="s">
        <v>185</v>
      </c>
      <c r="B182" s="57">
        <v>1</v>
      </c>
      <c r="C182" s="57">
        <v>1</v>
      </c>
      <c r="D182" s="57">
        <v>1</v>
      </c>
      <c r="E182" s="57">
        <v>1</v>
      </c>
      <c r="F182" s="57">
        <v>9</v>
      </c>
      <c r="G182" s="58"/>
      <c r="H182" s="28" t="s">
        <v>93</v>
      </c>
      <c r="I182" s="40" t="s">
        <v>68</v>
      </c>
      <c r="J182" s="34">
        <v>825950428</v>
      </c>
      <c r="K182" s="35">
        <v>451157050</v>
      </c>
      <c r="L182" s="36">
        <v>357702500</v>
      </c>
      <c r="M182" s="36">
        <v>6900000</v>
      </c>
      <c r="N182" s="36">
        <v>6900000</v>
      </c>
      <c r="O182" s="21">
        <f t="shared" si="7"/>
        <v>0.4330798651756374</v>
      </c>
      <c r="P182" s="22">
        <f t="shared" si="8"/>
        <v>8.3540122579850527E-3</v>
      </c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</row>
    <row r="183" spans="1:243" s="16" customFormat="1" ht="37.15" customHeight="1" x14ac:dyDescent="0.25">
      <c r="A183" s="56" t="s">
        <v>185</v>
      </c>
      <c r="B183" s="57">
        <v>1</v>
      </c>
      <c r="C183" s="57">
        <v>1</v>
      </c>
      <c r="D183" s="57">
        <v>1</v>
      </c>
      <c r="E183" s="57">
        <v>1</v>
      </c>
      <c r="F183" s="57">
        <v>10</v>
      </c>
      <c r="G183" s="58"/>
      <c r="H183" s="28" t="s">
        <v>93</v>
      </c>
      <c r="I183" s="40" t="s">
        <v>68</v>
      </c>
      <c r="J183" s="44">
        <v>1460550000</v>
      </c>
      <c r="K183" s="35">
        <v>1316612500</v>
      </c>
      <c r="L183" s="36">
        <v>1226412500</v>
      </c>
      <c r="M183" s="36">
        <v>3006667</v>
      </c>
      <c r="N183" s="36">
        <v>3006667</v>
      </c>
      <c r="O183" s="21">
        <f t="shared" si="7"/>
        <v>0.83969223922494951</v>
      </c>
      <c r="P183" s="22">
        <f t="shared" si="8"/>
        <v>2.058585464379857E-3</v>
      </c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</row>
    <row r="184" spans="1:243" s="16" customFormat="1" ht="37.15" customHeight="1" x14ac:dyDescent="0.25">
      <c r="A184" s="56" t="s">
        <v>185</v>
      </c>
      <c r="B184" s="57">
        <v>1</v>
      </c>
      <c r="C184" s="57">
        <v>1</v>
      </c>
      <c r="D184" s="57">
        <v>2</v>
      </c>
      <c r="E184" s="57">
        <v>1</v>
      </c>
      <c r="F184" s="57"/>
      <c r="G184" s="58"/>
      <c r="H184" s="28" t="s">
        <v>93</v>
      </c>
      <c r="I184" s="40" t="s">
        <v>68</v>
      </c>
      <c r="J184" s="34">
        <v>1816500000</v>
      </c>
      <c r="K184" s="35">
        <v>1506750000</v>
      </c>
      <c r="L184" s="36">
        <v>1291500000</v>
      </c>
      <c r="M184" s="36">
        <v>7960833</v>
      </c>
      <c r="N184" s="36">
        <v>7140833</v>
      </c>
      <c r="O184" s="21">
        <f t="shared" si="7"/>
        <v>0.71098265895953761</v>
      </c>
      <c r="P184" s="22">
        <f t="shared" si="8"/>
        <v>4.3825119735755574E-3</v>
      </c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</row>
    <row r="185" spans="1:243" s="16" customFormat="1" ht="37.15" customHeight="1" x14ac:dyDescent="0.25">
      <c r="A185" s="56" t="s">
        <v>185</v>
      </c>
      <c r="B185" s="57">
        <v>1</v>
      </c>
      <c r="C185" s="57">
        <v>1</v>
      </c>
      <c r="D185" s="57">
        <v>2</v>
      </c>
      <c r="E185" s="57">
        <v>2</v>
      </c>
      <c r="F185" s="57"/>
      <c r="G185" s="58"/>
      <c r="H185" s="28" t="s">
        <v>93</v>
      </c>
      <c r="I185" s="40" t="s">
        <v>68</v>
      </c>
      <c r="J185" s="36">
        <v>3037489310</v>
      </c>
      <c r="K185" s="35">
        <v>2475354500</v>
      </c>
      <c r="L185" s="36">
        <v>1284712500</v>
      </c>
      <c r="M185" s="36">
        <v>751666</v>
      </c>
      <c r="N185" s="36">
        <v>751666</v>
      </c>
      <c r="O185" s="21">
        <f t="shared" si="7"/>
        <v>0.42295210579687603</v>
      </c>
      <c r="P185" s="22">
        <f t="shared" si="8"/>
        <v>2.4746292851973858E-4</v>
      </c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</row>
    <row r="186" spans="1:243" s="16" customFormat="1" ht="37.15" customHeight="1" x14ac:dyDescent="0.25">
      <c r="A186" s="56" t="s">
        <v>185</v>
      </c>
      <c r="B186" s="57">
        <v>1</v>
      </c>
      <c r="C186" s="57">
        <v>1</v>
      </c>
      <c r="D186" s="57">
        <v>2</v>
      </c>
      <c r="E186" s="57">
        <v>4</v>
      </c>
      <c r="F186" s="57"/>
      <c r="G186" s="58"/>
      <c r="H186" s="28" t="s">
        <v>93</v>
      </c>
      <c r="I186" s="40" t="s">
        <v>68</v>
      </c>
      <c r="J186" s="34">
        <v>1212750000</v>
      </c>
      <c r="K186" s="35">
        <v>783612500</v>
      </c>
      <c r="L186" s="36">
        <v>744150000</v>
      </c>
      <c r="M186" s="36">
        <v>0</v>
      </c>
      <c r="N186" s="36">
        <v>0</v>
      </c>
      <c r="O186" s="21">
        <f t="shared" si="7"/>
        <v>0.61360544217687074</v>
      </c>
      <c r="P186" s="22">
        <f t="shared" si="8"/>
        <v>0</v>
      </c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</row>
    <row r="187" spans="1:243" s="16" customFormat="1" ht="37.15" customHeight="1" x14ac:dyDescent="0.25">
      <c r="A187" s="56" t="s">
        <v>185</v>
      </c>
      <c r="B187" s="57">
        <v>1</v>
      </c>
      <c r="C187" s="57">
        <v>1</v>
      </c>
      <c r="D187" s="57">
        <v>2</v>
      </c>
      <c r="E187" s="57">
        <v>5</v>
      </c>
      <c r="F187" s="57"/>
      <c r="G187" s="58"/>
      <c r="H187" s="28" t="s">
        <v>93</v>
      </c>
      <c r="I187" s="40" t="s">
        <v>68</v>
      </c>
      <c r="J187" s="34">
        <v>1382430000</v>
      </c>
      <c r="K187" s="35">
        <v>715962500</v>
      </c>
      <c r="L187" s="36">
        <v>683162500</v>
      </c>
      <c r="M187" s="36">
        <v>290416</v>
      </c>
      <c r="N187" s="36">
        <v>290416</v>
      </c>
      <c r="O187" s="21">
        <f t="shared" si="7"/>
        <v>0.4941751119405684</v>
      </c>
      <c r="P187" s="22">
        <f t="shared" si="8"/>
        <v>2.1007645956757303E-4</v>
      </c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</row>
    <row r="188" spans="1:243" s="16" customFormat="1" ht="37.15" customHeight="1" x14ac:dyDescent="0.25">
      <c r="A188" s="56" t="s">
        <v>185</v>
      </c>
      <c r="B188" s="57">
        <v>1</v>
      </c>
      <c r="C188" s="57">
        <v>1</v>
      </c>
      <c r="D188" s="57">
        <v>2</v>
      </c>
      <c r="E188" s="57">
        <v>6</v>
      </c>
      <c r="F188" s="57"/>
      <c r="G188" s="58"/>
      <c r="H188" s="28" t="s">
        <v>93</v>
      </c>
      <c r="I188" s="40" t="s">
        <v>68</v>
      </c>
      <c r="J188" s="44">
        <v>1156870</v>
      </c>
      <c r="K188" s="35">
        <v>1156870</v>
      </c>
      <c r="L188" s="36">
        <v>0</v>
      </c>
      <c r="M188" s="36">
        <v>0</v>
      </c>
      <c r="N188" s="36">
        <v>0</v>
      </c>
      <c r="O188" s="21">
        <f t="shared" si="7"/>
        <v>0</v>
      </c>
      <c r="P188" s="22">
        <f t="shared" si="8"/>
        <v>0</v>
      </c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</row>
    <row r="189" spans="1:243" s="16" customFormat="1" ht="37.15" customHeight="1" x14ac:dyDescent="0.25">
      <c r="A189" s="56" t="s">
        <v>186</v>
      </c>
      <c r="B189" s="57">
        <v>1</v>
      </c>
      <c r="C189" s="57">
        <v>1</v>
      </c>
      <c r="D189" s="57">
        <v>2</v>
      </c>
      <c r="E189" s="57">
        <v>7</v>
      </c>
      <c r="F189" s="57"/>
      <c r="G189" s="58"/>
      <c r="H189" s="28" t="s">
        <v>93</v>
      </c>
      <c r="I189" s="40" t="s">
        <v>54</v>
      </c>
      <c r="J189" s="36">
        <v>402086722</v>
      </c>
      <c r="K189" s="35">
        <v>66812755.280000001</v>
      </c>
      <c r="L189" s="36">
        <v>58255283</v>
      </c>
      <c r="M189" s="36">
        <v>0</v>
      </c>
      <c r="N189" s="36">
        <v>0</v>
      </c>
      <c r="O189" s="21">
        <f t="shared" si="7"/>
        <v>0.14488238435289588</v>
      </c>
      <c r="P189" s="22">
        <f t="shared" si="8"/>
        <v>0</v>
      </c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</row>
    <row r="190" spans="1:243" s="16" customFormat="1" ht="37.15" customHeight="1" x14ac:dyDescent="0.25">
      <c r="A190" s="56" t="s">
        <v>186</v>
      </c>
      <c r="B190" s="57">
        <v>1</v>
      </c>
      <c r="C190" s="57">
        <v>1</v>
      </c>
      <c r="D190" s="57">
        <v>3</v>
      </c>
      <c r="E190" s="57">
        <v>1</v>
      </c>
      <c r="F190" s="57">
        <v>1</v>
      </c>
      <c r="G190" s="58"/>
      <c r="H190" s="28" t="s">
        <v>93</v>
      </c>
      <c r="I190" s="40" t="s">
        <v>54</v>
      </c>
      <c r="J190" s="34">
        <v>2700000000</v>
      </c>
      <c r="K190" s="35">
        <v>0</v>
      </c>
      <c r="L190" s="36">
        <v>0</v>
      </c>
      <c r="M190" s="36">
        <v>0</v>
      </c>
      <c r="N190" s="36">
        <v>0</v>
      </c>
      <c r="O190" s="21">
        <f t="shared" si="7"/>
        <v>0</v>
      </c>
      <c r="P190" s="22">
        <f t="shared" si="8"/>
        <v>0</v>
      </c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  <c r="IH190" s="17"/>
      <c r="II190" s="17"/>
    </row>
    <row r="191" spans="1:243" s="16" customFormat="1" ht="37.15" customHeight="1" x14ac:dyDescent="0.25">
      <c r="A191" s="56" t="s">
        <v>187</v>
      </c>
      <c r="B191" s="57">
        <v>1</v>
      </c>
      <c r="C191" s="57">
        <v>1</v>
      </c>
      <c r="D191" s="57">
        <v>3</v>
      </c>
      <c r="E191" s="57">
        <v>1</v>
      </c>
      <c r="F191" s="57">
        <v>2</v>
      </c>
      <c r="G191" s="58"/>
      <c r="H191" s="28" t="s">
        <v>93</v>
      </c>
      <c r="I191" s="15" t="s">
        <v>55</v>
      </c>
      <c r="J191" s="39">
        <v>0</v>
      </c>
      <c r="K191" s="35">
        <v>0</v>
      </c>
      <c r="L191" s="36">
        <v>0</v>
      </c>
      <c r="M191" s="36">
        <v>0</v>
      </c>
      <c r="N191" s="36">
        <v>0</v>
      </c>
      <c r="O191" s="21">
        <v>0</v>
      </c>
      <c r="P191" s="22">
        <v>0</v>
      </c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</row>
    <row r="192" spans="1:243" s="16" customFormat="1" ht="37.15" customHeight="1" x14ac:dyDescent="0.25">
      <c r="A192" s="56" t="s">
        <v>187</v>
      </c>
      <c r="B192" s="57">
        <v>1</v>
      </c>
      <c r="C192" s="57">
        <v>1</v>
      </c>
      <c r="D192" s="57">
        <v>3</v>
      </c>
      <c r="E192" s="57">
        <v>2</v>
      </c>
      <c r="F192" s="57"/>
      <c r="G192" s="58"/>
      <c r="H192" s="28" t="s">
        <v>93</v>
      </c>
      <c r="I192" s="15" t="s">
        <v>55</v>
      </c>
      <c r="J192" s="34">
        <v>509124000</v>
      </c>
      <c r="K192" s="35">
        <v>509124000</v>
      </c>
      <c r="L192" s="36">
        <v>382800000</v>
      </c>
      <c r="M192" s="36">
        <v>0</v>
      </c>
      <c r="N192" s="36">
        <v>0</v>
      </c>
      <c r="O192" s="21">
        <f t="shared" si="7"/>
        <v>0.75187969924812026</v>
      </c>
      <c r="P192" s="22">
        <f t="shared" si="8"/>
        <v>0</v>
      </c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</row>
    <row r="193" spans="1:243" s="16" customFormat="1" ht="37.15" customHeight="1" x14ac:dyDescent="0.25">
      <c r="A193" s="56" t="s">
        <v>187</v>
      </c>
      <c r="B193" s="57">
        <v>2</v>
      </c>
      <c r="C193" s="57">
        <v>2</v>
      </c>
      <c r="D193" s="57">
        <v>1</v>
      </c>
      <c r="E193" s="57">
        <v>4</v>
      </c>
      <c r="F193" s="57">
        <v>9</v>
      </c>
      <c r="G193" s="58"/>
      <c r="H193" s="28" t="s">
        <v>93</v>
      </c>
      <c r="I193" s="29" t="s">
        <v>55</v>
      </c>
      <c r="J193" s="34">
        <v>0</v>
      </c>
      <c r="K193" s="35">
        <v>0</v>
      </c>
      <c r="L193" s="36">
        <v>0</v>
      </c>
      <c r="M193" s="36">
        <v>0</v>
      </c>
      <c r="N193" s="36">
        <v>0</v>
      </c>
      <c r="O193" s="21">
        <v>0</v>
      </c>
      <c r="P193" s="22">
        <v>0</v>
      </c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</row>
    <row r="194" spans="1:243" s="16" customFormat="1" ht="37.15" customHeight="1" x14ac:dyDescent="0.25">
      <c r="A194" s="56" t="s">
        <v>188</v>
      </c>
      <c r="B194" s="57">
        <v>2</v>
      </c>
      <c r="C194" s="57">
        <v>2</v>
      </c>
      <c r="D194" s="57">
        <v>1</v>
      </c>
      <c r="E194" s="57">
        <v>3</v>
      </c>
      <c r="F194" s="57">
        <v>2</v>
      </c>
      <c r="G194" s="58"/>
      <c r="H194" s="28" t="s">
        <v>93</v>
      </c>
      <c r="I194" s="42" t="s">
        <v>56</v>
      </c>
      <c r="J194" s="44">
        <v>949364563</v>
      </c>
      <c r="K194" s="35">
        <v>0</v>
      </c>
      <c r="L194" s="36">
        <v>0</v>
      </c>
      <c r="M194" s="36">
        <v>0</v>
      </c>
      <c r="N194" s="36">
        <v>0</v>
      </c>
      <c r="O194" s="21">
        <f t="shared" si="7"/>
        <v>0</v>
      </c>
      <c r="P194" s="22">
        <f t="shared" si="8"/>
        <v>0</v>
      </c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</row>
    <row r="195" spans="1:243" s="16" customFormat="1" ht="37.15" customHeight="1" x14ac:dyDescent="0.25">
      <c r="A195" s="56" t="s">
        <v>189</v>
      </c>
      <c r="B195" s="57">
        <v>2</v>
      </c>
      <c r="C195" s="57">
        <v>2</v>
      </c>
      <c r="D195" s="57">
        <v>1</v>
      </c>
      <c r="E195" s="57">
        <v>3</v>
      </c>
      <c r="F195" s="57">
        <v>8</v>
      </c>
      <c r="G195" s="58"/>
      <c r="H195" s="28" t="s">
        <v>93</v>
      </c>
      <c r="I195" s="27" t="s">
        <v>69</v>
      </c>
      <c r="J195" s="44">
        <v>375000000</v>
      </c>
      <c r="K195" s="35">
        <v>1101383</v>
      </c>
      <c r="L195" s="36">
        <v>0</v>
      </c>
      <c r="M195" s="36">
        <v>0</v>
      </c>
      <c r="N195" s="36">
        <v>0</v>
      </c>
      <c r="O195" s="21">
        <f t="shared" si="7"/>
        <v>0</v>
      </c>
      <c r="P195" s="22">
        <f t="shared" si="8"/>
        <v>0</v>
      </c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</row>
    <row r="196" spans="1:243" s="16" customFormat="1" ht="37.15" customHeight="1" x14ac:dyDescent="0.25">
      <c r="A196" s="56" t="s">
        <v>190</v>
      </c>
      <c r="B196" s="57">
        <v>2</v>
      </c>
      <c r="C196" s="57">
        <v>2</v>
      </c>
      <c r="D196" s="57">
        <v>2</v>
      </c>
      <c r="E196" s="57">
        <v>5</v>
      </c>
      <c r="F196" s="57">
        <v>4</v>
      </c>
      <c r="G196" s="58"/>
      <c r="H196" s="28" t="s">
        <v>93</v>
      </c>
      <c r="I196" s="29" t="s">
        <v>70</v>
      </c>
      <c r="J196" s="44">
        <v>27300000</v>
      </c>
      <c r="K196" s="35">
        <v>27300000</v>
      </c>
      <c r="L196" s="36">
        <v>5650000</v>
      </c>
      <c r="M196" s="36">
        <v>5650000</v>
      </c>
      <c r="N196" s="36">
        <v>5650000</v>
      </c>
      <c r="O196" s="21">
        <f t="shared" si="7"/>
        <v>0.20695970695970695</v>
      </c>
      <c r="P196" s="22">
        <f t="shared" si="8"/>
        <v>0.20695970695970695</v>
      </c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</row>
    <row r="197" spans="1:243" s="16" customFormat="1" ht="37.15" customHeight="1" x14ac:dyDescent="0.25">
      <c r="A197" s="56" t="s">
        <v>191</v>
      </c>
      <c r="B197" s="57">
        <v>2</v>
      </c>
      <c r="C197" s="57">
        <v>2</v>
      </c>
      <c r="D197" s="57">
        <v>2</v>
      </c>
      <c r="E197" s="57">
        <v>6</v>
      </c>
      <c r="F197" s="57">
        <v>3</v>
      </c>
      <c r="G197" s="58"/>
      <c r="H197" s="28" t="s">
        <v>93</v>
      </c>
      <c r="I197" s="30" t="s">
        <v>71</v>
      </c>
      <c r="J197" s="34">
        <v>0</v>
      </c>
      <c r="K197" s="35">
        <v>0</v>
      </c>
      <c r="L197" s="36">
        <v>0</v>
      </c>
      <c r="M197" s="36">
        <v>0</v>
      </c>
      <c r="N197" s="36">
        <v>0</v>
      </c>
      <c r="O197" s="21">
        <v>0</v>
      </c>
      <c r="P197" s="22">
        <v>0</v>
      </c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</row>
    <row r="198" spans="1:243" s="16" customFormat="1" ht="37.15" customHeight="1" x14ac:dyDescent="0.25">
      <c r="A198" s="56" t="s">
        <v>191</v>
      </c>
      <c r="B198" s="57">
        <v>2</v>
      </c>
      <c r="C198" s="57">
        <v>2</v>
      </c>
      <c r="D198" s="57">
        <v>2</v>
      </c>
      <c r="E198" s="57">
        <v>6</v>
      </c>
      <c r="F198" s="57">
        <v>8</v>
      </c>
      <c r="G198" s="58"/>
      <c r="H198" s="28" t="s">
        <v>93</v>
      </c>
      <c r="I198" s="29" t="s">
        <v>71</v>
      </c>
      <c r="J198" s="44">
        <v>9000000</v>
      </c>
      <c r="K198" s="35">
        <v>105000</v>
      </c>
      <c r="L198" s="36">
        <v>0</v>
      </c>
      <c r="M198" s="36">
        <v>0</v>
      </c>
      <c r="N198" s="36">
        <v>0</v>
      </c>
      <c r="O198" s="21">
        <f t="shared" si="7"/>
        <v>0</v>
      </c>
      <c r="P198" s="22">
        <f t="shared" si="8"/>
        <v>0</v>
      </c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  <c r="IH198" s="17"/>
      <c r="II198" s="17"/>
    </row>
    <row r="199" spans="1:243" s="16" customFormat="1" ht="37.15" customHeight="1" x14ac:dyDescent="0.25">
      <c r="A199" s="56" t="s">
        <v>192</v>
      </c>
      <c r="B199" s="57">
        <v>2</v>
      </c>
      <c r="C199" s="57">
        <v>2</v>
      </c>
      <c r="D199" s="57">
        <v>2</v>
      </c>
      <c r="E199" s="57">
        <v>6</v>
      </c>
      <c r="F199" s="57">
        <v>9</v>
      </c>
      <c r="G199" s="58"/>
      <c r="H199" s="28" t="s">
        <v>93</v>
      </c>
      <c r="I199" s="29" t="s">
        <v>72</v>
      </c>
      <c r="J199" s="44">
        <v>1500000</v>
      </c>
      <c r="K199" s="35">
        <v>105000</v>
      </c>
      <c r="L199" s="36">
        <v>0</v>
      </c>
      <c r="M199" s="36">
        <v>0</v>
      </c>
      <c r="N199" s="36">
        <v>0</v>
      </c>
      <c r="O199" s="21">
        <f t="shared" si="7"/>
        <v>0</v>
      </c>
      <c r="P199" s="22">
        <f t="shared" si="8"/>
        <v>0</v>
      </c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  <c r="IH199" s="17"/>
      <c r="II199" s="17"/>
    </row>
    <row r="200" spans="1:243" s="16" customFormat="1" ht="37.15" customHeight="1" x14ac:dyDescent="0.25">
      <c r="A200" s="56" t="s">
        <v>193</v>
      </c>
      <c r="B200" s="57">
        <v>2</v>
      </c>
      <c r="C200" s="57">
        <v>2</v>
      </c>
      <c r="D200" s="57">
        <v>2</v>
      </c>
      <c r="E200" s="57">
        <v>7</v>
      </c>
      <c r="F200" s="57">
        <v>1</v>
      </c>
      <c r="G200" s="58"/>
      <c r="H200" s="28" t="s">
        <v>93</v>
      </c>
      <c r="I200" s="29" t="s">
        <v>73</v>
      </c>
      <c r="J200" s="44">
        <v>7000000000</v>
      </c>
      <c r="K200" s="35">
        <v>0</v>
      </c>
      <c r="L200" s="36">
        <v>0</v>
      </c>
      <c r="M200" s="36">
        <v>0</v>
      </c>
      <c r="N200" s="36">
        <v>0</v>
      </c>
      <c r="O200" s="21">
        <f t="shared" si="7"/>
        <v>0</v>
      </c>
      <c r="P200" s="22">
        <f t="shared" si="8"/>
        <v>0</v>
      </c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</row>
    <row r="201" spans="1:243" s="16" customFormat="1" ht="27.6" customHeight="1" x14ac:dyDescent="0.25">
      <c r="A201" s="94" t="s">
        <v>77</v>
      </c>
      <c r="B201" s="95"/>
      <c r="C201" s="95"/>
      <c r="D201" s="95"/>
      <c r="E201" s="95"/>
      <c r="F201" s="95"/>
      <c r="G201" s="95"/>
      <c r="H201" s="95"/>
      <c r="I201" s="95"/>
      <c r="J201" s="48">
        <f>SUM(J202:J218)</f>
        <v>385890000000</v>
      </c>
      <c r="K201" s="48">
        <f t="shared" ref="K201:N201" si="9">SUM(K202:K218)</f>
        <v>8555713161</v>
      </c>
      <c r="L201" s="48">
        <f t="shared" si="9"/>
        <v>7262763788</v>
      </c>
      <c r="M201" s="48">
        <f t="shared" si="9"/>
        <v>281847454.30000001</v>
      </c>
      <c r="N201" s="48">
        <f t="shared" si="9"/>
        <v>345069555.13</v>
      </c>
      <c r="O201" s="23">
        <f t="shared" ref="O201" si="10">+L201/J201</f>
        <v>1.8820813672290031E-2</v>
      </c>
      <c r="P201" s="24">
        <f t="shared" ref="P201" si="11">+M201/J201</f>
        <v>7.3038289227500065E-4</v>
      </c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  <c r="IE201" s="17"/>
      <c r="IF201" s="17"/>
      <c r="IG201" s="17"/>
      <c r="IH201" s="17"/>
      <c r="II201" s="17"/>
    </row>
    <row r="202" spans="1:243" s="16" customFormat="1" ht="37.15" customHeight="1" x14ac:dyDescent="0.25">
      <c r="A202" s="91" t="s">
        <v>194</v>
      </c>
      <c r="B202" s="92">
        <v>2</v>
      </c>
      <c r="C202" s="92">
        <v>2</v>
      </c>
      <c r="D202" s="92">
        <v>2</v>
      </c>
      <c r="E202" s="92">
        <v>8</v>
      </c>
      <c r="F202" s="92">
        <v>3</v>
      </c>
      <c r="G202" s="93"/>
      <c r="H202" s="26" t="s">
        <v>93</v>
      </c>
      <c r="I202" s="27" t="s">
        <v>105</v>
      </c>
      <c r="J202" s="39">
        <v>16118093400</v>
      </c>
      <c r="K202" s="35">
        <v>0</v>
      </c>
      <c r="L202" s="36">
        <v>0</v>
      </c>
      <c r="M202" s="36">
        <v>0</v>
      </c>
      <c r="N202" s="36">
        <v>0</v>
      </c>
      <c r="O202" s="21">
        <f t="shared" si="7"/>
        <v>0</v>
      </c>
      <c r="P202" s="22">
        <f t="shared" si="8"/>
        <v>0</v>
      </c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</row>
    <row r="203" spans="1:243" s="16" customFormat="1" ht="37.15" customHeight="1" x14ac:dyDescent="0.25">
      <c r="A203" s="56" t="s">
        <v>195</v>
      </c>
      <c r="B203" s="57">
        <v>2</v>
      </c>
      <c r="C203" s="57">
        <v>2</v>
      </c>
      <c r="D203" s="57">
        <v>2</v>
      </c>
      <c r="E203" s="57">
        <v>8</v>
      </c>
      <c r="F203" s="57">
        <v>5</v>
      </c>
      <c r="G203" s="58"/>
      <c r="H203" s="28" t="s">
        <v>93</v>
      </c>
      <c r="I203" s="29" t="s">
        <v>106</v>
      </c>
      <c r="J203" s="39">
        <v>2686348900</v>
      </c>
      <c r="K203" s="35">
        <v>0</v>
      </c>
      <c r="L203" s="36">
        <v>0</v>
      </c>
      <c r="M203" s="36">
        <v>0</v>
      </c>
      <c r="N203" s="36">
        <v>0</v>
      </c>
      <c r="O203" s="21">
        <f t="shared" si="7"/>
        <v>0</v>
      </c>
      <c r="P203" s="22">
        <f t="shared" si="8"/>
        <v>0</v>
      </c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</row>
    <row r="204" spans="1:243" s="16" customFormat="1" ht="37.15" customHeight="1" x14ac:dyDescent="0.25">
      <c r="A204" s="56" t="s">
        <v>196</v>
      </c>
      <c r="B204" s="57">
        <v>3</v>
      </c>
      <c r="C204" s="57">
        <v>3</v>
      </c>
      <c r="D204" s="57">
        <v>1</v>
      </c>
      <c r="E204" s="57">
        <v>2</v>
      </c>
      <c r="F204" s="57"/>
      <c r="G204" s="58"/>
      <c r="H204" s="28" t="s">
        <v>93</v>
      </c>
      <c r="I204" s="29" t="s">
        <v>107</v>
      </c>
      <c r="J204" s="39">
        <v>2686348900</v>
      </c>
      <c r="K204" s="35">
        <v>0</v>
      </c>
      <c r="L204" s="36">
        <v>0</v>
      </c>
      <c r="M204" s="36">
        <v>0</v>
      </c>
      <c r="N204" s="36">
        <v>0</v>
      </c>
      <c r="O204" s="21">
        <f t="shared" si="7"/>
        <v>0</v>
      </c>
      <c r="P204" s="22">
        <f t="shared" si="8"/>
        <v>0</v>
      </c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</row>
    <row r="205" spans="1:243" s="16" customFormat="1" ht="37.15" customHeight="1" x14ac:dyDescent="0.25">
      <c r="A205" s="56" t="s">
        <v>197</v>
      </c>
      <c r="B205" s="57">
        <v>3</v>
      </c>
      <c r="C205" s="57">
        <v>3</v>
      </c>
      <c r="D205" s="57">
        <v>4</v>
      </c>
      <c r="E205" s="57">
        <v>6</v>
      </c>
      <c r="F205" s="57"/>
      <c r="G205" s="58"/>
      <c r="H205" s="28" t="s">
        <v>93</v>
      </c>
      <c r="I205" s="29" t="s">
        <v>108</v>
      </c>
      <c r="J205" s="39">
        <v>21490791200</v>
      </c>
      <c r="K205" s="35">
        <v>0</v>
      </c>
      <c r="L205" s="36">
        <v>0</v>
      </c>
      <c r="M205" s="36">
        <v>0</v>
      </c>
      <c r="N205" s="36">
        <v>0</v>
      </c>
      <c r="O205" s="21">
        <f t="shared" si="7"/>
        <v>0</v>
      </c>
      <c r="P205" s="22">
        <f t="shared" si="8"/>
        <v>0</v>
      </c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  <c r="IH205" s="17"/>
      <c r="II205" s="17"/>
    </row>
    <row r="206" spans="1:243" s="16" customFormat="1" ht="37.15" customHeight="1" x14ac:dyDescent="0.25">
      <c r="A206" s="56" t="s">
        <v>198</v>
      </c>
      <c r="B206" s="57">
        <v>3</v>
      </c>
      <c r="C206" s="57">
        <v>3</v>
      </c>
      <c r="D206" s="57">
        <v>1</v>
      </c>
      <c r="E206" s="57">
        <v>999</v>
      </c>
      <c r="F206" s="57"/>
      <c r="G206" s="58"/>
      <c r="H206" s="28" t="s">
        <v>93</v>
      </c>
      <c r="I206" s="29" t="s">
        <v>102</v>
      </c>
      <c r="J206" s="37">
        <v>630600000</v>
      </c>
      <c r="K206" s="35">
        <v>0</v>
      </c>
      <c r="L206" s="36">
        <v>0</v>
      </c>
      <c r="M206" s="36">
        <v>0</v>
      </c>
      <c r="N206" s="36">
        <v>0</v>
      </c>
      <c r="O206" s="21">
        <f t="shared" si="7"/>
        <v>0</v>
      </c>
      <c r="P206" s="22">
        <f t="shared" si="8"/>
        <v>0</v>
      </c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  <c r="IH206" s="17"/>
      <c r="II206" s="17"/>
    </row>
    <row r="207" spans="1:243" s="16" customFormat="1" ht="37.15" customHeight="1" x14ac:dyDescent="0.25">
      <c r="A207" s="56" t="s">
        <v>199</v>
      </c>
      <c r="B207" s="57">
        <v>3</v>
      </c>
      <c r="C207" s="57">
        <v>10</v>
      </c>
      <c r="D207" s="57">
        <v>1</v>
      </c>
      <c r="E207" s="57">
        <v>1</v>
      </c>
      <c r="F207" s="57"/>
      <c r="G207" s="58"/>
      <c r="H207" s="28" t="s">
        <v>93</v>
      </c>
      <c r="I207" s="29" t="s">
        <v>103</v>
      </c>
      <c r="J207" s="37">
        <v>7028079474</v>
      </c>
      <c r="K207" s="38">
        <v>0</v>
      </c>
      <c r="L207" s="39">
        <v>0</v>
      </c>
      <c r="M207" s="39">
        <v>0</v>
      </c>
      <c r="N207" s="39">
        <v>0</v>
      </c>
      <c r="O207" s="21">
        <f t="shared" si="7"/>
        <v>0</v>
      </c>
      <c r="P207" s="22">
        <f t="shared" si="8"/>
        <v>0</v>
      </c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  <c r="IH207" s="17"/>
      <c r="II207" s="17"/>
    </row>
    <row r="208" spans="1:243" s="16" customFormat="1" ht="37.15" customHeight="1" x14ac:dyDescent="0.25">
      <c r="A208" s="56" t="s">
        <v>200</v>
      </c>
      <c r="B208" s="57">
        <v>3</v>
      </c>
      <c r="C208" s="57">
        <v>10</v>
      </c>
      <c r="D208" s="57">
        <v>1</v>
      </c>
      <c r="E208" s="57">
        <v>2</v>
      </c>
      <c r="F208" s="57"/>
      <c r="G208" s="58"/>
      <c r="H208" s="28" t="s">
        <v>93</v>
      </c>
      <c r="I208" s="29" t="s">
        <v>104</v>
      </c>
      <c r="J208" s="37">
        <v>4301500000</v>
      </c>
      <c r="K208" s="35">
        <v>1334369550</v>
      </c>
      <c r="L208" s="36">
        <v>990530000</v>
      </c>
      <c r="M208" s="36">
        <v>990833</v>
      </c>
      <c r="N208" s="36">
        <v>990833</v>
      </c>
      <c r="O208" s="21">
        <f t="shared" si="7"/>
        <v>0.23027548529582703</v>
      </c>
      <c r="P208" s="22">
        <f t="shared" si="8"/>
        <v>2.3034592583982331E-4</v>
      </c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</row>
    <row r="209" spans="1:243" s="16" customFormat="1" ht="37.15" customHeight="1" x14ac:dyDescent="0.25">
      <c r="A209" s="56" t="s">
        <v>201</v>
      </c>
      <c r="B209" s="57">
        <v>3</v>
      </c>
      <c r="C209" s="57">
        <v>10</v>
      </c>
      <c r="D209" s="57">
        <v>1</v>
      </c>
      <c r="E209" s="57">
        <v>3</v>
      </c>
      <c r="F209" s="57"/>
      <c r="G209" s="58"/>
      <c r="H209" s="28" t="s">
        <v>93</v>
      </c>
      <c r="I209" s="29" t="s">
        <v>97</v>
      </c>
      <c r="J209" s="33">
        <v>37654086265</v>
      </c>
      <c r="K209" s="35">
        <v>0</v>
      </c>
      <c r="L209" s="36">
        <v>0</v>
      </c>
      <c r="M209" s="36">
        <v>0</v>
      </c>
      <c r="N209" s="36">
        <v>0</v>
      </c>
      <c r="O209" s="21">
        <f t="shared" si="7"/>
        <v>0</v>
      </c>
      <c r="P209" s="22">
        <f t="shared" si="8"/>
        <v>0</v>
      </c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</row>
    <row r="210" spans="1:243" s="16" customFormat="1" ht="37.15" customHeight="1" x14ac:dyDescent="0.25">
      <c r="A210" s="56" t="s">
        <v>201</v>
      </c>
      <c r="B210" s="57">
        <v>5</v>
      </c>
      <c r="C210" s="57">
        <v>1</v>
      </c>
      <c r="D210" s="57">
        <v>1</v>
      </c>
      <c r="E210" s="57">
        <v>4</v>
      </c>
      <c r="F210" s="57">
        <v>7</v>
      </c>
      <c r="G210" s="58"/>
      <c r="H210" s="28" t="s">
        <v>93</v>
      </c>
      <c r="I210" s="29" t="s">
        <v>97</v>
      </c>
      <c r="J210" s="37">
        <v>3446100</v>
      </c>
      <c r="K210" s="35">
        <v>3446100</v>
      </c>
      <c r="L210" s="36">
        <v>0</v>
      </c>
      <c r="M210" s="36">
        <v>0</v>
      </c>
      <c r="N210" s="36">
        <v>0</v>
      </c>
      <c r="O210" s="21">
        <f t="shared" si="7"/>
        <v>0</v>
      </c>
      <c r="P210" s="22">
        <f t="shared" si="8"/>
        <v>0</v>
      </c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</row>
    <row r="211" spans="1:243" s="16" customFormat="1" ht="37.15" customHeight="1" x14ac:dyDescent="0.25">
      <c r="A211" s="56" t="s">
        <v>202</v>
      </c>
      <c r="B211" s="57">
        <v>5</v>
      </c>
      <c r="C211" s="57">
        <v>1</v>
      </c>
      <c r="D211" s="57">
        <v>2</v>
      </c>
      <c r="E211" s="57">
        <v>8</v>
      </c>
      <c r="F211" s="57">
        <v>2</v>
      </c>
      <c r="G211" s="58"/>
      <c r="H211" s="28" t="s">
        <v>93</v>
      </c>
      <c r="I211" s="30" t="s">
        <v>98</v>
      </c>
      <c r="J211" s="37">
        <v>14204991490</v>
      </c>
      <c r="K211" s="38">
        <v>0</v>
      </c>
      <c r="L211" s="39">
        <v>0</v>
      </c>
      <c r="M211" s="39">
        <v>0</v>
      </c>
      <c r="N211" s="39">
        <v>0</v>
      </c>
      <c r="O211" s="21">
        <f t="shared" si="7"/>
        <v>0</v>
      </c>
      <c r="P211" s="22">
        <f t="shared" si="8"/>
        <v>0</v>
      </c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</row>
    <row r="212" spans="1:243" s="16" customFormat="1" ht="37.15" customHeight="1" x14ac:dyDescent="0.25">
      <c r="A212" s="56" t="s">
        <v>203</v>
      </c>
      <c r="B212" s="57">
        <v>5</v>
      </c>
      <c r="C212" s="57">
        <v>1</v>
      </c>
      <c r="D212" s="57">
        <v>2</v>
      </c>
      <c r="E212" s="57">
        <v>8</v>
      </c>
      <c r="F212" s="57">
        <v>3</v>
      </c>
      <c r="G212" s="58"/>
      <c r="H212" s="28" t="s">
        <v>93</v>
      </c>
      <c r="I212" s="30" t="s">
        <v>99</v>
      </c>
      <c r="J212" s="34">
        <v>74507055742</v>
      </c>
      <c r="K212" s="35">
        <v>1682372617</v>
      </c>
      <c r="L212" s="36">
        <v>1682372617</v>
      </c>
      <c r="M212" s="36">
        <v>274194121.30000001</v>
      </c>
      <c r="N212" s="36">
        <v>337621222.13</v>
      </c>
      <c r="O212" s="21">
        <f t="shared" si="7"/>
        <v>2.2580044268903223E-2</v>
      </c>
      <c r="P212" s="22">
        <f t="shared" si="8"/>
        <v>3.6801094684169007E-3</v>
      </c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</row>
    <row r="213" spans="1:243" s="16" customFormat="1" ht="37.15" customHeight="1" x14ac:dyDescent="0.25">
      <c r="A213" s="56" t="s">
        <v>204</v>
      </c>
      <c r="B213" s="57">
        <v>8</v>
      </c>
      <c r="C213" s="57">
        <v>1</v>
      </c>
      <c r="D213" s="57">
        <v>2</v>
      </c>
      <c r="E213" s="57">
        <v>1</v>
      </c>
      <c r="F213" s="57"/>
      <c r="G213" s="58"/>
      <c r="H213" s="28" t="s">
        <v>93</v>
      </c>
      <c r="I213" s="30" t="s">
        <v>100</v>
      </c>
      <c r="J213" s="34">
        <v>85512791872</v>
      </c>
      <c r="K213" s="35">
        <v>0</v>
      </c>
      <c r="L213" s="36">
        <v>0</v>
      </c>
      <c r="M213" s="36">
        <v>0</v>
      </c>
      <c r="N213" s="36">
        <v>0</v>
      </c>
      <c r="O213" s="21">
        <f t="shared" si="7"/>
        <v>0</v>
      </c>
      <c r="P213" s="22">
        <f t="shared" si="8"/>
        <v>0</v>
      </c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</row>
    <row r="214" spans="1:243" s="16" customFormat="1" ht="37.15" customHeight="1" x14ac:dyDescent="0.25">
      <c r="A214" s="56" t="s">
        <v>205</v>
      </c>
      <c r="B214" s="57">
        <v>8</v>
      </c>
      <c r="C214" s="57">
        <v>1</v>
      </c>
      <c r="D214" s="57">
        <v>2</v>
      </c>
      <c r="E214" s="57">
        <v>3</v>
      </c>
      <c r="F214" s="57"/>
      <c r="G214" s="58"/>
      <c r="H214" s="28" t="s">
        <v>93</v>
      </c>
      <c r="I214" s="29" t="s">
        <v>101</v>
      </c>
      <c r="J214" s="34">
        <v>104988250946</v>
      </c>
      <c r="K214" s="35">
        <v>4290650000</v>
      </c>
      <c r="L214" s="36">
        <v>4079500000</v>
      </c>
      <c r="M214" s="36">
        <v>6662500</v>
      </c>
      <c r="N214" s="36">
        <v>6457500</v>
      </c>
      <c r="O214" s="21">
        <f t="shared" si="7"/>
        <v>3.8856728855291275E-2</v>
      </c>
      <c r="P214" s="22">
        <f t="shared" si="8"/>
        <v>6.3459481798842538E-5</v>
      </c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</row>
    <row r="215" spans="1:243" s="16" customFormat="1" ht="37.15" customHeight="1" x14ac:dyDescent="0.25">
      <c r="A215" s="56" t="s">
        <v>206</v>
      </c>
      <c r="B215" s="57">
        <v>8</v>
      </c>
      <c r="C215" s="57">
        <v>1</v>
      </c>
      <c r="D215" s="57">
        <v>2</v>
      </c>
      <c r="E215" s="57">
        <v>5</v>
      </c>
      <c r="F215" s="57"/>
      <c r="G215" s="58"/>
      <c r="H215" s="28" t="s">
        <v>93</v>
      </c>
      <c r="I215" s="29" t="s">
        <v>94</v>
      </c>
      <c r="J215" s="36">
        <v>2191531125</v>
      </c>
      <c r="K215" s="35">
        <v>1167731250</v>
      </c>
      <c r="L215" s="36">
        <v>441968250</v>
      </c>
      <c r="M215" s="36">
        <v>0</v>
      </c>
      <c r="N215" s="36">
        <v>0</v>
      </c>
      <c r="O215" s="21">
        <f t="shared" si="7"/>
        <v>0.20167098927239741</v>
      </c>
      <c r="P215" s="22">
        <f t="shared" si="8"/>
        <v>0</v>
      </c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</row>
    <row r="216" spans="1:243" s="16" customFormat="1" ht="37.15" customHeight="1" x14ac:dyDescent="0.25">
      <c r="A216" s="56" t="s">
        <v>207</v>
      </c>
      <c r="B216" s="57">
        <v>8</v>
      </c>
      <c r="C216" s="57">
        <v>1</v>
      </c>
      <c r="D216" s="57">
        <v>2</v>
      </c>
      <c r="E216" s="57">
        <v>6</v>
      </c>
      <c r="F216" s="57"/>
      <c r="G216" s="58"/>
      <c r="H216" s="28" t="s">
        <v>93</v>
      </c>
      <c r="I216" s="29" t="s">
        <v>95</v>
      </c>
      <c r="J216" s="39">
        <v>6975561891</v>
      </c>
      <c r="K216" s="38">
        <v>69347394</v>
      </c>
      <c r="L216" s="39">
        <v>68392921</v>
      </c>
      <c r="M216" s="39">
        <v>0</v>
      </c>
      <c r="N216" s="39">
        <v>0</v>
      </c>
      <c r="O216" s="21">
        <f t="shared" si="7"/>
        <v>9.8046468612430805E-3</v>
      </c>
      <c r="P216" s="22">
        <f t="shared" si="8"/>
        <v>0</v>
      </c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</row>
    <row r="217" spans="1:243" s="16" customFormat="1" ht="37.15" customHeight="1" x14ac:dyDescent="0.25">
      <c r="A217" s="56" t="s">
        <v>208</v>
      </c>
      <c r="B217" s="57">
        <v>8</v>
      </c>
      <c r="C217" s="57">
        <v>4</v>
      </c>
      <c r="D217" s="57">
        <v>1</v>
      </c>
      <c r="E217" s="57"/>
      <c r="F217" s="57"/>
      <c r="G217" s="58"/>
      <c r="H217" s="28" t="s">
        <v>93</v>
      </c>
      <c r="I217" s="29" t="s">
        <v>96</v>
      </c>
      <c r="J217" s="39">
        <v>4902726445</v>
      </c>
      <c r="K217" s="35">
        <v>0</v>
      </c>
      <c r="L217" s="36">
        <v>0</v>
      </c>
      <c r="M217" s="36">
        <v>0</v>
      </c>
      <c r="N217" s="36">
        <v>0</v>
      </c>
      <c r="O217" s="21">
        <f t="shared" si="7"/>
        <v>0</v>
      </c>
      <c r="P217" s="22">
        <f t="shared" si="8"/>
        <v>0</v>
      </c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</row>
    <row r="218" spans="1:243" s="16" customFormat="1" ht="24" customHeight="1" x14ac:dyDescent="0.25">
      <c r="A218" s="56" t="s">
        <v>208</v>
      </c>
      <c r="B218" s="57"/>
      <c r="C218" s="57"/>
      <c r="D218" s="57"/>
      <c r="E218" s="57"/>
      <c r="F218" s="57"/>
      <c r="G218" s="58"/>
      <c r="H218" s="28" t="s">
        <v>93</v>
      </c>
      <c r="I218" s="29" t="s">
        <v>96</v>
      </c>
      <c r="J218" s="37">
        <v>7796250</v>
      </c>
      <c r="K218" s="35">
        <v>7796250</v>
      </c>
      <c r="L218" s="36">
        <v>0</v>
      </c>
      <c r="M218" s="36">
        <v>0</v>
      </c>
      <c r="N218" s="36">
        <v>0</v>
      </c>
      <c r="O218" s="21">
        <f t="shared" si="7"/>
        <v>0</v>
      </c>
      <c r="P218" s="22">
        <f t="shared" si="8"/>
        <v>0</v>
      </c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</row>
    <row r="219" spans="1:243" s="16" customFormat="1" ht="26.45" customHeight="1" thickBot="1" x14ac:dyDescent="0.3">
      <c r="A219" s="51" t="s">
        <v>109</v>
      </c>
      <c r="B219" s="52"/>
      <c r="C219" s="52"/>
      <c r="D219" s="52"/>
      <c r="E219" s="52"/>
      <c r="F219" s="52"/>
      <c r="G219" s="52"/>
      <c r="H219" s="52"/>
      <c r="I219" s="52"/>
      <c r="J219" s="32">
        <f>SUM(J201+J10)</f>
        <v>3450100361082</v>
      </c>
      <c r="K219" s="32">
        <f t="shared" ref="K219:L219" si="12">SUM(K201+K10)</f>
        <v>1999880033982.8501</v>
      </c>
      <c r="L219" s="32">
        <f t="shared" si="12"/>
        <v>1964863097784.4099</v>
      </c>
      <c r="M219" s="32">
        <f>SUM(M201+M10)-1800411513-27555525</f>
        <v>1937065695610.0801</v>
      </c>
      <c r="N219" s="32">
        <f>SUM(N201+N10)-1918844990000-63427100.83</f>
        <v>1937064670610.0796</v>
      </c>
      <c r="O219" s="49">
        <f t="shared" ref="O219" si="13">+L219/J219</f>
        <v>0.56950896847771737</v>
      </c>
      <c r="P219" s="50">
        <f t="shared" ref="P219" si="14">+M219/J219</f>
        <v>0.56145198483518577</v>
      </c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</row>
    <row r="221" spans="1:243" x14ac:dyDescent="0.25">
      <c r="A221" t="s">
        <v>210</v>
      </c>
    </row>
  </sheetData>
  <mergeCells count="223">
    <mergeCell ref="A217:G217"/>
    <mergeCell ref="A218:G218"/>
    <mergeCell ref="A7:G9"/>
    <mergeCell ref="A212:G212"/>
    <mergeCell ref="A213:G213"/>
    <mergeCell ref="A214:G214"/>
    <mergeCell ref="A215:G215"/>
    <mergeCell ref="A216:G216"/>
    <mergeCell ref="A207:G207"/>
    <mergeCell ref="A208:G208"/>
    <mergeCell ref="A209:G209"/>
    <mergeCell ref="A210:G210"/>
    <mergeCell ref="A211:G211"/>
    <mergeCell ref="A202:G202"/>
    <mergeCell ref="A203:G203"/>
    <mergeCell ref="A204:G204"/>
    <mergeCell ref="A205:G205"/>
    <mergeCell ref="A206:G206"/>
    <mergeCell ref="A197:G197"/>
    <mergeCell ref="A198:G198"/>
    <mergeCell ref="A199:G199"/>
    <mergeCell ref="A200:G200"/>
    <mergeCell ref="A201:I201"/>
    <mergeCell ref="A192:G192"/>
    <mergeCell ref="A193:G193"/>
    <mergeCell ref="A194:G194"/>
    <mergeCell ref="A195:G195"/>
    <mergeCell ref="A196:G196"/>
    <mergeCell ref="A187:G187"/>
    <mergeCell ref="A188:G188"/>
    <mergeCell ref="A189:G189"/>
    <mergeCell ref="A190:G190"/>
    <mergeCell ref="A191:G191"/>
    <mergeCell ref="A182:G182"/>
    <mergeCell ref="A183:G183"/>
    <mergeCell ref="A184:G184"/>
    <mergeCell ref="A185:G185"/>
    <mergeCell ref="A186:G186"/>
    <mergeCell ref="A177:G177"/>
    <mergeCell ref="A178:G178"/>
    <mergeCell ref="A179:G179"/>
    <mergeCell ref="A180:G180"/>
    <mergeCell ref="A181:G181"/>
    <mergeCell ref="A172:G172"/>
    <mergeCell ref="A173:G173"/>
    <mergeCell ref="A174:G174"/>
    <mergeCell ref="A175:G175"/>
    <mergeCell ref="A176:G176"/>
    <mergeCell ref="A167:G167"/>
    <mergeCell ref="A168:G168"/>
    <mergeCell ref="A169:G169"/>
    <mergeCell ref="A170:G170"/>
    <mergeCell ref="A171:G171"/>
    <mergeCell ref="A162:G162"/>
    <mergeCell ref="A163:G163"/>
    <mergeCell ref="A164:G164"/>
    <mergeCell ref="A165:G165"/>
    <mergeCell ref="A166:G166"/>
    <mergeCell ref="A157:G157"/>
    <mergeCell ref="A158:G158"/>
    <mergeCell ref="A159:G159"/>
    <mergeCell ref="A160:G160"/>
    <mergeCell ref="A161:G161"/>
    <mergeCell ref="A152:G152"/>
    <mergeCell ref="A153:G153"/>
    <mergeCell ref="A154:G154"/>
    <mergeCell ref="A155:G155"/>
    <mergeCell ref="A156:G156"/>
    <mergeCell ref="A147:G147"/>
    <mergeCell ref="A148:G148"/>
    <mergeCell ref="A149:G149"/>
    <mergeCell ref="A150:G150"/>
    <mergeCell ref="A151:G151"/>
    <mergeCell ref="A142:G142"/>
    <mergeCell ref="A143:G143"/>
    <mergeCell ref="A144:G144"/>
    <mergeCell ref="A145:G145"/>
    <mergeCell ref="A146:G146"/>
    <mergeCell ref="A137:G137"/>
    <mergeCell ref="A138:G138"/>
    <mergeCell ref="A139:G139"/>
    <mergeCell ref="A140:G140"/>
    <mergeCell ref="A141:G141"/>
    <mergeCell ref="A132:G132"/>
    <mergeCell ref="A133:G133"/>
    <mergeCell ref="A134:G134"/>
    <mergeCell ref="A135:G135"/>
    <mergeCell ref="A136:G136"/>
    <mergeCell ref="A127:G127"/>
    <mergeCell ref="A128:G128"/>
    <mergeCell ref="A129:G129"/>
    <mergeCell ref="A130:G130"/>
    <mergeCell ref="A131:G131"/>
    <mergeCell ref="A122:G122"/>
    <mergeCell ref="A123:G123"/>
    <mergeCell ref="A124:G124"/>
    <mergeCell ref="A125:G125"/>
    <mergeCell ref="A126:G126"/>
    <mergeCell ref="A117:G117"/>
    <mergeCell ref="A118:G118"/>
    <mergeCell ref="A119:G119"/>
    <mergeCell ref="A120:G120"/>
    <mergeCell ref="A121:G121"/>
    <mergeCell ref="A112:G112"/>
    <mergeCell ref="A113:G113"/>
    <mergeCell ref="A114:G114"/>
    <mergeCell ref="A115:G115"/>
    <mergeCell ref="A116:G116"/>
    <mergeCell ref="A107:G107"/>
    <mergeCell ref="A108:G108"/>
    <mergeCell ref="A109:G109"/>
    <mergeCell ref="A110:G110"/>
    <mergeCell ref="A111:G111"/>
    <mergeCell ref="A102:G102"/>
    <mergeCell ref="A103:G103"/>
    <mergeCell ref="A104:G104"/>
    <mergeCell ref="A105:G105"/>
    <mergeCell ref="A106:G106"/>
    <mergeCell ref="A97:G97"/>
    <mergeCell ref="A98:G98"/>
    <mergeCell ref="A99:G99"/>
    <mergeCell ref="A100:G100"/>
    <mergeCell ref="A101:G101"/>
    <mergeCell ref="A92:G92"/>
    <mergeCell ref="A93:G93"/>
    <mergeCell ref="A94:G94"/>
    <mergeCell ref="A95:G95"/>
    <mergeCell ref="A96:G96"/>
    <mergeCell ref="A87:G87"/>
    <mergeCell ref="A88:G88"/>
    <mergeCell ref="A89:G89"/>
    <mergeCell ref="A90:G90"/>
    <mergeCell ref="A91:G91"/>
    <mergeCell ref="A82:G82"/>
    <mergeCell ref="A83:G83"/>
    <mergeCell ref="A84:G84"/>
    <mergeCell ref="A85:G85"/>
    <mergeCell ref="A86:G86"/>
    <mergeCell ref="A77:G77"/>
    <mergeCell ref="A78:G78"/>
    <mergeCell ref="A79:G79"/>
    <mergeCell ref="A80:G80"/>
    <mergeCell ref="A81:G81"/>
    <mergeCell ref="A72:G72"/>
    <mergeCell ref="A73:G73"/>
    <mergeCell ref="A74:G74"/>
    <mergeCell ref="A75:G75"/>
    <mergeCell ref="A76:G76"/>
    <mergeCell ref="A67:G67"/>
    <mergeCell ref="A68:G68"/>
    <mergeCell ref="A69:G69"/>
    <mergeCell ref="A70:G70"/>
    <mergeCell ref="A71:G71"/>
    <mergeCell ref="A62:G62"/>
    <mergeCell ref="A63:G63"/>
    <mergeCell ref="A64:G64"/>
    <mergeCell ref="A65:G65"/>
    <mergeCell ref="A66:G66"/>
    <mergeCell ref="A57:G57"/>
    <mergeCell ref="A58:G58"/>
    <mergeCell ref="A59:G59"/>
    <mergeCell ref="A60:G60"/>
    <mergeCell ref="A61:G61"/>
    <mergeCell ref="A53:G53"/>
    <mergeCell ref="A54:G54"/>
    <mergeCell ref="A55:G55"/>
    <mergeCell ref="A56:G56"/>
    <mergeCell ref="A47:G47"/>
    <mergeCell ref="A48:G48"/>
    <mergeCell ref="A49:G49"/>
    <mergeCell ref="A50:G50"/>
    <mergeCell ref="A51:G51"/>
    <mergeCell ref="A44:G44"/>
    <mergeCell ref="A45:G45"/>
    <mergeCell ref="A46:G46"/>
    <mergeCell ref="A37:G37"/>
    <mergeCell ref="A38:G38"/>
    <mergeCell ref="A39:G39"/>
    <mergeCell ref="A40:G40"/>
    <mergeCell ref="A41:G41"/>
    <mergeCell ref="A52:G52"/>
    <mergeCell ref="A35:G35"/>
    <mergeCell ref="A36:G36"/>
    <mergeCell ref="A27:G27"/>
    <mergeCell ref="A28:G28"/>
    <mergeCell ref="A29:G29"/>
    <mergeCell ref="A30:G30"/>
    <mergeCell ref="A31:G31"/>
    <mergeCell ref="A42:G42"/>
    <mergeCell ref="A43:G43"/>
    <mergeCell ref="A26:G26"/>
    <mergeCell ref="A17:G17"/>
    <mergeCell ref="A18:G18"/>
    <mergeCell ref="A19:G19"/>
    <mergeCell ref="A20:G20"/>
    <mergeCell ref="A21:G21"/>
    <mergeCell ref="A32:G32"/>
    <mergeCell ref="A33:G33"/>
    <mergeCell ref="A34:G34"/>
    <mergeCell ref="A219:I219"/>
    <mergeCell ref="A10:I10"/>
    <mergeCell ref="A11:G11"/>
    <mergeCell ref="A12:G12"/>
    <mergeCell ref="A13:G13"/>
    <mergeCell ref="A14:G14"/>
    <mergeCell ref="A15:G15"/>
    <mergeCell ref="A16:G16"/>
    <mergeCell ref="A1:P1"/>
    <mergeCell ref="A2:P2"/>
    <mergeCell ref="A3:P3"/>
    <mergeCell ref="A6:I6"/>
    <mergeCell ref="J6:J9"/>
    <mergeCell ref="K6:K9"/>
    <mergeCell ref="L6:L9"/>
    <mergeCell ref="M6:M9"/>
    <mergeCell ref="N6:N9"/>
    <mergeCell ref="O6:O9"/>
    <mergeCell ref="P6:P9"/>
    <mergeCell ref="I7:I9"/>
    <mergeCell ref="A22:G22"/>
    <mergeCell ref="A23:G23"/>
    <mergeCell ref="A24:G24"/>
    <mergeCell ref="A25:G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Ricardo Sanabria Valencia</dc:creator>
  <cp:lastModifiedBy>Diana Patricia Londono Navarro</cp:lastModifiedBy>
  <dcterms:created xsi:type="dcterms:W3CDTF">2025-08-15T21:51:16Z</dcterms:created>
  <dcterms:modified xsi:type="dcterms:W3CDTF">2025-08-28T15:47:36Z</dcterms:modified>
</cp:coreProperties>
</file>