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B869A600-2A39-499B-B1FC-14DEBA921A55}" xr6:coauthVersionLast="47" xr6:coauthVersionMax="47" xr10:uidLastSave="{00000000-0000-0000-0000-000000000000}"/>
  <bookViews>
    <workbookView xWindow="28680" yWindow="1545" windowWidth="29040" windowHeight="15720" xr2:uid="{206A87B8-1598-4AD7-9EE2-9F21F8B8C68A}"/>
  </bookViews>
  <sheets>
    <sheet name="MAYO" sheetId="1" r:id="rId1"/>
  </sheets>
  <definedNames>
    <definedName name="_xlnm._FilterDatabase" localSheetId="0" hidden="1">MAYO!$A$10:$P$225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5" i="1" l="1"/>
  <c r="K203" i="1"/>
  <c r="L203" i="1"/>
  <c r="M203" i="1"/>
  <c r="N203" i="1"/>
  <c r="J203" i="1"/>
  <c r="K10" i="1"/>
  <c r="L10" i="1"/>
  <c r="M10" i="1"/>
  <c r="N10" i="1"/>
  <c r="J10" i="1"/>
  <c r="J225" i="1" l="1"/>
  <c r="N225" i="1"/>
  <c r="L225" i="1"/>
  <c r="K225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53" i="1"/>
  <c r="P53" i="1"/>
  <c r="O54" i="1"/>
  <c r="P54" i="1"/>
  <c r="O57" i="1"/>
  <c r="P57" i="1"/>
  <c r="O58" i="1"/>
  <c r="P58" i="1"/>
  <c r="O61" i="1"/>
  <c r="P61" i="1"/>
  <c r="O66" i="1"/>
  <c r="P66" i="1"/>
  <c r="O68" i="1"/>
  <c r="P68" i="1"/>
  <c r="O70" i="1"/>
  <c r="P70" i="1"/>
  <c r="O71" i="1"/>
  <c r="P71" i="1"/>
  <c r="O76" i="1"/>
  <c r="P76" i="1"/>
  <c r="O77" i="1"/>
  <c r="P77" i="1"/>
  <c r="O79" i="1"/>
  <c r="P79" i="1"/>
  <c r="O83" i="1"/>
  <c r="P83" i="1"/>
  <c r="O84" i="1"/>
  <c r="P84" i="1"/>
  <c r="O85" i="1"/>
  <c r="P85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2" i="1"/>
  <c r="P122" i="1"/>
  <c r="O123" i="1"/>
  <c r="P123" i="1"/>
  <c r="O124" i="1"/>
  <c r="P124" i="1"/>
  <c r="O125" i="1"/>
  <c r="P125" i="1"/>
  <c r="O126" i="1"/>
  <c r="P126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6" i="1"/>
  <c r="P146" i="1"/>
  <c r="O147" i="1"/>
  <c r="P147" i="1"/>
  <c r="O148" i="1"/>
  <c r="P148" i="1"/>
  <c r="O149" i="1"/>
  <c r="P149" i="1"/>
  <c r="O150" i="1"/>
  <c r="P150" i="1"/>
  <c r="O152" i="1"/>
  <c r="P152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1" i="1"/>
  <c r="P191" i="1"/>
  <c r="O192" i="1"/>
  <c r="P192" i="1"/>
  <c r="O194" i="1"/>
  <c r="P194" i="1"/>
  <c r="O196" i="1"/>
  <c r="P196" i="1"/>
  <c r="O197" i="1"/>
  <c r="P197" i="1"/>
  <c r="O198" i="1"/>
  <c r="P198" i="1"/>
  <c r="O200" i="1"/>
  <c r="P200" i="1"/>
  <c r="O201" i="1"/>
  <c r="P201" i="1"/>
  <c r="O202" i="1"/>
  <c r="P202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O203" i="1" l="1"/>
  <c r="P203" i="1"/>
  <c r="O225" i="1"/>
  <c r="P225" i="1"/>
  <c r="O11" i="1"/>
  <c r="P11" i="1"/>
  <c r="P10" i="1" l="1"/>
  <c r="O10" i="1"/>
</calcChain>
</file>

<file path=xl/sharedStrings.xml><?xml version="1.0" encoding="utf-8"?>
<sst xmlns="http://schemas.openxmlformats.org/spreadsheetml/2006/main" count="675" uniqueCount="218">
  <si>
    <t>AGENCIA NACIONAL DE HIDROCARBUROS</t>
  </si>
  <si>
    <t>EJECUCION PRESUPUESTAL DE GASTOS VIGENCIA 2025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</si>
  <si>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</si>
  <si>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</si>
  <si>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</si>
  <si>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</si>
  <si>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</si>
  <si>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</si>
  <si>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</si>
  <si>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</si>
  <si>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</si>
  <si>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</si>
  <si>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</si>
  <si>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</si>
  <si>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 - FUNCIONAMIENTO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</si>
  <si>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</si>
  <si>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</si>
  <si>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</si>
  <si>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</si>
  <si>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</si>
  <si>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</si>
  <si>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</si>
  <si>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</si>
  <si>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</si>
  <si>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</si>
  <si>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</si>
  <si>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</si>
  <si>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</si>
  <si>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</si>
  <si>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</si>
  <si>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</si>
  <si>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</si>
  <si>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</si>
  <si>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</si>
  <si>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</si>
  <si>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MUEBLES, INSTRUMENTOS MUSICALES, ARTÍCULOS DE DEPORTE Y ANTIGÜEDADES</t>
  </si>
  <si>
    <t>APARATOS MÉDICOS, INSTRUMENTOS ÓPTICOS Y DE PRECISIÓN, RELOJES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</si>
  <si>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</si>
  <si>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</si>
  <si>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</si>
  <si>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</si>
  <si>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</si>
  <si>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</si>
  <si>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</si>
  <si>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ELABORADOS (EXCEPTO MAQUINARIA Y EQUIPO)</t>
  </si>
  <si>
    <t>EQUIPO Y APARATOS DE RADIO, TELEVISIÓN Y COMUNICACIONES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</si>
  <si>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</si>
  <si>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</si>
  <si>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</si>
  <si>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</si>
  <si>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</si>
  <si>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</si>
  <si>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</si>
  <si>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</si>
  <si>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</si>
  <si>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</si>
  <si>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</si>
  <si>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</si>
  <si>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</si>
  <si>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</si>
  <si>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</si>
  <si>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</si>
  <si>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</si>
  <si>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</si>
  <si>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</si>
  <si>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</si>
  <si>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</si>
  <si>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</si>
  <si>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</si>
  <si>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</si>
  <si>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</si>
  <si>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</si>
  <si>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</si>
  <si>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</si>
  <si>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</si>
  <si>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</si>
  <si>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C - INVERSIÓN</t>
  </si>
  <si>
    <t>53105E</t>
  </si>
  <si>
    <t>40301B</t>
  </si>
  <si>
    <t>40302A</t>
  </si>
  <si>
    <t>53105D</t>
  </si>
  <si>
    <t>MAYO</t>
  </si>
  <si>
    <t>MAQUINARIA DE OFICINA, CONTABILIDAD E INFORMÁTICA</t>
  </si>
  <si>
    <t>MAQUINARIA PARA USOS ESPECIALES</t>
  </si>
  <si>
    <t>PRODUCTOS DE LA AGRICULTURA Y LA HORTICULTURA</t>
  </si>
  <si>
    <t>PRODUCTOS DE MADERA, CORCHO, CESTERÍA Y ESPARTERÍA</t>
  </si>
  <si>
    <t>QUÍMICOS BÁSICOS</t>
  </si>
  <si>
    <t>VIDRIO Y PRODUCTOS DE VIDRIO Y OTROS PRODUCTOS NO METÁLICOS N.C.P.</t>
  </si>
  <si>
    <t>MAQUINARIA PARA USO GENERAL</t>
  </si>
  <si>
    <t>MAQUINARIA Y APARATOS ELÉCTRICOS</t>
  </si>
  <si>
    <t>SERVICIOS DE TRANSPORTE DE CARGA</t>
  </si>
  <si>
    <t>OTROS SERVICIOS DE FABRICACIÓN; SERVICIOS DE EDICIÓN, IMPRESIÓN Y REPRODUCCIÓN; SERVICIOS DE RECUPERACIÓN DE MATERIALES</t>
  </si>
  <si>
    <t>OTROS GASTOS DE PERSONAL - PREVIO CONCEPTO DGPPN</t>
  </si>
  <si>
    <t>SERVICIOS DE ESPARCIMIENTO, CULTURALES Y DEPORTIVOS</t>
  </si>
  <si>
    <t>OTRAS TRANSFERENCIAS - PREVIO CONCEPTO DGPPN</t>
  </si>
  <si>
    <t>SERVICIOS DE ALOJAMIENTO PARA ESTANCIAS CORTAS</t>
  </si>
  <si>
    <t>CAJAS DE COMPENSACIÓN FAMILIAR</t>
  </si>
  <si>
    <t>SERVICIO DE TRANSPORTE DE PASAJERO</t>
  </si>
  <si>
    <t>21 - OTROS RECURSOS DE TESORERIA</t>
  </si>
  <si>
    <t>INVERSION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</si>
  <si>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</si>
  <si>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</si>
  <si>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</si>
  <si>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</si>
  <si>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</si>
  <si>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</si>
  <si>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</si>
  <si>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</si>
  <si>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</si>
  <si>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</si>
  <si>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</si>
  <si>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</si>
  <si>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</si>
  <si>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</si>
  <si>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</si>
  <si>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SERVICIO DE DIVULGACIÓN PARA LA PROMOCIÓN Y POSICIONAMIENTO DE LOS RECURSOS HIDROCARBURÍFEROS - FORTALECIMIENTO PROMOCIÓN DEL SECTOR ENERGÉTICO COLOMBIANO EN EL MARCO DE UN ESCENARIO NACIONAL E INTERNACIONAL DE TRANSICIÓN
ENERGÉTICA NACIONAL</t>
  </si>
  <si>
    <t>TOTAL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</si>
  <si>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</si>
  <si>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</si>
  <si>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</si>
  <si>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</si>
  <si>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</si>
  <si>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</si>
  <si>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</si>
  <si>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</si>
  <si>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</si>
  <si>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</si>
  <si>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</si>
  <si>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</si>
  <si>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</si>
  <si>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</si>
  <si>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</si>
  <si>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</si>
  <si>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</si>
  <si>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</si>
  <si>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</si>
  <si>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</si>
  <si>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</si>
  <si>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</si>
  <si>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</si>
  <si>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</si>
  <si>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</si>
  <si>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</si>
  <si>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</si>
  <si>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</si>
  <si>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</si>
  <si>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</si>
  <si>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</si>
  <si>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</si>
  <si>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</si>
  <si>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</si>
  <si>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</si>
  <si>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</si>
  <si>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</si>
  <si>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</si>
  <si>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</si>
  <si>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</si>
  <si>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</si>
  <si>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</si>
  <si>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</si>
  <si>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</si>
  <si>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</si>
  <si>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</si>
  <si>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</si>
  <si>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</si>
  <si>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</si>
  <si>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</si>
  <si>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</si>
  <si>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</si>
  <si>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</si>
  <si>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</si>
  <si>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</si>
  <si>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</si>
  <si>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</si>
  <si>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</si>
  <si>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</si>
  <si>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</si>
  <si>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</si>
  <si>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</si>
  <si>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</si>
  <si>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</si>
  <si>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</si>
  <si>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</si>
  <si>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</si>
  <si>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</si>
  <si>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</si>
  <si>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</si>
  <si>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</si>
  <si>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</si>
  <si>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</si>
  <si>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</si>
  <si>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</si>
  <si>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</si>
  <si>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</si>
  <si>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</si>
  <si>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</si>
  <si>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</si>
  <si>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</si>
  <si>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</si>
  <si>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</si>
  <si>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</si>
  <si>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</si>
  <si>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</si>
  <si>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</si>
  <si>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</si>
  <si>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</si>
  <si>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</si>
  <si>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</si>
  <si>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</si>
  <si>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</si>
  <si>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</si>
  <si>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</si>
  <si>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</si>
  <si>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</si>
  <si>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</si>
  <si>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</si>
  <si>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RUBRO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</si>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</sst>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[$$-240A]\ #,##0.00;[Red]\-[$$-240A]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rgb="FF000000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86">
    <xf numFmtId="0" fontId="0" fillId="0" borderId="0" xfId="0"/>
    <xf numFmtId="49" fontId="3" fillId="0" borderId="6" xfId="4" applyNumberFormat="1" applyFont="1" applyBorder="1" applyAlignment="1">
      <alignment vertical="center"/>
    </xf>
    <xf numFmtId="49" fontId="3" fillId="0" borderId="7" xfId="4" applyNumberFormat="1" applyFont="1" applyBorder="1" applyAlignment="1">
      <alignment vertical="center"/>
    </xf>
    <xf numFmtId="41" fontId="3" fillId="0" borderId="7" xfId="1" applyFont="1" applyFill="1" applyBorder="1" applyAlignment="1">
      <alignment vertical="center"/>
    </xf>
    <xf numFmtId="165" fontId="3" fillId="0" borderId="7" xfId="4" applyNumberFormat="1" applyFont="1" applyBorder="1" applyAlignment="1">
      <alignment vertical="center"/>
    </xf>
    <xf numFmtId="166" fontId="3" fillId="0" borderId="7" xfId="4" applyNumberFormat="1" applyFont="1" applyBorder="1" applyAlignment="1">
      <alignment vertical="center"/>
    </xf>
    <xf numFmtId="9" fontId="3" fillId="0" borderId="7" xfId="4" applyNumberFormat="1" applyFont="1" applyBorder="1" applyAlignment="1">
      <alignment vertical="center"/>
    </xf>
    <xf numFmtId="9" fontId="3" fillId="0" borderId="8" xfId="4" applyNumberFormat="1" applyFont="1" applyBorder="1" applyAlignment="1">
      <alignment vertical="center"/>
    </xf>
    <xf numFmtId="0" fontId="3" fillId="0" borderId="7" xfId="4" applyFont="1" applyBorder="1" applyAlignment="1">
      <alignment horizontal="left" wrapText="1"/>
    </xf>
    <xf numFmtId="165" fontId="3" fillId="0" borderId="7" xfId="4" applyNumberFormat="1" applyFont="1" applyBorder="1"/>
    <xf numFmtId="166" fontId="2" fillId="0" borderId="7" xfId="4" applyNumberFormat="1" applyBorder="1"/>
    <xf numFmtId="9" fontId="3" fillId="0" borderId="0" xfId="6" applyNumberFormat="1" applyFont="1" applyFill="1" applyBorder="1" applyAlignment="1">
      <alignment horizontal="right"/>
    </xf>
    <xf numFmtId="9" fontId="3" fillId="0" borderId="8" xfId="4" applyNumberFormat="1" applyFont="1" applyBorder="1" applyAlignment="1">
      <alignment horizontal="right"/>
    </xf>
    <xf numFmtId="49" fontId="3" fillId="0" borderId="12" xfId="4" applyNumberFormat="1" applyFont="1" applyBorder="1" applyAlignment="1">
      <alignment horizontal="center" vertical="center"/>
    </xf>
    <xf numFmtId="49" fontId="3" fillId="0" borderId="15" xfId="4" applyNumberFormat="1" applyFont="1" applyBorder="1" applyAlignment="1">
      <alignment horizontal="center" vertical="center"/>
    </xf>
    <xf numFmtId="168" fontId="7" fillId="3" borderId="21" xfId="2" applyNumberFormat="1" applyFont="1" applyFill="1" applyBorder="1" applyAlignment="1">
      <alignment horizontal="right" vertical="center" wrapText="1"/>
    </xf>
    <xf numFmtId="9" fontId="5" fillId="3" borderId="21" xfId="3" applyFont="1" applyFill="1" applyBorder="1" applyAlignment="1">
      <alignment horizontal="right" vertical="center"/>
    </xf>
    <xf numFmtId="168" fontId="7" fillId="3" borderId="21" xfId="2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left" vertical="center" wrapText="1"/>
    </xf>
    <xf numFmtId="1" fontId="7" fillId="3" borderId="21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/>
    </xf>
    <xf numFmtId="9" fontId="5" fillId="2" borderId="21" xfId="3" applyFont="1" applyFill="1" applyBorder="1" applyAlignment="1">
      <alignment horizontal="right" vertical="center"/>
    </xf>
    <xf numFmtId="1" fontId="8" fillId="3" borderId="21" xfId="4" applyNumberFormat="1" applyFont="1" applyFill="1" applyBorder="1" applyAlignment="1">
      <alignment horizontal="left" vertical="center" wrapText="1"/>
    </xf>
    <xf numFmtId="168" fontId="9" fillId="2" borderId="21" xfId="0" applyNumberFormat="1" applyFont="1" applyFill="1" applyBorder="1" applyAlignment="1">
      <alignment horizontal="right" vertical="center"/>
    </xf>
    <xf numFmtId="168" fontId="7" fillId="0" borderId="21" xfId="2" applyNumberFormat="1" applyFont="1" applyBorder="1" applyAlignment="1">
      <alignment horizontal="right" vertical="center" wrapText="1"/>
    </xf>
    <xf numFmtId="1" fontId="8" fillId="0" borderId="21" xfId="4" applyNumberFormat="1" applyFont="1" applyBorder="1" applyAlignment="1">
      <alignment vertical="center" wrapText="1"/>
    </xf>
    <xf numFmtId="168" fontId="7" fillId="3" borderId="22" xfId="2" applyNumberFormat="1" applyFont="1" applyFill="1" applyBorder="1" applyAlignment="1">
      <alignment horizontal="right" vertical="center" wrapText="1"/>
    </xf>
    <xf numFmtId="1" fontId="8" fillId="0" borderId="22" xfId="4" applyNumberFormat="1" applyFont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21" xfId="4" applyFont="1" applyBorder="1" applyAlignment="1">
      <alignment vertical="center" wrapText="1"/>
    </xf>
    <xf numFmtId="0" fontId="8" fillId="0" borderId="22" xfId="4" applyFont="1" applyBorder="1" applyAlignment="1">
      <alignment vertical="center" wrapText="1"/>
    </xf>
    <xf numFmtId="168" fontId="7" fillId="3" borderId="22" xfId="2" applyNumberFormat="1" applyFont="1" applyFill="1" applyBorder="1" applyAlignment="1">
      <alignment horizontal="right" vertical="center"/>
    </xf>
    <xf numFmtId="168" fontId="7" fillId="0" borderId="22" xfId="2" applyNumberFormat="1" applyFont="1" applyBorder="1" applyAlignment="1">
      <alignment horizontal="right" vertical="center" wrapText="1"/>
    </xf>
    <xf numFmtId="168" fontId="7" fillId="0" borderId="22" xfId="2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165" fontId="3" fillId="0" borderId="0" xfId="5" applyNumberFormat="1" applyFont="1" applyBorder="1" applyAlignment="1">
      <alignment horizontal="left"/>
    </xf>
    <xf numFmtId="9" fontId="5" fillId="2" borderId="17" xfId="7" applyFont="1" applyFill="1" applyBorder="1" applyAlignment="1">
      <alignment horizontal="right" vertical="center"/>
    </xf>
    <xf numFmtId="9" fontId="5" fillId="3" borderId="17" xfId="7" applyFont="1" applyFill="1" applyBorder="1" applyAlignment="1">
      <alignment horizontal="right" vertical="center"/>
    </xf>
    <xf numFmtId="168" fontId="9" fillId="2" borderId="30" xfId="0" applyNumberFormat="1" applyFont="1" applyFill="1" applyBorder="1" applyAlignment="1">
      <alignment horizontal="right" vertical="center"/>
    </xf>
    <xf numFmtId="9" fontId="5" fillId="2" borderId="30" xfId="3" applyFont="1" applyFill="1" applyBorder="1" applyAlignment="1">
      <alignment horizontal="right" vertical="center"/>
    </xf>
    <xf numFmtId="9" fontId="5" fillId="2" borderId="31" xfId="7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49" fontId="5" fillId="0" borderId="23" xfId="4" applyNumberFormat="1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/>
    </xf>
    <xf numFmtId="49" fontId="5" fillId="0" borderId="25" xfId="4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9" fontId="3" fillId="0" borderId="14" xfId="4" applyNumberFormat="1" applyFont="1" applyBorder="1" applyAlignment="1">
      <alignment horizontal="center" vertical="center" wrapText="1"/>
    </xf>
    <xf numFmtId="9" fontId="3" fillId="0" borderId="17" xfId="4" applyNumberFormat="1" applyFont="1" applyBorder="1" applyAlignment="1">
      <alignment horizontal="center" vertical="center" wrapText="1"/>
    </xf>
    <xf numFmtId="9" fontId="3" fillId="0" borderId="18" xfId="4" applyNumberFormat="1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center" wrapText="1"/>
    </xf>
    <xf numFmtId="164" fontId="3" fillId="0" borderId="3" xfId="4" applyNumberFormat="1" applyFont="1" applyBorder="1" applyAlignment="1">
      <alignment horizontal="center" vertical="center" wrapText="1"/>
    </xf>
    <xf numFmtId="164" fontId="3" fillId="0" borderId="4" xfId="4" applyNumberFormat="1" applyFont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164" fontId="3" fillId="0" borderId="5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65" fontId="3" fillId="0" borderId="12" xfId="4" applyNumberFormat="1" applyFont="1" applyBorder="1" applyAlignment="1">
      <alignment horizontal="center" vertical="center" wrapText="1"/>
    </xf>
    <xf numFmtId="165" fontId="3" fillId="0" borderId="15" xfId="4" applyNumberFormat="1" applyFont="1" applyBorder="1" applyAlignment="1">
      <alignment horizontal="center" vertical="center" wrapText="1"/>
    </xf>
    <xf numFmtId="165" fontId="3" fillId="0" borderId="13" xfId="4" applyNumberFormat="1" applyFont="1" applyBorder="1" applyAlignment="1">
      <alignment horizontal="center" vertical="center" wrapText="1"/>
    </xf>
    <xf numFmtId="165" fontId="3" fillId="0" borderId="16" xfId="4" applyNumberFormat="1" applyFont="1" applyBorder="1" applyAlignment="1">
      <alignment horizontal="center" vertical="center" wrapText="1"/>
    </xf>
    <xf numFmtId="9" fontId="3" fillId="0" borderId="13" xfId="4" applyNumberFormat="1" applyFont="1" applyBorder="1" applyAlignment="1">
      <alignment horizontal="center" vertical="center" wrapText="1"/>
    </xf>
    <xf numFmtId="9" fontId="3" fillId="0" borderId="16" xfId="4" applyNumberFormat="1" applyFont="1" applyBorder="1" applyAlignment="1">
      <alignment horizontal="center" vertical="center" wrapText="1"/>
    </xf>
    <xf numFmtId="9" fontId="5" fillId="3" borderId="32" xfId="7" applyFont="1" applyFill="1" applyBorder="1" applyAlignment="1">
      <alignment horizontal="right" vertical="center"/>
    </xf>
  </cellXfs>
  <cellStyles count="9">
    <cellStyle name="Millares [0]" xfId="1" builtinId="6"/>
    <cellStyle name="Millares_INFORME RESERVA FONDO ROTATORIO 2005" xfId="6" xr:uid="{940B6E89-F8F3-4B19-8307-73ED06BFAD74}"/>
    <cellStyle name="Moneda" xfId="2" builtinId="4"/>
    <cellStyle name="Normal" xfId="0" builtinId="0"/>
    <cellStyle name="Normal 2" xfId="4" xr:uid="{3CD4E258-7546-4187-AF1F-CE636F01641A}"/>
    <cellStyle name="Normal 3" xfId="8" xr:uid="{CD14874E-45AC-44C2-83F5-D896C9401618}"/>
    <cellStyle name="Normal_INFORME RESERVA FONDO ROTATORIO 2005" xfId="5" xr:uid="{0350703E-AB9E-432E-ADC3-9161CAD1DBE0}"/>
    <cellStyle name="Percent 2" xfId="7" xr:uid="{D5EEA2DC-7755-41CD-8CC4-6F656543B247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56D271E-3687-43A2-BBB0-0CC42BFC9183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B7AC662-31CA-40EA-97EE-1D7D4D115475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965E23E1-53B5-44E2-8631-E8EB874CAA84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85EAE7C-EE33-4879-9DFD-6478C3802C59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A03F4E47-1E0B-49D2-8C29-AB864FDAA37F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44AC98E7-0327-40AC-AEA2-00C116ECAC05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42B056A0-7033-4A44-AB2A-089049DA3B68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DD071858-2476-4F91-A03D-9BD0CAF1F383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92178D94-4589-442C-B3EE-DDC276CB6A14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9D50EE8C-BB29-406E-B664-13FEBF55C76B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D14F6711-ADFA-402C-94FC-DA700D44BC8E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A2CFBFA0-12EE-442E-91D2-64DEE77BD266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EED9F10F-D7C6-478E-B51A-AB58EA40BED1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4A3981DA-2D49-4D49-9E42-143BDC2B9B46}"/>
            </a:ext>
          </a:extLst>
        </xdr:cNvPr>
        <xdr:cNvSpPr txBox="1">
          <a:spLocks noChangeArrowheads="1"/>
        </xdr:cNvSpPr>
      </xdr:nvSpPr>
      <xdr:spPr bwMode="auto">
        <a:xfrm>
          <a:off x="4545330" y="65836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1220E4A7-7AE6-4440-B682-09D81E390237}"/>
            </a:ext>
          </a:extLst>
        </xdr:cNvPr>
        <xdr:cNvSpPr txBox="1">
          <a:spLocks noChangeArrowheads="1"/>
        </xdr:cNvSpPr>
      </xdr:nvSpPr>
      <xdr:spPr bwMode="auto">
        <a:xfrm>
          <a:off x="4747036" y="65836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16BA-E7EE-4668-848C-02E799671C0A}">
  <dimension ref="A1:P227"/>
  <sheetViews>
    <sheetView tabSelected="1" zoomScale="80" zoomScaleNormal="40" workbookViewId="0">
      <selection activeCell="A10" sqref="A10:XFD10"/>
    </sheetView>
  </sheetViews>
  <sheetFormatPr baseColWidth="10" defaultRowHeight="15" x14ac:dyDescent="0.25"/>
  <cols>
    <col min="1" max="1" width="7.28515625" customWidth="1"/>
    <col min="2" max="2" width="5.85546875" customWidth="1"/>
    <col min="3" max="3" width="7.5703125" customWidth="1"/>
    <col min="4" max="4" width="7.7109375" customWidth="1"/>
    <col min="5" max="5" width="4.85546875" customWidth="1"/>
    <col min="6" max="6" width="6.140625" customWidth="1"/>
    <col min="7" max="7" width="1.140625" customWidth="1"/>
    <col min="8" max="8" width="13.7109375" customWidth="1"/>
    <col min="9" max="9" width="18.28515625" customWidth="1"/>
    <col min="10" max="10" width="25.28515625" bestFit="1" customWidth="1"/>
    <col min="11" max="11" width="25.28515625" customWidth="1"/>
    <col min="12" max="12" width="26" customWidth="1"/>
    <col min="13" max="13" width="27.28515625" customWidth="1"/>
    <col min="14" max="14" width="26.85546875" customWidth="1"/>
    <col min="15" max="16" width="11.85546875" bestFit="1" customWidth="1"/>
  </cols>
  <sheetData>
    <row r="1" spans="1:16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1:16" x14ac:dyDescent="0.25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6" x14ac:dyDescent="0.25">
      <c r="A3" s="73" t="s">
        <v>81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</row>
    <row r="4" spans="1:16" ht="15.75" thickBot="1" x14ac:dyDescent="0.3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16" ht="15.75" thickBot="1" x14ac:dyDescent="0.3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38"/>
      <c r="O5" s="11"/>
      <c r="P5" s="12"/>
    </row>
    <row r="6" spans="1:16" ht="15.75" thickBot="1" x14ac:dyDescent="0.3">
      <c r="A6" s="76" t="s">
        <v>2</v>
      </c>
      <c r="B6" s="77"/>
      <c r="C6" s="77"/>
      <c r="D6" s="77"/>
      <c r="E6" s="77"/>
      <c r="F6" s="77"/>
      <c r="G6" s="77"/>
      <c r="H6" s="77"/>
      <c r="I6" s="78"/>
      <c r="J6" s="79" t="s">
        <v>3</v>
      </c>
      <c r="K6" s="79" t="s">
        <v>4</v>
      </c>
      <c r="L6" s="79" t="s">
        <v>5</v>
      </c>
      <c r="M6" s="79" t="s">
        <v>6</v>
      </c>
      <c r="N6" s="81" t="s">
        <v>7</v>
      </c>
      <c r="O6" s="83" t="s">
        <v>8</v>
      </c>
      <c r="P6" s="62" t="s">
        <v>9</v>
      </c>
    </row>
    <row r="7" spans="1:16" x14ac:dyDescent="0.25">
      <c r="A7" s="47" t="s">
        <v>216</v>
      </c>
      <c r="B7" s="48"/>
      <c r="C7" s="48"/>
      <c r="D7" s="48"/>
      <c r="E7" s="48"/>
      <c r="F7" s="48"/>
      <c r="G7" s="49"/>
      <c r="H7" s="13" t="s">
        <v>10</v>
      </c>
      <c r="I7" s="65" t="s">
        <v>11</v>
      </c>
      <c r="J7" s="80"/>
      <c r="K7" s="80"/>
      <c r="L7" s="80"/>
      <c r="M7" s="80"/>
      <c r="N7" s="82"/>
      <c r="O7" s="84"/>
      <c r="P7" s="63"/>
    </row>
    <row r="8" spans="1:16" x14ac:dyDescent="0.25">
      <c r="A8" s="50"/>
      <c r="B8" s="51"/>
      <c r="C8" s="51"/>
      <c r="D8" s="51"/>
      <c r="E8" s="51"/>
      <c r="F8" s="51"/>
      <c r="G8" s="52"/>
      <c r="H8" s="14" t="s">
        <v>12</v>
      </c>
      <c r="I8" s="66"/>
      <c r="J8" s="80"/>
      <c r="K8" s="80"/>
      <c r="L8" s="80"/>
      <c r="M8" s="80"/>
      <c r="N8" s="82"/>
      <c r="O8" s="84"/>
      <c r="P8" s="63"/>
    </row>
    <row r="9" spans="1:16" x14ac:dyDescent="0.25">
      <c r="A9" s="53"/>
      <c r="B9" s="54"/>
      <c r="C9" s="54"/>
      <c r="D9" s="54"/>
      <c r="E9" s="54"/>
      <c r="F9" s="54"/>
      <c r="G9" s="55"/>
      <c r="H9" s="14" t="s">
        <v>13</v>
      </c>
      <c r="I9" s="66"/>
      <c r="J9" s="80"/>
      <c r="K9" s="80"/>
      <c r="L9" s="80"/>
      <c r="M9" s="80"/>
      <c r="N9" s="82"/>
      <c r="O9" s="84"/>
      <c r="P9" s="64"/>
    </row>
    <row r="10" spans="1:16" x14ac:dyDescent="0.25">
      <c r="A10" s="56" t="s">
        <v>14</v>
      </c>
      <c r="B10" s="57"/>
      <c r="C10" s="57"/>
      <c r="D10" s="57"/>
      <c r="E10" s="57"/>
      <c r="F10" s="57"/>
      <c r="G10" s="57"/>
      <c r="H10" s="57"/>
      <c r="I10" s="58"/>
      <c r="J10" s="23">
        <f>SUM(J11:J202)</f>
        <v>3064210361082</v>
      </c>
      <c r="K10" s="23">
        <f t="shared" ref="K10:N10" si="0">SUM(K11:K202)</f>
        <v>2005507481760.9802</v>
      </c>
      <c r="L10" s="23">
        <f t="shared" si="0"/>
        <v>1985336562339.75</v>
      </c>
      <c r="M10" s="23">
        <f t="shared" si="0"/>
        <v>1959707773202.1301</v>
      </c>
      <c r="N10" s="23">
        <f t="shared" si="0"/>
        <v>3874535307030.791</v>
      </c>
      <c r="O10" s="21">
        <f>+L10/J10</f>
        <v>0.64791131429981519</v>
      </c>
      <c r="P10" s="39">
        <f>+M10/J10</f>
        <v>0.63954740121371423</v>
      </c>
    </row>
    <row r="11" spans="1:16" ht="53.45" customHeight="1" x14ac:dyDescent="0.25">
      <c r="A11" s="44" t="s">
        <v>117</v>
      </c>
      <c r="B11" s="45"/>
      <c r="C11" s="45"/>
      <c r="D11" s="45"/>
      <c r="E11" s="45"/>
      <c r="F11" s="45"/>
      <c r="G11" s="46"/>
      <c r="H11" s="25" t="s">
        <v>98</v>
      </c>
      <c r="I11" s="35" t="s">
        <v>15</v>
      </c>
      <c r="J11" s="24">
        <v>19616391244</v>
      </c>
      <c r="K11" s="26">
        <v>15000000000</v>
      </c>
      <c r="L11" s="26">
        <v>7171357992</v>
      </c>
      <c r="M11" s="26">
        <v>10039213091</v>
      </c>
      <c r="N11" s="26">
        <v>7171357992</v>
      </c>
      <c r="O11" s="16">
        <f>+L11/J11</f>
        <v>0.36557988178347939</v>
      </c>
      <c r="P11" s="40">
        <f t="shared" ref="P11" si="1">+M11/J11</f>
        <v>0.51177675680131329</v>
      </c>
    </row>
    <row r="12" spans="1:16" ht="53.45" customHeight="1" x14ac:dyDescent="0.25">
      <c r="A12" s="44" t="s">
        <v>117</v>
      </c>
      <c r="B12" s="45">
        <v>2</v>
      </c>
      <c r="C12" s="45">
        <v>2</v>
      </c>
      <c r="D12" s="45">
        <v>2</v>
      </c>
      <c r="E12" s="45">
        <v>8</v>
      </c>
      <c r="F12" s="45">
        <v>5</v>
      </c>
      <c r="G12" s="46"/>
      <c r="H12" s="25" t="s">
        <v>98</v>
      </c>
      <c r="I12" s="35" t="s">
        <v>15</v>
      </c>
      <c r="J12" s="17">
        <v>8000000</v>
      </c>
      <c r="K12" s="26">
        <v>8000000</v>
      </c>
      <c r="L12" s="26">
        <v>1259266.83</v>
      </c>
      <c r="M12" s="26">
        <v>1259266.83</v>
      </c>
      <c r="N12" s="26">
        <v>1259266.83</v>
      </c>
      <c r="O12" s="16">
        <f t="shared" ref="O12:O75" si="2">+L12/J12</f>
        <v>0.15740835375000001</v>
      </c>
      <c r="P12" s="40">
        <f t="shared" ref="P12:P75" si="3">+M12/J12</f>
        <v>0.15740835375000001</v>
      </c>
    </row>
    <row r="13" spans="1:16" ht="53.45" customHeight="1" x14ac:dyDescent="0.25">
      <c r="A13" s="44" t="s">
        <v>118</v>
      </c>
      <c r="B13" s="45">
        <v>5</v>
      </c>
      <c r="C13" s="45">
        <v>1</v>
      </c>
      <c r="D13" s="45">
        <v>1</v>
      </c>
      <c r="E13" s="45">
        <v>4</v>
      </c>
      <c r="F13" s="45">
        <v>5</v>
      </c>
      <c r="G13" s="46"/>
      <c r="H13" s="25" t="s">
        <v>98</v>
      </c>
      <c r="I13" s="35" t="s">
        <v>16</v>
      </c>
      <c r="J13" s="24">
        <v>3121422148</v>
      </c>
      <c r="K13" s="26">
        <v>2000000000</v>
      </c>
      <c r="L13" s="26">
        <v>1045367681</v>
      </c>
      <c r="M13" s="26">
        <v>1483102730</v>
      </c>
      <c r="N13" s="26">
        <v>1045367681</v>
      </c>
      <c r="O13" s="16">
        <f t="shared" si="2"/>
        <v>0.33490109041156196</v>
      </c>
      <c r="P13" s="40">
        <f t="shared" si="3"/>
        <v>0.47513686380109582</v>
      </c>
    </row>
    <row r="14" spans="1:16" ht="53.45" customHeight="1" x14ac:dyDescent="0.25">
      <c r="A14" s="44" t="s">
        <v>119</v>
      </c>
      <c r="B14" s="45">
        <v>5</v>
      </c>
      <c r="C14" s="45">
        <v>1</v>
      </c>
      <c r="D14" s="45">
        <v>1</v>
      </c>
      <c r="E14" s="45">
        <v>4</v>
      </c>
      <c r="F14" s="45">
        <v>7</v>
      </c>
      <c r="G14" s="46"/>
      <c r="H14" s="25" t="s">
        <v>98</v>
      </c>
      <c r="I14" s="35" t="s">
        <v>17</v>
      </c>
      <c r="J14" s="24">
        <v>974694856</v>
      </c>
      <c r="K14" s="26">
        <v>900000000</v>
      </c>
      <c r="L14" s="26">
        <v>51372462</v>
      </c>
      <c r="M14" s="26">
        <v>66421430</v>
      </c>
      <c r="N14" s="26">
        <v>51372462</v>
      </c>
      <c r="O14" s="16">
        <f t="shared" si="2"/>
        <v>5.2706199980191541E-2</v>
      </c>
      <c r="P14" s="40">
        <f t="shared" si="3"/>
        <v>6.8145871080702622E-2</v>
      </c>
    </row>
    <row r="15" spans="1:16" ht="53.45" customHeight="1" x14ac:dyDescent="0.25">
      <c r="A15" s="44" t="s">
        <v>119</v>
      </c>
      <c r="B15" s="45">
        <v>5</v>
      </c>
      <c r="C15" s="45">
        <v>1</v>
      </c>
      <c r="D15" s="45">
        <v>2</v>
      </c>
      <c r="E15" s="45">
        <v>8</v>
      </c>
      <c r="F15" s="45">
        <v>2</v>
      </c>
      <c r="G15" s="46"/>
      <c r="H15" s="25" t="s">
        <v>98</v>
      </c>
      <c r="I15" s="36" t="s">
        <v>17</v>
      </c>
      <c r="J15" s="17">
        <v>689850</v>
      </c>
      <c r="K15" s="26">
        <v>689850</v>
      </c>
      <c r="L15" s="26">
        <v>0</v>
      </c>
      <c r="M15" s="26">
        <v>0</v>
      </c>
      <c r="N15" s="26">
        <v>0</v>
      </c>
      <c r="O15" s="16">
        <f t="shared" si="2"/>
        <v>0</v>
      </c>
      <c r="P15" s="40">
        <f t="shared" si="3"/>
        <v>0</v>
      </c>
    </row>
    <row r="16" spans="1:16" ht="53.45" customHeight="1" x14ac:dyDescent="0.25">
      <c r="A16" s="44" t="s">
        <v>120</v>
      </c>
      <c r="B16" s="45">
        <v>5</v>
      </c>
      <c r="C16" s="45">
        <v>1</v>
      </c>
      <c r="D16" s="45">
        <v>2</v>
      </c>
      <c r="E16" s="45">
        <v>8</v>
      </c>
      <c r="F16" s="45">
        <v>3</v>
      </c>
      <c r="G16" s="46"/>
      <c r="H16" s="25" t="s">
        <v>98</v>
      </c>
      <c r="I16" s="36" t="s">
        <v>18</v>
      </c>
      <c r="J16" s="24">
        <v>663350257</v>
      </c>
      <c r="K16" s="26">
        <v>500000000</v>
      </c>
      <c r="L16" s="26">
        <v>353564123</v>
      </c>
      <c r="M16" s="26">
        <v>467326388</v>
      </c>
      <c r="N16" s="26">
        <v>353564123</v>
      </c>
      <c r="O16" s="16">
        <f t="shared" si="2"/>
        <v>0.53299764229985069</v>
      </c>
      <c r="P16" s="40">
        <f t="shared" si="3"/>
        <v>0.70449416890781424</v>
      </c>
    </row>
    <row r="17" spans="1:16" ht="53.45" customHeight="1" x14ac:dyDescent="0.25">
      <c r="A17" s="44" t="s">
        <v>120</v>
      </c>
      <c r="B17" s="45">
        <v>5</v>
      </c>
      <c r="C17" s="45">
        <v>1</v>
      </c>
      <c r="D17" s="45">
        <v>2</v>
      </c>
      <c r="E17" s="45">
        <v>8</v>
      </c>
      <c r="F17" s="45">
        <v>4</v>
      </c>
      <c r="G17" s="46"/>
      <c r="H17" s="27" t="s">
        <v>98</v>
      </c>
      <c r="I17" s="36" t="s">
        <v>18</v>
      </c>
      <c r="J17" s="17">
        <v>69300</v>
      </c>
      <c r="K17" s="15">
        <v>69300</v>
      </c>
      <c r="L17" s="15">
        <v>0</v>
      </c>
      <c r="M17" s="15">
        <v>0</v>
      </c>
      <c r="N17" s="15">
        <v>0</v>
      </c>
      <c r="O17" s="16">
        <f t="shared" si="2"/>
        <v>0</v>
      </c>
      <c r="P17" s="40">
        <f t="shared" si="3"/>
        <v>0</v>
      </c>
    </row>
    <row r="18" spans="1:16" ht="53.45" customHeight="1" x14ac:dyDescent="0.25">
      <c r="A18" s="44" t="s">
        <v>121</v>
      </c>
      <c r="B18" s="45">
        <v>5</v>
      </c>
      <c r="C18" s="45">
        <v>1</v>
      </c>
      <c r="D18" s="45">
        <v>2</v>
      </c>
      <c r="E18" s="45">
        <v>8</v>
      </c>
      <c r="F18" s="45">
        <v>5</v>
      </c>
      <c r="G18" s="46"/>
      <c r="H18" s="25" t="s">
        <v>98</v>
      </c>
      <c r="I18" s="36" t="s">
        <v>19</v>
      </c>
      <c r="J18" s="24">
        <v>135273327</v>
      </c>
      <c r="K18" s="26">
        <v>100000000</v>
      </c>
      <c r="L18" s="26">
        <v>30434350</v>
      </c>
      <c r="M18" s="26">
        <v>37713401</v>
      </c>
      <c r="N18" s="26">
        <v>30434350</v>
      </c>
      <c r="O18" s="16">
        <f t="shared" si="2"/>
        <v>0.22498411678748761</v>
      </c>
      <c r="P18" s="40">
        <f t="shared" si="3"/>
        <v>0.27879406706689486</v>
      </c>
    </row>
    <row r="19" spans="1:16" ht="53.45" customHeight="1" x14ac:dyDescent="0.25">
      <c r="A19" s="44" t="s">
        <v>121</v>
      </c>
      <c r="B19" s="45">
        <v>5</v>
      </c>
      <c r="C19" s="45">
        <v>1</v>
      </c>
      <c r="D19" s="45">
        <v>2</v>
      </c>
      <c r="E19" s="45">
        <v>8</v>
      </c>
      <c r="F19" s="45">
        <v>7</v>
      </c>
      <c r="G19" s="46"/>
      <c r="H19" s="25" t="s">
        <v>98</v>
      </c>
      <c r="I19" s="36" t="s">
        <v>19</v>
      </c>
      <c r="J19" s="17">
        <v>63000</v>
      </c>
      <c r="K19" s="26">
        <v>63000</v>
      </c>
      <c r="L19" s="26">
        <v>0</v>
      </c>
      <c r="M19" s="26">
        <v>0</v>
      </c>
      <c r="N19" s="26">
        <v>0</v>
      </c>
      <c r="O19" s="16">
        <f t="shared" si="2"/>
        <v>0</v>
      </c>
      <c r="P19" s="40">
        <f t="shared" si="3"/>
        <v>0</v>
      </c>
    </row>
    <row r="20" spans="1:16" ht="53.45" customHeight="1" x14ac:dyDescent="0.25">
      <c r="A20" s="44" t="s">
        <v>122</v>
      </c>
      <c r="B20" s="45"/>
      <c r="C20" s="45"/>
      <c r="D20" s="45"/>
      <c r="E20" s="45"/>
      <c r="F20" s="45"/>
      <c r="G20" s="46"/>
      <c r="H20" s="25" t="s">
        <v>98</v>
      </c>
      <c r="I20" s="35" t="s">
        <v>20</v>
      </c>
      <c r="J20" s="24">
        <v>2116436783</v>
      </c>
      <c r="K20" s="26">
        <v>1500000000</v>
      </c>
      <c r="L20" s="26">
        <v>36539996</v>
      </c>
      <c r="M20" s="26">
        <v>45215878</v>
      </c>
      <c r="N20" s="26">
        <v>36539996</v>
      </c>
      <c r="O20" s="16">
        <f t="shared" si="2"/>
        <v>1.7264865312067296E-2</v>
      </c>
      <c r="P20" s="40">
        <f t="shared" si="3"/>
        <v>2.1364152410877846E-2</v>
      </c>
    </row>
    <row r="21" spans="1:16" ht="53.45" customHeight="1" x14ac:dyDescent="0.25">
      <c r="A21" s="44" t="s">
        <v>122</v>
      </c>
      <c r="B21" s="45">
        <v>2</v>
      </c>
      <c r="C21" s="45">
        <v>2</v>
      </c>
      <c r="D21" s="45">
        <v>2</v>
      </c>
      <c r="E21" s="45">
        <v>8</v>
      </c>
      <c r="F21" s="45">
        <v>2</v>
      </c>
      <c r="G21" s="46"/>
      <c r="H21" s="27" t="s">
        <v>98</v>
      </c>
      <c r="I21" s="36" t="s">
        <v>20</v>
      </c>
      <c r="J21" s="17">
        <v>283500</v>
      </c>
      <c r="K21" s="15">
        <v>283500</v>
      </c>
      <c r="L21" s="15">
        <v>0</v>
      </c>
      <c r="M21" s="15">
        <v>0</v>
      </c>
      <c r="N21" s="15">
        <v>0</v>
      </c>
      <c r="O21" s="16">
        <f t="shared" si="2"/>
        <v>0</v>
      </c>
      <c r="P21" s="40">
        <f t="shared" si="3"/>
        <v>0</v>
      </c>
    </row>
    <row r="22" spans="1:16" ht="53.45" customHeight="1" x14ac:dyDescent="0.25">
      <c r="A22" s="44" t="s">
        <v>123</v>
      </c>
      <c r="B22" s="45">
        <v>2</v>
      </c>
      <c r="C22" s="45">
        <v>2</v>
      </c>
      <c r="D22" s="45">
        <v>2</v>
      </c>
      <c r="E22" s="45">
        <v>8</v>
      </c>
      <c r="F22" s="45">
        <v>3</v>
      </c>
      <c r="G22" s="46"/>
      <c r="H22" s="25" t="s">
        <v>98</v>
      </c>
      <c r="I22" s="35" t="s">
        <v>21</v>
      </c>
      <c r="J22" s="24">
        <v>1015811955</v>
      </c>
      <c r="K22" s="26">
        <v>700000000</v>
      </c>
      <c r="L22" s="26">
        <v>367531810</v>
      </c>
      <c r="M22" s="26">
        <v>445281926</v>
      </c>
      <c r="N22" s="26">
        <v>367531810</v>
      </c>
      <c r="O22" s="16">
        <f t="shared" si="2"/>
        <v>0.36181087276138624</v>
      </c>
      <c r="P22" s="40">
        <f t="shared" si="3"/>
        <v>0.43835074376536554</v>
      </c>
    </row>
    <row r="23" spans="1:16" ht="53.45" customHeight="1" x14ac:dyDescent="0.25">
      <c r="A23" s="44" t="s">
        <v>123</v>
      </c>
      <c r="B23" s="45">
        <v>5</v>
      </c>
      <c r="C23" s="45">
        <v>1</v>
      </c>
      <c r="D23" s="45">
        <v>1</v>
      </c>
      <c r="E23" s="45">
        <v>4</v>
      </c>
      <c r="F23" s="45">
        <v>7</v>
      </c>
      <c r="G23" s="46"/>
      <c r="H23" s="25" t="s">
        <v>98</v>
      </c>
      <c r="I23" s="35" t="s">
        <v>21</v>
      </c>
      <c r="J23" s="17">
        <v>213780</v>
      </c>
      <c r="K23" s="26">
        <v>213780</v>
      </c>
      <c r="L23" s="26">
        <v>0</v>
      </c>
      <c r="M23" s="26">
        <v>0</v>
      </c>
      <c r="N23" s="26">
        <v>0</v>
      </c>
      <c r="O23" s="16">
        <f t="shared" si="2"/>
        <v>0</v>
      </c>
      <c r="P23" s="40">
        <f t="shared" si="3"/>
        <v>0</v>
      </c>
    </row>
    <row r="24" spans="1:16" ht="53.45" customHeight="1" x14ac:dyDescent="0.25">
      <c r="A24" s="44" t="s">
        <v>124</v>
      </c>
      <c r="B24" s="45"/>
      <c r="C24" s="45"/>
      <c r="D24" s="45"/>
      <c r="E24" s="45"/>
      <c r="F24" s="45"/>
      <c r="G24" s="46"/>
      <c r="H24" s="25" t="s">
        <v>98</v>
      </c>
      <c r="I24" s="35" t="s">
        <v>22</v>
      </c>
      <c r="J24" s="24">
        <v>2967219732</v>
      </c>
      <c r="K24" s="26">
        <v>1900000000</v>
      </c>
      <c r="L24" s="26">
        <v>1063846500</v>
      </c>
      <c r="M24" s="26">
        <v>1063846500</v>
      </c>
      <c r="N24" s="26">
        <v>1063846500</v>
      </c>
      <c r="O24" s="16">
        <f t="shared" si="2"/>
        <v>0.35853310374251718</v>
      </c>
      <c r="P24" s="40">
        <f t="shared" si="3"/>
        <v>0.35853310374251718</v>
      </c>
    </row>
    <row r="25" spans="1:16" ht="53.45" customHeight="1" x14ac:dyDescent="0.25">
      <c r="A25" s="44" t="s">
        <v>124</v>
      </c>
      <c r="B25" s="45">
        <v>2</v>
      </c>
      <c r="C25" s="45">
        <v>2</v>
      </c>
      <c r="D25" s="45">
        <v>1</v>
      </c>
      <c r="E25" s="45">
        <v>3</v>
      </c>
      <c r="F25" s="45">
        <v>2</v>
      </c>
      <c r="G25" s="46"/>
      <c r="H25" s="25" t="s">
        <v>98</v>
      </c>
      <c r="I25" s="35" t="s">
        <v>22</v>
      </c>
      <c r="J25" s="17">
        <v>7046807</v>
      </c>
      <c r="K25" s="26">
        <v>7046807</v>
      </c>
      <c r="L25" s="26">
        <v>1930113.83</v>
      </c>
      <c r="M25" s="26">
        <v>1930113.83</v>
      </c>
      <c r="N25" s="26">
        <v>1930113.83</v>
      </c>
      <c r="O25" s="16">
        <f t="shared" si="2"/>
        <v>0.27389906236966616</v>
      </c>
      <c r="P25" s="40">
        <f t="shared" si="3"/>
        <v>0.27389906236966616</v>
      </c>
    </row>
    <row r="26" spans="1:16" ht="53.45" customHeight="1" x14ac:dyDescent="0.25">
      <c r="A26" s="44" t="s">
        <v>125</v>
      </c>
      <c r="B26" s="45">
        <v>2</v>
      </c>
      <c r="C26" s="45">
        <v>2</v>
      </c>
      <c r="D26" s="45">
        <v>2</v>
      </c>
      <c r="E26" s="45">
        <v>8</v>
      </c>
      <c r="F26" s="45">
        <v>2</v>
      </c>
      <c r="G26" s="46"/>
      <c r="H26" s="25" t="s">
        <v>98</v>
      </c>
      <c r="I26" s="35" t="s">
        <v>23</v>
      </c>
      <c r="J26" s="24">
        <v>2099725321</v>
      </c>
      <c r="K26" s="26">
        <v>1300000000</v>
      </c>
      <c r="L26" s="26">
        <v>764349400</v>
      </c>
      <c r="M26" s="26">
        <v>764349400</v>
      </c>
      <c r="N26" s="26">
        <v>764349400</v>
      </c>
      <c r="O26" s="16">
        <f t="shared" si="2"/>
        <v>0.36402351886482776</v>
      </c>
      <c r="P26" s="40">
        <f t="shared" si="3"/>
        <v>0.36402351886482776</v>
      </c>
    </row>
    <row r="27" spans="1:16" ht="53.45" customHeight="1" x14ac:dyDescent="0.25">
      <c r="A27" s="44" t="s">
        <v>125</v>
      </c>
      <c r="B27" s="45">
        <v>2</v>
      </c>
      <c r="C27" s="45">
        <v>2</v>
      </c>
      <c r="D27" s="45">
        <v>2</v>
      </c>
      <c r="E27" s="45">
        <v>8</v>
      </c>
      <c r="F27" s="45">
        <v>3</v>
      </c>
      <c r="G27" s="46"/>
      <c r="H27" s="25" t="s">
        <v>98</v>
      </c>
      <c r="I27" s="35" t="s">
        <v>23</v>
      </c>
      <c r="J27" s="17">
        <v>7046810</v>
      </c>
      <c r="K27" s="26">
        <v>7046810</v>
      </c>
      <c r="L27" s="26">
        <v>1930112.83</v>
      </c>
      <c r="M27" s="26">
        <v>1930112.83</v>
      </c>
      <c r="N27" s="26">
        <v>1930112.83</v>
      </c>
      <c r="O27" s="16">
        <f t="shared" si="2"/>
        <v>0.27389880385592913</v>
      </c>
      <c r="P27" s="40">
        <f t="shared" si="3"/>
        <v>0.27389880385592913</v>
      </c>
    </row>
    <row r="28" spans="1:16" ht="53.45" customHeight="1" x14ac:dyDescent="0.25">
      <c r="A28" s="44" t="s">
        <v>126</v>
      </c>
      <c r="B28" s="45">
        <v>2</v>
      </c>
      <c r="C28" s="45">
        <v>2</v>
      </c>
      <c r="D28" s="45">
        <v>2</v>
      </c>
      <c r="E28" s="45">
        <v>8</v>
      </c>
      <c r="F28" s="45">
        <v>4</v>
      </c>
      <c r="G28" s="46"/>
      <c r="H28" s="25" t="s">
        <v>98</v>
      </c>
      <c r="I28" s="35" t="s">
        <v>24</v>
      </c>
      <c r="J28" s="24">
        <v>2413978884</v>
      </c>
      <c r="K28" s="26">
        <v>1500000000</v>
      </c>
      <c r="L28" s="26">
        <v>793716754</v>
      </c>
      <c r="M28" s="26">
        <v>793716754</v>
      </c>
      <c r="N28" s="26">
        <v>793716754</v>
      </c>
      <c r="O28" s="16">
        <f t="shared" si="2"/>
        <v>0.32880020585963005</v>
      </c>
      <c r="P28" s="40">
        <f t="shared" si="3"/>
        <v>0.32880020585963005</v>
      </c>
    </row>
    <row r="29" spans="1:16" ht="53.45" customHeight="1" x14ac:dyDescent="0.25">
      <c r="A29" s="44" t="s">
        <v>127</v>
      </c>
      <c r="B29" s="45">
        <v>3</v>
      </c>
      <c r="C29" s="45">
        <v>10</v>
      </c>
      <c r="D29" s="45">
        <v>1</v>
      </c>
      <c r="E29" s="45">
        <v>1</v>
      </c>
      <c r="F29" s="45"/>
      <c r="G29" s="46"/>
      <c r="H29" s="25" t="s">
        <v>98</v>
      </c>
      <c r="I29" s="35" t="s">
        <v>25</v>
      </c>
      <c r="J29" s="24">
        <v>1105801500</v>
      </c>
      <c r="K29" s="26">
        <v>650000000</v>
      </c>
      <c r="L29" s="26">
        <v>386168300</v>
      </c>
      <c r="M29" s="26">
        <v>386168300</v>
      </c>
      <c r="N29" s="26">
        <v>386168300</v>
      </c>
      <c r="O29" s="16">
        <f t="shared" si="2"/>
        <v>0.34922027145016532</v>
      </c>
      <c r="P29" s="40">
        <f t="shared" si="3"/>
        <v>0.34922027145016532</v>
      </c>
    </row>
    <row r="30" spans="1:16" ht="53.45" customHeight="1" x14ac:dyDescent="0.25">
      <c r="A30" s="44" t="s">
        <v>127</v>
      </c>
      <c r="B30" s="45">
        <v>3</v>
      </c>
      <c r="C30" s="45">
        <v>10</v>
      </c>
      <c r="D30" s="45">
        <v>1</v>
      </c>
      <c r="E30" s="45">
        <v>2</v>
      </c>
      <c r="F30" s="45"/>
      <c r="G30" s="46"/>
      <c r="H30" s="25" t="s">
        <v>98</v>
      </c>
      <c r="I30" s="35" t="s">
        <v>96</v>
      </c>
      <c r="J30" s="17">
        <v>7488212</v>
      </c>
      <c r="K30" s="26">
        <v>7488212</v>
      </c>
      <c r="L30" s="26">
        <v>1930112.83</v>
      </c>
      <c r="M30" s="26">
        <v>1930112.83</v>
      </c>
      <c r="N30" s="26">
        <v>1930112.83</v>
      </c>
      <c r="O30" s="16">
        <f t="shared" si="2"/>
        <v>0.25775349709650314</v>
      </c>
      <c r="P30" s="40">
        <f t="shared" si="3"/>
        <v>0.25775349709650314</v>
      </c>
    </row>
    <row r="31" spans="1:16" ht="53.45" customHeight="1" x14ac:dyDescent="0.25">
      <c r="A31" s="44" t="s">
        <v>128</v>
      </c>
      <c r="B31" s="45">
        <v>3</v>
      </c>
      <c r="C31" s="45">
        <v>10</v>
      </c>
      <c r="D31" s="45">
        <v>1</v>
      </c>
      <c r="E31" s="45">
        <v>3</v>
      </c>
      <c r="F31" s="45"/>
      <c r="G31" s="46"/>
      <c r="H31" s="25" t="s">
        <v>98</v>
      </c>
      <c r="I31" s="35" t="s">
        <v>26</v>
      </c>
      <c r="J31" s="24">
        <v>123305082</v>
      </c>
      <c r="K31" s="26">
        <v>100000000</v>
      </c>
      <c r="L31" s="26">
        <v>99344000</v>
      </c>
      <c r="M31" s="26">
        <v>99344000</v>
      </c>
      <c r="N31" s="26">
        <v>99344000</v>
      </c>
      <c r="O31" s="16">
        <f t="shared" si="2"/>
        <v>0.8056764440576748</v>
      </c>
      <c r="P31" s="40">
        <f t="shared" si="3"/>
        <v>0.8056764440576748</v>
      </c>
    </row>
    <row r="32" spans="1:16" ht="53.45" customHeight="1" x14ac:dyDescent="0.25">
      <c r="A32" s="44" t="s">
        <v>128</v>
      </c>
      <c r="B32" s="45">
        <v>5</v>
      </c>
      <c r="C32" s="45">
        <v>1</v>
      </c>
      <c r="D32" s="45">
        <v>2</v>
      </c>
      <c r="E32" s="45">
        <v>8</v>
      </c>
      <c r="F32" s="45">
        <v>2</v>
      </c>
      <c r="G32" s="46"/>
      <c r="H32" s="25" t="s">
        <v>98</v>
      </c>
      <c r="I32" s="35" t="s">
        <v>26</v>
      </c>
      <c r="J32" s="17">
        <v>6075513</v>
      </c>
      <c r="K32" s="26">
        <v>6075513</v>
      </c>
      <c r="L32" s="26">
        <v>2036992.83</v>
      </c>
      <c r="M32" s="26">
        <v>2036992.83</v>
      </c>
      <c r="N32" s="26">
        <v>2036992.83</v>
      </c>
      <c r="O32" s="16">
        <f t="shared" si="2"/>
        <v>0.33527914926690144</v>
      </c>
      <c r="P32" s="40">
        <f t="shared" si="3"/>
        <v>0.33527914926690144</v>
      </c>
    </row>
    <row r="33" spans="1:16" ht="53.45" customHeight="1" x14ac:dyDescent="0.25">
      <c r="A33" s="44" t="s">
        <v>129</v>
      </c>
      <c r="B33" s="45">
        <v>5</v>
      </c>
      <c r="C33" s="45">
        <v>1</v>
      </c>
      <c r="D33" s="45">
        <v>2</v>
      </c>
      <c r="E33" s="45">
        <v>8</v>
      </c>
      <c r="F33" s="45">
        <v>3</v>
      </c>
      <c r="G33" s="46"/>
      <c r="H33" s="25" t="s">
        <v>98</v>
      </c>
      <c r="I33" s="35" t="s">
        <v>27</v>
      </c>
      <c r="J33" s="24">
        <v>827920475</v>
      </c>
      <c r="K33" s="26">
        <v>500000000</v>
      </c>
      <c r="L33" s="26">
        <v>289742500</v>
      </c>
      <c r="M33" s="26">
        <v>289742500</v>
      </c>
      <c r="N33" s="26">
        <v>289742500</v>
      </c>
      <c r="O33" s="16">
        <f t="shared" si="2"/>
        <v>0.3499641677541554</v>
      </c>
      <c r="P33" s="40">
        <f t="shared" si="3"/>
        <v>0.3499641677541554</v>
      </c>
    </row>
    <row r="34" spans="1:16" ht="53.45" customHeight="1" x14ac:dyDescent="0.25">
      <c r="A34" s="44" t="s">
        <v>129</v>
      </c>
      <c r="B34" s="45"/>
      <c r="C34" s="45"/>
      <c r="D34" s="45"/>
      <c r="E34" s="45"/>
      <c r="F34" s="45"/>
      <c r="G34" s="46"/>
      <c r="H34" s="25" t="s">
        <v>98</v>
      </c>
      <c r="I34" s="35" t="s">
        <v>27</v>
      </c>
      <c r="J34" s="17">
        <v>7046808</v>
      </c>
      <c r="K34" s="26">
        <v>7046808</v>
      </c>
      <c r="L34" s="26">
        <v>1930111.83</v>
      </c>
      <c r="M34" s="26">
        <v>1930111.83</v>
      </c>
      <c r="N34" s="26">
        <v>1930111.83</v>
      </c>
      <c r="O34" s="16">
        <f t="shared" si="2"/>
        <v>0.27389873968469131</v>
      </c>
      <c r="P34" s="40">
        <f t="shared" si="3"/>
        <v>0.27389873968469131</v>
      </c>
    </row>
    <row r="35" spans="1:16" ht="53.45" customHeight="1" x14ac:dyDescent="0.25">
      <c r="A35" s="44" t="s">
        <v>130</v>
      </c>
      <c r="B35" s="45">
        <v>5</v>
      </c>
      <c r="C35" s="45">
        <v>1</v>
      </c>
      <c r="D35" s="45">
        <v>2</v>
      </c>
      <c r="E35" s="45">
        <v>8</v>
      </c>
      <c r="F35" s="45">
        <v>2</v>
      </c>
      <c r="G35" s="46"/>
      <c r="H35" s="25" t="s">
        <v>98</v>
      </c>
      <c r="I35" s="35" t="s">
        <v>28</v>
      </c>
      <c r="J35" s="24">
        <v>549598048</v>
      </c>
      <c r="K35" s="26">
        <v>300000000</v>
      </c>
      <c r="L35" s="26">
        <v>193172000</v>
      </c>
      <c r="M35" s="26">
        <v>193172000</v>
      </c>
      <c r="N35" s="26">
        <v>193172000</v>
      </c>
      <c r="O35" s="16">
        <f t="shared" si="2"/>
        <v>0.35147868647451963</v>
      </c>
      <c r="P35" s="40">
        <f t="shared" si="3"/>
        <v>0.35147868647451963</v>
      </c>
    </row>
    <row r="36" spans="1:16" ht="53.45" customHeight="1" x14ac:dyDescent="0.25">
      <c r="A36" s="44" t="s">
        <v>130</v>
      </c>
      <c r="B36" s="45">
        <v>5</v>
      </c>
      <c r="C36" s="45">
        <v>1</v>
      </c>
      <c r="D36" s="45">
        <v>2</v>
      </c>
      <c r="E36" s="45">
        <v>8</v>
      </c>
      <c r="F36" s="45">
        <v>3</v>
      </c>
      <c r="G36" s="46"/>
      <c r="H36" s="25" t="s">
        <v>98</v>
      </c>
      <c r="I36" s="35" t="s">
        <v>28</v>
      </c>
      <c r="J36" s="17">
        <v>7046808</v>
      </c>
      <c r="K36" s="26">
        <v>7046808</v>
      </c>
      <c r="L36" s="26">
        <v>1930112.83</v>
      </c>
      <c r="M36" s="26">
        <v>1930112.83</v>
      </c>
      <c r="N36" s="26">
        <v>1930112.83</v>
      </c>
      <c r="O36" s="16">
        <f t="shared" si="2"/>
        <v>0.27389888159291415</v>
      </c>
      <c r="P36" s="40">
        <f t="shared" si="3"/>
        <v>0.27389888159291415</v>
      </c>
    </row>
    <row r="37" spans="1:16" ht="53.45" customHeight="1" x14ac:dyDescent="0.25">
      <c r="A37" s="44" t="s">
        <v>131</v>
      </c>
      <c r="B37" s="45">
        <v>5</v>
      </c>
      <c r="C37" s="45">
        <v>1</v>
      </c>
      <c r="D37" s="45">
        <v>1</v>
      </c>
      <c r="E37" s="45">
        <v>4</v>
      </c>
      <c r="F37" s="45">
        <v>7</v>
      </c>
      <c r="G37" s="46"/>
      <c r="H37" s="25" t="s">
        <v>98</v>
      </c>
      <c r="I37" s="35" t="s">
        <v>29</v>
      </c>
      <c r="J37" s="24">
        <v>1125647566</v>
      </c>
      <c r="K37" s="26">
        <v>700000000</v>
      </c>
      <c r="L37" s="26">
        <v>376616457</v>
      </c>
      <c r="M37" s="26">
        <v>451069892</v>
      </c>
      <c r="N37" s="26">
        <v>376616457</v>
      </c>
      <c r="O37" s="16">
        <f t="shared" si="2"/>
        <v>0.33457759637708845</v>
      </c>
      <c r="P37" s="40">
        <f t="shared" si="3"/>
        <v>0.40072035477576823</v>
      </c>
    </row>
    <row r="38" spans="1:16" ht="53.45" customHeight="1" x14ac:dyDescent="0.25">
      <c r="A38" s="44" t="s">
        <v>131</v>
      </c>
      <c r="B38" s="45"/>
      <c r="C38" s="45"/>
      <c r="D38" s="45"/>
      <c r="E38" s="45"/>
      <c r="F38" s="45"/>
      <c r="G38" s="46"/>
      <c r="H38" s="25" t="s">
        <v>98</v>
      </c>
      <c r="I38" s="35" t="s">
        <v>29</v>
      </c>
      <c r="J38" s="17">
        <v>21000</v>
      </c>
      <c r="K38" s="26">
        <v>21000</v>
      </c>
      <c r="L38" s="26">
        <v>0</v>
      </c>
      <c r="M38" s="26">
        <v>0</v>
      </c>
      <c r="N38" s="26">
        <v>0</v>
      </c>
      <c r="O38" s="16">
        <f t="shared" si="2"/>
        <v>0</v>
      </c>
      <c r="P38" s="40">
        <f t="shared" si="3"/>
        <v>0</v>
      </c>
    </row>
    <row r="39" spans="1:16" ht="53.45" customHeight="1" x14ac:dyDescent="0.25">
      <c r="A39" s="44" t="s">
        <v>132</v>
      </c>
      <c r="B39" s="45">
        <v>2</v>
      </c>
      <c r="C39" s="45">
        <v>1</v>
      </c>
      <c r="D39" s="45">
        <v>1</v>
      </c>
      <c r="E39" s="45">
        <v>3</v>
      </c>
      <c r="F39" s="45">
        <v>8</v>
      </c>
      <c r="G39" s="46"/>
      <c r="H39" s="25" t="s">
        <v>98</v>
      </c>
      <c r="I39" s="35" t="s">
        <v>30</v>
      </c>
      <c r="J39" s="24">
        <v>681890237</v>
      </c>
      <c r="K39" s="26">
        <v>250000000</v>
      </c>
      <c r="L39" s="26">
        <v>166209553</v>
      </c>
      <c r="M39" s="26">
        <v>206717251</v>
      </c>
      <c r="N39" s="26">
        <v>166209553</v>
      </c>
      <c r="O39" s="16">
        <f t="shared" si="2"/>
        <v>0.24374825152394725</v>
      </c>
      <c r="P39" s="40">
        <f t="shared" si="3"/>
        <v>0.30315326394678971</v>
      </c>
    </row>
    <row r="40" spans="1:16" ht="53.45" customHeight="1" x14ac:dyDescent="0.25">
      <c r="A40" s="44" t="s">
        <v>132</v>
      </c>
      <c r="B40" s="45">
        <v>2</v>
      </c>
      <c r="C40" s="45">
        <v>2</v>
      </c>
      <c r="D40" s="45">
        <v>1</v>
      </c>
      <c r="E40" s="45">
        <v>4</v>
      </c>
      <c r="F40" s="45">
        <v>4</v>
      </c>
      <c r="G40" s="46"/>
      <c r="H40" s="25" t="s">
        <v>98</v>
      </c>
      <c r="I40" s="35" t="s">
        <v>30</v>
      </c>
      <c r="J40" s="17">
        <v>30656</v>
      </c>
      <c r="K40" s="26">
        <v>30656</v>
      </c>
      <c r="L40" s="26">
        <v>0</v>
      </c>
      <c r="M40" s="26">
        <v>0</v>
      </c>
      <c r="N40" s="26">
        <v>0</v>
      </c>
      <c r="O40" s="16">
        <f t="shared" si="2"/>
        <v>0</v>
      </c>
      <c r="P40" s="40">
        <f t="shared" si="3"/>
        <v>0</v>
      </c>
    </row>
    <row r="41" spans="1:16" ht="53.45" customHeight="1" x14ac:dyDescent="0.25">
      <c r="A41" s="44" t="s">
        <v>133</v>
      </c>
      <c r="B41" s="45">
        <v>2</v>
      </c>
      <c r="C41" s="45">
        <v>1</v>
      </c>
      <c r="D41" s="45">
        <v>1</v>
      </c>
      <c r="E41" s="45">
        <v>4</v>
      </c>
      <c r="F41" s="45">
        <v>5</v>
      </c>
      <c r="G41" s="46"/>
      <c r="H41" s="25" t="s">
        <v>98</v>
      </c>
      <c r="I41" s="35" t="s">
        <v>31</v>
      </c>
      <c r="J41" s="24">
        <v>82356540</v>
      </c>
      <c r="K41" s="26">
        <v>50000000</v>
      </c>
      <c r="L41" s="26">
        <v>40751471</v>
      </c>
      <c r="M41" s="26">
        <v>48929200</v>
      </c>
      <c r="N41" s="26">
        <v>40751471</v>
      </c>
      <c r="O41" s="16">
        <f t="shared" si="2"/>
        <v>0.49481766718222986</v>
      </c>
      <c r="P41" s="40">
        <f t="shared" si="3"/>
        <v>0.59411432291837418</v>
      </c>
    </row>
    <row r="42" spans="1:16" ht="53.45" customHeight="1" x14ac:dyDescent="0.25">
      <c r="A42" s="44" t="s">
        <v>134</v>
      </c>
      <c r="B42" s="45">
        <v>2</v>
      </c>
      <c r="C42" s="45">
        <v>1</v>
      </c>
      <c r="D42" s="45">
        <v>1</v>
      </c>
      <c r="E42" s="45">
        <v>4</v>
      </c>
      <c r="F42" s="45">
        <v>7</v>
      </c>
      <c r="G42" s="46"/>
      <c r="H42" s="25" t="s">
        <v>98</v>
      </c>
      <c r="I42" s="35" t="s">
        <v>32</v>
      </c>
      <c r="J42" s="24">
        <v>1167594490</v>
      </c>
      <c r="K42" s="26">
        <v>700000000</v>
      </c>
      <c r="L42" s="26">
        <v>483254208</v>
      </c>
      <c r="M42" s="26">
        <v>686627582</v>
      </c>
      <c r="N42" s="26">
        <v>483254208</v>
      </c>
      <c r="O42" s="16">
        <f t="shared" si="2"/>
        <v>0.41388873631974743</v>
      </c>
      <c r="P42" s="40">
        <f t="shared" si="3"/>
        <v>0.5880702486014644</v>
      </c>
    </row>
    <row r="43" spans="1:16" ht="53.45" customHeight="1" x14ac:dyDescent="0.25">
      <c r="A43" s="44" t="s">
        <v>134</v>
      </c>
      <c r="B43" s="45">
        <v>2</v>
      </c>
      <c r="C43" s="45">
        <v>1</v>
      </c>
      <c r="D43" s="45">
        <v>1</v>
      </c>
      <c r="E43" s="45">
        <v>4</v>
      </c>
      <c r="F43" s="45">
        <v>8</v>
      </c>
      <c r="G43" s="46"/>
      <c r="H43" s="25" t="s">
        <v>98</v>
      </c>
      <c r="I43" s="35" t="s">
        <v>32</v>
      </c>
      <c r="J43" s="17">
        <v>11235</v>
      </c>
      <c r="K43" s="26">
        <v>11235</v>
      </c>
      <c r="L43" s="26">
        <v>0</v>
      </c>
      <c r="M43" s="26">
        <v>0</v>
      </c>
      <c r="N43" s="26">
        <v>0</v>
      </c>
      <c r="O43" s="16">
        <f t="shared" si="2"/>
        <v>0</v>
      </c>
      <c r="P43" s="40">
        <f t="shared" si="3"/>
        <v>0</v>
      </c>
    </row>
    <row r="44" spans="1:16" ht="53.45" customHeight="1" x14ac:dyDescent="0.25">
      <c r="A44" s="44" t="s">
        <v>135</v>
      </c>
      <c r="B44" s="45">
        <v>2</v>
      </c>
      <c r="C44" s="45">
        <v>2</v>
      </c>
      <c r="D44" s="45">
        <v>1</v>
      </c>
      <c r="E44" s="45">
        <v>0</v>
      </c>
      <c r="F44" s="45">
        <v>1</v>
      </c>
      <c r="G44" s="46"/>
      <c r="H44" s="25" t="s">
        <v>98</v>
      </c>
      <c r="I44" s="35" t="s">
        <v>33</v>
      </c>
      <c r="J44" s="24">
        <v>414509038</v>
      </c>
      <c r="K44" s="26">
        <v>0</v>
      </c>
      <c r="L44" s="26">
        <v>0</v>
      </c>
      <c r="M44" s="26">
        <v>0</v>
      </c>
      <c r="N44" s="26">
        <v>0</v>
      </c>
      <c r="O44" s="16">
        <f t="shared" si="2"/>
        <v>0</v>
      </c>
      <c r="P44" s="40">
        <f t="shared" si="3"/>
        <v>0</v>
      </c>
    </row>
    <row r="45" spans="1:16" ht="53.45" customHeight="1" x14ac:dyDescent="0.25">
      <c r="A45" s="44" t="s">
        <v>136</v>
      </c>
      <c r="B45" s="45">
        <v>2</v>
      </c>
      <c r="C45" s="45">
        <v>2</v>
      </c>
      <c r="D45" s="45">
        <v>1</v>
      </c>
      <c r="E45" s="45">
        <v>3</v>
      </c>
      <c r="F45" s="45">
        <v>1</v>
      </c>
      <c r="G45" s="46"/>
      <c r="H45" s="25" t="s">
        <v>98</v>
      </c>
      <c r="I45" s="35" t="s">
        <v>34</v>
      </c>
      <c r="J45" s="24">
        <v>87039238</v>
      </c>
      <c r="K45" s="26">
        <v>80000000</v>
      </c>
      <c r="L45" s="26">
        <v>0</v>
      </c>
      <c r="M45" s="26">
        <v>0</v>
      </c>
      <c r="N45" s="26">
        <v>0</v>
      </c>
      <c r="O45" s="16">
        <f t="shared" si="2"/>
        <v>0</v>
      </c>
      <c r="P45" s="40">
        <f t="shared" si="3"/>
        <v>0</v>
      </c>
    </row>
    <row r="46" spans="1:16" ht="53.45" customHeight="1" x14ac:dyDescent="0.25">
      <c r="A46" s="44" t="s">
        <v>137</v>
      </c>
      <c r="B46" s="45">
        <v>2</v>
      </c>
      <c r="C46" s="45">
        <v>2</v>
      </c>
      <c r="D46" s="45">
        <v>1</v>
      </c>
      <c r="E46" s="45">
        <v>3</v>
      </c>
      <c r="F46" s="45">
        <v>2</v>
      </c>
      <c r="G46" s="46"/>
      <c r="H46" s="25" t="s">
        <v>98</v>
      </c>
      <c r="I46" s="35" t="s">
        <v>92</v>
      </c>
      <c r="J46" s="24">
        <v>2191100000</v>
      </c>
      <c r="K46" s="26">
        <v>0</v>
      </c>
      <c r="L46" s="26">
        <v>0</v>
      </c>
      <c r="M46" s="26">
        <v>0</v>
      </c>
      <c r="N46" s="26">
        <v>0</v>
      </c>
      <c r="O46" s="16">
        <f t="shared" si="2"/>
        <v>0</v>
      </c>
      <c r="P46" s="40">
        <f t="shared" si="3"/>
        <v>0</v>
      </c>
    </row>
    <row r="47" spans="1:16" ht="53.45" customHeight="1" x14ac:dyDescent="0.25">
      <c r="A47" s="44" t="s">
        <v>138</v>
      </c>
      <c r="B47" s="45">
        <v>2</v>
      </c>
      <c r="C47" s="45">
        <v>2</v>
      </c>
      <c r="D47" s="45">
        <v>1</v>
      </c>
      <c r="E47" s="45">
        <v>3</v>
      </c>
      <c r="F47" s="45">
        <v>3</v>
      </c>
      <c r="G47" s="46"/>
      <c r="H47" s="25" t="s">
        <v>98</v>
      </c>
      <c r="I47" s="35" t="s">
        <v>35</v>
      </c>
      <c r="J47" s="24">
        <v>16770576</v>
      </c>
      <c r="K47" s="26">
        <v>0</v>
      </c>
      <c r="L47" s="26">
        <v>0</v>
      </c>
      <c r="M47" s="26">
        <v>0</v>
      </c>
      <c r="N47" s="26">
        <v>0</v>
      </c>
      <c r="O47" s="16">
        <f t="shared" si="2"/>
        <v>0</v>
      </c>
      <c r="P47" s="40">
        <f t="shared" si="3"/>
        <v>0</v>
      </c>
    </row>
    <row r="48" spans="1:16" ht="53.45" customHeight="1" x14ac:dyDescent="0.25">
      <c r="A48" s="44" t="s">
        <v>139</v>
      </c>
      <c r="B48" s="45">
        <v>2</v>
      </c>
      <c r="C48" s="45">
        <v>2</v>
      </c>
      <c r="D48" s="45">
        <v>1</v>
      </c>
      <c r="E48" s="45">
        <v>3</v>
      </c>
      <c r="F48" s="45">
        <v>4</v>
      </c>
      <c r="G48" s="46"/>
      <c r="H48" s="25" t="s">
        <v>98</v>
      </c>
      <c r="I48" s="35" t="s">
        <v>82</v>
      </c>
      <c r="J48" s="24">
        <v>0</v>
      </c>
      <c r="K48" s="26">
        <v>0</v>
      </c>
      <c r="L48" s="26">
        <v>0</v>
      </c>
      <c r="M48" s="26">
        <v>0</v>
      </c>
      <c r="N48" s="26">
        <v>0</v>
      </c>
      <c r="O48" s="16">
        <v>0</v>
      </c>
      <c r="P48" s="40">
        <v>0</v>
      </c>
    </row>
    <row r="49" spans="1:16" ht="53.45" customHeight="1" x14ac:dyDescent="0.25">
      <c r="A49" s="44" t="s">
        <v>140</v>
      </c>
      <c r="B49" s="45">
        <v>2</v>
      </c>
      <c r="C49" s="45">
        <v>2</v>
      </c>
      <c r="D49" s="45">
        <v>1</v>
      </c>
      <c r="E49" s="45">
        <v>3</v>
      </c>
      <c r="F49" s="45">
        <v>5</v>
      </c>
      <c r="G49" s="46"/>
      <c r="H49" s="25" t="s">
        <v>98</v>
      </c>
      <c r="I49" s="35" t="s">
        <v>45</v>
      </c>
      <c r="J49" s="24">
        <v>0</v>
      </c>
      <c r="K49" s="26">
        <v>0</v>
      </c>
      <c r="L49" s="26">
        <v>0</v>
      </c>
      <c r="M49" s="26">
        <v>0</v>
      </c>
      <c r="N49" s="26">
        <v>0</v>
      </c>
      <c r="O49" s="16">
        <v>0</v>
      </c>
      <c r="P49" s="40">
        <v>0</v>
      </c>
    </row>
    <row r="50" spans="1:16" ht="53.45" customHeight="1" x14ac:dyDescent="0.25">
      <c r="A50" s="44" t="s">
        <v>141</v>
      </c>
      <c r="B50" s="45">
        <v>2</v>
      </c>
      <c r="C50" s="45">
        <v>2</v>
      </c>
      <c r="D50" s="45">
        <v>1</v>
      </c>
      <c r="E50" s="45">
        <v>3</v>
      </c>
      <c r="F50" s="45">
        <v>6</v>
      </c>
      <c r="G50" s="46"/>
      <c r="H50" s="25" t="s">
        <v>98</v>
      </c>
      <c r="I50" s="35" t="s">
        <v>36</v>
      </c>
      <c r="J50" s="24">
        <v>0</v>
      </c>
      <c r="K50" s="26">
        <v>0</v>
      </c>
      <c r="L50" s="26">
        <v>0</v>
      </c>
      <c r="M50" s="26">
        <v>0</v>
      </c>
      <c r="N50" s="26">
        <v>0</v>
      </c>
      <c r="O50" s="16">
        <v>0</v>
      </c>
      <c r="P50" s="40">
        <v>0</v>
      </c>
    </row>
    <row r="51" spans="1:16" ht="53.45" customHeight="1" x14ac:dyDescent="0.25">
      <c r="A51" s="44" t="s">
        <v>141</v>
      </c>
      <c r="B51" s="45">
        <v>2</v>
      </c>
      <c r="C51" s="45">
        <v>2</v>
      </c>
      <c r="D51" s="45">
        <v>1</v>
      </c>
      <c r="E51" s="45">
        <v>3</v>
      </c>
      <c r="F51" s="45">
        <v>7</v>
      </c>
      <c r="G51" s="46"/>
      <c r="H51" s="25" t="s">
        <v>98</v>
      </c>
      <c r="I51" s="35" t="s">
        <v>36</v>
      </c>
      <c r="J51" s="24">
        <v>0</v>
      </c>
      <c r="K51" s="26">
        <v>0</v>
      </c>
      <c r="L51" s="26">
        <v>0</v>
      </c>
      <c r="M51" s="26">
        <v>0</v>
      </c>
      <c r="N51" s="26">
        <v>0</v>
      </c>
      <c r="O51" s="16">
        <v>0</v>
      </c>
      <c r="P51" s="40">
        <v>0</v>
      </c>
    </row>
    <row r="52" spans="1:16" ht="53.45" customHeight="1" x14ac:dyDescent="0.25">
      <c r="A52" s="44" t="s">
        <v>142</v>
      </c>
      <c r="B52" s="45">
        <v>2</v>
      </c>
      <c r="C52" s="45">
        <v>2</v>
      </c>
      <c r="D52" s="45">
        <v>1</v>
      </c>
      <c r="E52" s="45">
        <v>3</v>
      </c>
      <c r="F52" s="45">
        <v>8</v>
      </c>
      <c r="G52" s="46"/>
      <c r="H52" s="25" t="s">
        <v>98</v>
      </c>
      <c r="I52" s="35" t="s">
        <v>84</v>
      </c>
      <c r="J52" s="24">
        <v>0</v>
      </c>
      <c r="K52" s="26">
        <v>0</v>
      </c>
      <c r="L52" s="26">
        <v>0</v>
      </c>
      <c r="M52" s="26">
        <v>0</v>
      </c>
      <c r="N52" s="26">
        <v>0</v>
      </c>
      <c r="O52" s="16">
        <v>0</v>
      </c>
      <c r="P52" s="40">
        <v>0</v>
      </c>
    </row>
    <row r="53" spans="1:16" ht="53.45" customHeight="1" x14ac:dyDescent="0.25">
      <c r="A53" s="44" t="s">
        <v>143</v>
      </c>
      <c r="B53" s="45">
        <v>2</v>
      </c>
      <c r="C53" s="45">
        <v>2</v>
      </c>
      <c r="D53" s="45">
        <v>1</v>
      </c>
      <c r="E53" s="45">
        <v>4</v>
      </c>
      <c r="F53" s="45">
        <v>2</v>
      </c>
      <c r="G53" s="46"/>
      <c r="H53" s="25" t="s">
        <v>98</v>
      </c>
      <c r="I53" s="35" t="s">
        <v>37</v>
      </c>
      <c r="J53" s="24">
        <v>35841121</v>
      </c>
      <c r="K53" s="26">
        <v>0</v>
      </c>
      <c r="L53" s="26">
        <v>0</v>
      </c>
      <c r="M53" s="26">
        <v>0</v>
      </c>
      <c r="N53" s="26">
        <v>0</v>
      </c>
      <c r="O53" s="16">
        <f t="shared" si="2"/>
        <v>0</v>
      </c>
      <c r="P53" s="40">
        <f t="shared" si="3"/>
        <v>0</v>
      </c>
    </row>
    <row r="54" spans="1:16" ht="53.45" customHeight="1" x14ac:dyDescent="0.25">
      <c r="A54" s="44" t="s">
        <v>144</v>
      </c>
      <c r="B54" s="45">
        <v>2</v>
      </c>
      <c r="C54" s="45">
        <v>2</v>
      </c>
      <c r="D54" s="45">
        <v>1</v>
      </c>
      <c r="E54" s="45">
        <v>4</v>
      </c>
      <c r="F54" s="45">
        <v>3</v>
      </c>
      <c r="G54" s="46"/>
      <c r="H54" s="25" t="s">
        <v>98</v>
      </c>
      <c r="I54" s="35" t="s">
        <v>38</v>
      </c>
      <c r="J54" s="24">
        <v>22183462</v>
      </c>
      <c r="K54" s="26">
        <v>0</v>
      </c>
      <c r="L54" s="26">
        <v>0</v>
      </c>
      <c r="M54" s="26">
        <v>0</v>
      </c>
      <c r="N54" s="26">
        <v>0</v>
      </c>
      <c r="O54" s="16">
        <f t="shared" si="2"/>
        <v>0</v>
      </c>
      <c r="P54" s="40">
        <f t="shared" si="3"/>
        <v>0</v>
      </c>
    </row>
    <row r="55" spans="1:16" ht="53.45" customHeight="1" x14ac:dyDescent="0.25">
      <c r="A55" s="44" t="s">
        <v>145</v>
      </c>
      <c r="B55" s="45">
        <v>2</v>
      </c>
      <c r="C55" s="45">
        <v>2</v>
      </c>
      <c r="D55" s="45">
        <v>1</v>
      </c>
      <c r="E55" s="45">
        <v>4</v>
      </c>
      <c r="F55" s="45">
        <v>6</v>
      </c>
      <c r="G55" s="46"/>
      <c r="H55" s="25" t="s">
        <v>98</v>
      </c>
      <c r="I55" s="35" t="s">
        <v>85</v>
      </c>
      <c r="J55" s="24">
        <v>0</v>
      </c>
      <c r="K55" s="26">
        <v>0</v>
      </c>
      <c r="L55" s="26">
        <v>0</v>
      </c>
      <c r="M55" s="26">
        <v>0</v>
      </c>
      <c r="N55" s="26">
        <v>0</v>
      </c>
      <c r="O55" s="16">
        <v>0</v>
      </c>
      <c r="P55" s="40">
        <v>0</v>
      </c>
    </row>
    <row r="56" spans="1:16" ht="53.45" customHeight="1" x14ac:dyDescent="0.25">
      <c r="A56" s="44" t="s">
        <v>145</v>
      </c>
      <c r="B56" s="45">
        <v>2</v>
      </c>
      <c r="C56" s="45">
        <v>2</v>
      </c>
      <c r="D56" s="45">
        <v>1</v>
      </c>
      <c r="E56" s="45">
        <v>4</v>
      </c>
      <c r="F56" s="45">
        <v>7</v>
      </c>
      <c r="G56" s="46"/>
      <c r="H56" s="25" t="s">
        <v>98</v>
      </c>
      <c r="I56" s="35" t="s">
        <v>85</v>
      </c>
      <c r="J56" s="24">
        <v>0</v>
      </c>
      <c r="K56" s="26">
        <v>0</v>
      </c>
      <c r="L56" s="26">
        <v>0</v>
      </c>
      <c r="M56" s="26">
        <v>0</v>
      </c>
      <c r="N56" s="26">
        <v>0</v>
      </c>
      <c r="O56" s="16">
        <v>0</v>
      </c>
      <c r="P56" s="40">
        <v>0</v>
      </c>
    </row>
    <row r="57" spans="1:16" ht="53.45" customHeight="1" x14ac:dyDescent="0.25">
      <c r="A57" s="44" t="s">
        <v>146</v>
      </c>
      <c r="B57" s="45">
        <v>2</v>
      </c>
      <c r="C57" s="45">
        <v>2</v>
      </c>
      <c r="D57" s="45">
        <v>1</v>
      </c>
      <c r="E57" s="45">
        <v>4</v>
      </c>
      <c r="F57" s="45">
        <v>9</v>
      </c>
      <c r="G57" s="46"/>
      <c r="H57" s="25" t="s">
        <v>98</v>
      </c>
      <c r="I57" s="28" t="s">
        <v>39</v>
      </c>
      <c r="J57" s="15">
        <v>50500073</v>
      </c>
      <c r="K57" s="26">
        <v>50500000</v>
      </c>
      <c r="L57" s="26">
        <v>50500000</v>
      </c>
      <c r="M57" s="26">
        <v>1031500</v>
      </c>
      <c r="N57" s="26">
        <v>1031500</v>
      </c>
      <c r="O57" s="16">
        <f t="shared" si="2"/>
        <v>0.99999855445753516</v>
      </c>
      <c r="P57" s="40">
        <f t="shared" si="3"/>
        <v>2.0425713047979157E-2</v>
      </c>
    </row>
    <row r="58" spans="1:16" ht="53.45" customHeight="1" x14ac:dyDescent="0.25">
      <c r="A58" s="44" t="s">
        <v>146</v>
      </c>
      <c r="B58" s="45">
        <v>2</v>
      </c>
      <c r="C58" s="45">
        <v>2</v>
      </c>
      <c r="D58" s="45">
        <v>2</v>
      </c>
      <c r="E58" s="45">
        <v>5</v>
      </c>
      <c r="F58" s="45">
        <v>4</v>
      </c>
      <c r="G58" s="46"/>
      <c r="H58" s="25" t="s">
        <v>98</v>
      </c>
      <c r="I58" s="28" t="s">
        <v>39</v>
      </c>
      <c r="J58" s="24">
        <v>11670576</v>
      </c>
      <c r="K58" s="26">
        <v>10600000</v>
      </c>
      <c r="L58" s="26">
        <v>600000</v>
      </c>
      <c r="M58" s="26">
        <v>600000</v>
      </c>
      <c r="N58" s="26">
        <v>600000</v>
      </c>
      <c r="O58" s="16">
        <f t="shared" si="2"/>
        <v>5.1411344221570558E-2</v>
      </c>
      <c r="P58" s="40">
        <f t="shared" si="3"/>
        <v>5.1411344221570558E-2</v>
      </c>
    </row>
    <row r="59" spans="1:16" ht="53.45" customHeight="1" x14ac:dyDescent="0.25">
      <c r="A59" s="44" t="s">
        <v>146</v>
      </c>
      <c r="B59" s="45">
        <v>2</v>
      </c>
      <c r="C59" s="45">
        <v>2</v>
      </c>
      <c r="D59" s="45">
        <v>2</v>
      </c>
      <c r="E59" s="45">
        <v>6</v>
      </c>
      <c r="F59" s="45">
        <v>3</v>
      </c>
      <c r="G59" s="46"/>
      <c r="H59" s="25" t="s">
        <v>98</v>
      </c>
      <c r="I59" s="28" t="s">
        <v>39</v>
      </c>
      <c r="J59" s="24">
        <v>0</v>
      </c>
      <c r="K59" s="26">
        <v>0</v>
      </c>
      <c r="L59" s="26">
        <v>0</v>
      </c>
      <c r="M59" s="26">
        <v>0</v>
      </c>
      <c r="N59" s="26">
        <v>0</v>
      </c>
      <c r="O59" s="16">
        <v>0</v>
      </c>
      <c r="P59" s="40">
        <v>0</v>
      </c>
    </row>
    <row r="60" spans="1:16" ht="53.45" customHeight="1" x14ac:dyDescent="0.25">
      <c r="A60" s="44" t="s">
        <v>146</v>
      </c>
      <c r="B60" s="45">
        <v>2</v>
      </c>
      <c r="C60" s="45">
        <v>2</v>
      </c>
      <c r="D60" s="45">
        <v>2</v>
      </c>
      <c r="E60" s="45">
        <v>6</v>
      </c>
      <c r="F60" s="45">
        <v>4</v>
      </c>
      <c r="G60" s="46"/>
      <c r="H60" s="25" t="s">
        <v>98</v>
      </c>
      <c r="I60" s="28" t="s">
        <v>39</v>
      </c>
      <c r="J60" s="17">
        <v>0</v>
      </c>
      <c r="K60" s="26">
        <v>0</v>
      </c>
      <c r="L60" s="26">
        <v>0</v>
      </c>
      <c r="M60" s="26">
        <v>0</v>
      </c>
      <c r="N60" s="26">
        <v>0</v>
      </c>
      <c r="O60" s="16">
        <v>0</v>
      </c>
      <c r="P60" s="40">
        <v>0</v>
      </c>
    </row>
    <row r="61" spans="1:16" ht="53.45" customHeight="1" x14ac:dyDescent="0.25">
      <c r="A61" s="44" t="s">
        <v>147</v>
      </c>
      <c r="B61" s="45">
        <v>2</v>
      </c>
      <c r="C61" s="45">
        <v>2</v>
      </c>
      <c r="D61" s="45">
        <v>2</v>
      </c>
      <c r="E61" s="45">
        <v>6</v>
      </c>
      <c r="F61" s="45">
        <v>5</v>
      </c>
      <c r="G61" s="46"/>
      <c r="H61" s="25" t="s">
        <v>98</v>
      </c>
      <c r="I61" s="35" t="s">
        <v>40</v>
      </c>
      <c r="J61" s="24">
        <v>56697015</v>
      </c>
      <c r="K61" s="26">
        <v>16250000</v>
      </c>
      <c r="L61" s="26">
        <v>16250000</v>
      </c>
      <c r="M61" s="26">
        <v>250000</v>
      </c>
      <c r="N61" s="26">
        <v>250000</v>
      </c>
      <c r="O61" s="16">
        <f t="shared" si="2"/>
        <v>0.2866112087206002</v>
      </c>
      <c r="P61" s="40">
        <f t="shared" si="3"/>
        <v>4.4094032110861565E-3</v>
      </c>
    </row>
    <row r="62" spans="1:16" ht="53.45" customHeight="1" x14ac:dyDescent="0.25">
      <c r="A62" s="44" t="s">
        <v>148</v>
      </c>
      <c r="B62" s="45">
        <v>2</v>
      </c>
      <c r="C62" s="45">
        <v>2</v>
      </c>
      <c r="D62" s="45">
        <v>2</v>
      </c>
      <c r="E62" s="45">
        <v>6</v>
      </c>
      <c r="F62" s="45">
        <v>8</v>
      </c>
      <c r="G62" s="46"/>
      <c r="H62" s="25" t="s">
        <v>98</v>
      </c>
      <c r="I62" s="36" t="s">
        <v>86</v>
      </c>
      <c r="J62" s="24">
        <v>0</v>
      </c>
      <c r="K62" s="26">
        <v>0</v>
      </c>
      <c r="L62" s="26">
        <v>0</v>
      </c>
      <c r="M62" s="26">
        <v>0</v>
      </c>
      <c r="N62" s="26">
        <v>0</v>
      </c>
      <c r="O62" s="16">
        <v>0</v>
      </c>
      <c r="P62" s="40">
        <v>0</v>
      </c>
    </row>
    <row r="63" spans="1:16" ht="53.45" customHeight="1" x14ac:dyDescent="0.25">
      <c r="A63" s="44" t="s">
        <v>149</v>
      </c>
      <c r="B63" s="45">
        <v>2</v>
      </c>
      <c r="C63" s="45">
        <v>2</v>
      </c>
      <c r="D63" s="45">
        <v>2</v>
      </c>
      <c r="E63" s="45">
        <v>6</v>
      </c>
      <c r="F63" s="45">
        <v>9</v>
      </c>
      <c r="G63" s="46"/>
      <c r="H63" s="25" t="s">
        <v>98</v>
      </c>
      <c r="I63" s="36" t="s">
        <v>41</v>
      </c>
      <c r="J63" s="24">
        <v>0</v>
      </c>
      <c r="K63" s="26">
        <v>0</v>
      </c>
      <c r="L63" s="26">
        <v>0</v>
      </c>
      <c r="M63" s="26">
        <v>0</v>
      </c>
      <c r="N63" s="26">
        <v>0</v>
      </c>
      <c r="O63" s="16">
        <v>0</v>
      </c>
      <c r="P63" s="40">
        <v>0</v>
      </c>
    </row>
    <row r="64" spans="1:16" ht="53.45" customHeight="1" x14ac:dyDescent="0.25">
      <c r="A64" s="44" t="s">
        <v>149</v>
      </c>
      <c r="B64" s="45">
        <v>2</v>
      </c>
      <c r="C64" s="45">
        <v>2</v>
      </c>
      <c r="D64" s="45">
        <v>2</v>
      </c>
      <c r="E64" s="45">
        <v>7</v>
      </c>
      <c r="F64" s="45">
        <v>1</v>
      </c>
      <c r="G64" s="46"/>
      <c r="H64" s="25" t="s">
        <v>98</v>
      </c>
      <c r="I64" s="36" t="s">
        <v>41</v>
      </c>
      <c r="J64" s="24">
        <v>0</v>
      </c>
      <c r="K64" s="26">
        <v>0</v>
      </c>
      <c r="L64" s="26">
        <v>0</v>
      </c>
      <c r="M64" s="26">
        <v>0</v>
      </c>
      <c r="N64" s="26">
        <v>0</v>
      </c>
      <c r="O64" s="16">
        <v>0</v>
      </c>
      <c r="P64" s="40">
        <v>0</v>
      </c>
    </row>
    <row r="65" spans="1:16" ht="53.45" customHeight="1" x14ac:dyDescent="0.25">
      <c r="A65" s="44" t="s">
        <v>150</v>
      </c>
      <c r="B65" s="45">
        <v>2</v>
      </c>
      <c r="C65" s="45">
        <v>2</v>
      </c>
      <c r="D65" s="45">
        <v>2</v>
      </c>
      <c r="E65" s="45">
        <v>7</v>
      </c>
      <c r="F65" s="45">
        <v>2</v>
      </c>
      <c r="G65" s="46"/>
      <c r="H65" s="25" t="s">
        <v>98</v>
      </c>
      <c r="I65" s="35" t="s">
        <v>42</v>
      </c>
      <c r="J65" s="24">
        <v>0</v>
      </c>
      <c r="K65" s="26">
        <v>0</v>
      </c>
      <c r="L65" s="26">
        <v>0</v>
      </c>
      <c r="M65" s="26">
        <v>0</v>
      </c>
      <c r="N65" s="26">
        <v>0</v>
      </c>
      <c r="O65" s="16">
        <v>0</v>
      </c>
      <c r="P65" s="40">
        <v>0</v>
      </c>
    </row>
    <row r="66" spans="1:16" ht="53.45" customHeight="1" x14ac:dyDescent="0.25">
      <c r="A66" s="44" t="s">
        <v>150</v>
      </c>
      <c r="B66" s="45">
        <v>2</v>
      </c>
      <c r="C66" s="45">
        <v>2</v>
      </c>
      <c r="D66" s="45">
        <v>2</v>
      </c>
      <c r="E66" s="45">
        <v>8</v>
      </c>
      <c r="F66" s="45">
        <v>2</v>
      </c>
      <c r="G66" s="46"/>
      <c r="H66" s="27" t="s">
        <v>98</v>
      </c>
      <c r="I66" s="36" t="s">
        <v>42</v>
      </c>
      <c r="J66" s="24">
        <v>6434657</v>
      </c>
      <c r="K66" s="15">
        <v>0</v>
      </c>
      <c r="L66" s="15">
        <v>0</v>
      </c>
      <c r="M66" s="15">
        <v>0</v>
      </c>
      <c r="N66" s="15">
        <v>0</v>
      </c>
      <c r="O66" s="16">
        <f t="shared" si="2"/>
        <v>0</v>
      </c>
      <c r="P66" s="40">
        <f t="shared" si="3"/>
        <v>0</v>
      </c>
    </row>
    <row r="67" spans="1:16" ht="53.45" customHeight="1" x14ac:dyDescent="0.25">
      <c r="A67" s="44" t="s">
        <v>151</v>
      </c>
      <c r="B67" s="45">
        <v>2</v>
      </c>
      <c r="C67" s="45">
        <v>2</v>
      </c>
      <c r="D67" s="45">
        <v>2</v>
      </c>
      <c r="E67" s="45">
        <v>8</v>
      </c>
      <c r="F67" s="45">
        <v>3</v>
      </c>
      <c r="G67" s="46"/>
      <c r="H67" s="25" t="s">
        <v>98</v>
      </c>
      <c r="I67" s="35" t="s">
        <v>87</v>
      </c>
      <c r="J67" s="24">
        <v>0</v>
      </c>
      <c r="K67" s="26">
        <v>0</v>
      </c>
      <c r="L67" s="26">
        <v>0</v>
      </c>
      <c r="M67" s="26">
        <v>0</v>
      </c>
      <c r="N67" s="26">
        <v>0</v>
      </c>
      <c r="O67" s="16">
        <v>0</v>
      </c>
      <c r="P67" s="40">
        <v>0</v>
      </c>
    </row>
    <row r="68" spans="1:16" ht="53.45" customHeight="1" x14ac:dyDescent="0.25">
      <c r="A68" s="44" t="s">
        <v>152</v>
      </c>
      <c r="B68" s="45">
        <v>2</v>
      </c>
      <c r="C68" s="45">
        <v>2</v>
      </c>
      <c r="D68" s="45">
        <v>2</v>
      </c>
      <c r="E68" s="45">
        <v>8</v>
      </c>
      <c r="F68" s="45">
        <v>4</v>
      </c>
      <c r="G68" s="46"/>
      <c r="H68" s="25" t="s">
        <v>98</v>
      </c>
      <c r="I68" s="35" t="s">
        <v>43</v>
      </c>
      <c r="J68" s="24">
        <v>5858964</v>
      </c>
      <c r="K68" s="26">
        <v>250000</v>
      </c>
      <c r="L68" s="26">
        <v>250000</v>
      </c>
      <c r="M68" s="26">
        <v>250000</v>
      </c>
      <c r="N68" s="26">
        <v>250000</v>
      </c>
      <c r="O68" s="16">
        <f t="shared" si="2"/>
        <v>4.266965968727577E-2</v>
      </c>
      <c r="P68" s="40">
        <f t="shared" si="3"/>
        <v>4.266965968727577E-2</v>
      </c>
    </row>
    <row r="69" spans="1:16" ht="53.45" customHeight="1" x14ac:dyDescent="0.25">
      <c r="A69" s="44" t="s">
        <v>152</v>
      </c>
      <c r="B69" s="45">
        <v>2</v>
      </c>
      <c r="C69" s="45">
        <v>2</v>
      </c>
      <c r="D69" s="45">
        <v>2</v>
      </c>
      <c r="E69" s="45">
        <v>8</v>
      </c>
      <c r="F69" s="45">
        <v>5</v>
      </c>
      <c r="G69" s="46"/>
      <c r="H69" s="25" t="s">
        <v>98</v>
      </c>
      <c r="I69" s="35" t="s">
        <v>43</v>
      </c>
      <c r="J69" s="24">
        <v>0</v>
      </c>
      <c r="K69" s="26">
        <v>0</v>
      </c>
      <c r="L69" s="26">
        <v>0</v>
      </c>
      <c r="M69" s="26">
        <v>0</v>
      </c>
      <c r="N69" s="26">
        <v>0</v>
      </c>
      <c r="O69" s="16">
        <v>0</v>
      </c>
      <c r="P69" s="40">
        <v>0</v>
      </c>
    </row>
    <row r="70" spans="1:16" ht="53.45" customHeight="1" x14ac:dyDescent="0.25">
      <c r="A70" s="44" t="s">
        <v>152</v>
      </c>
      <c r="B70" s="45">
        <v>2</v>
      </c>
      <c r="C70" s="45">
        <v>2</v>
      </c>
      <c r="D70" s="45">
        <v>2</v>
      </c>
      <c r="E70" s="45">
        <v>8</v>
      </c>
      <c r="F70" s="45">
        <v>7</v>
      </c>
      <c r="G70" s="46"/>
      <c r="H70" s="25" t="s">
        <v>98</v>
      </c>
      <c r="I70" s="28" t="s">
        <v>43</v>
      </c>
      <c r="J70" s="24">
        <v>10737</v>
      </c>
      <c r="K70" s="26">
        <v>10737</v>
      </c>
      <c r="L70" s="26">
        <v>0</v>
      </c>
      <c r="M70" s="26">
        <v>0</v>
      </c>
      <c r="N70" s="26">
        <v>0</v>
      </c>
      <c r="O70" s="16">
        <f t="shared" si="2"/>
        <v>0</v>
      </c>
      <c r="P70" s="40">
        <f t="shared" si="3"/>
        <v>0</v>
      </c>
    </row>
    <row r="71" spans="1:16" ht="53.45" customHeight="1" x14ac:dyDescent="0.25">
      <c r="A71" s="44" t="s">
        <v>153</v>
      </c>
      <c r="B71" s="45">
        <v>2</v>
      </c>
      <c r="C71" s="45">
        <v>2</v>
      </c>
      <c r="D71" s="45">
        <v>2</v>
      </c>
      <c r="E71" s="45">
        <v>8</v>
      </c>
      <c r="F71" s="45">
        <v>9</v>
      </c>
      <c r="G71" s="46"/>
      <c r="H71" s="25" t="s">
        <v>98</v>
      </c>
      <c r="I71" s="35" t="s">
        <v>44</v>
      </c>
      <c r="J71" s="24">
        <v>10600000</v>
      </c>
      <c r="K71" s="26">
        <v>500000</v>
      </c>
      <c r="L71" s="26">
        <v>500000</v>
      </c>
      <c r="M71" s="26">
        <v>500000</v>
      </c>
      <c r="N71" s="26">
        <v>500000</v>
      </c>
      <c r="O71" s="16">
        <f t="shared" si="2"/>
        <v>4.716981132075472E-2</v>
      </c>
      <c r="P71" s="40">
        <f t="shared" si="3"/>
        <v>4.716981132075472E-2</v>
      </c>
    </row>
    <row r="72" spans="1:16" ht="53.45" customHeight="1" x14ac:dyDescent="0.25">
      <c r="A72" s="44" t="s">
        <v>153</v>
      </c>
      <c r="B72" s="45">
        <v>2</v>
      </c>
      <c r="C72" s="45">
        <v>2</v>
      </c>
      <c r="D72" s="45">
        <v>2</v>
      </c>
      <c r="E72" s="45">
        <v>9</v>
      </c>
      <c r="F72" s="45">
        <v>4</v>
      </c>
      <c r="G72" s="46"/>
      <c r="H72" s="25" t="s">
        <v>98</v>
      </c>
      <c r="I72" s="35" t="s">
        <v>44</v>
      </c>
      <c r="J72" s="24">
        <v>0</v>
      </c>
      <c r="K72" s="26">
        <v>0</v>
      </c>
      <c r="L72" s="26">
        <v>0</v>
      </c>
      <c r="M72" s="26">
        <v>0</v>
      </c>
      <c r="N72" s="26">
        <v>0</v>
      </c>
      <c r="O72" s="16">
        <v>0</v>
      </c>
      <c r="P72" s="40">
        <v>0</v>
      </c>
    </row>
    <row r="73" spans="1:16" ht="53.45" customHeight="1" x14ac:dyDescent="0.25">
      <c r="A73" s="44" t="s">
        <v>154</v>
      </c>
      <c r="B73" s="45">
        <v>2</v>
      </c>
      <c r="C73" s="45">
        <v>2</v>
      </c>
      <c r="D73" s="45">
        <v>2</v>
      </c>
      <c r="E73" s="45">
        <v>10</v>
      </c>
      <c r="F73" s="45"/>
      <c r="G73" s="46"/>
      <c r="H73" s="25" t="s">
        <v>98</v>
      </c>
      <c r="I73" s="35" t="s">
        <v>88</v>
      </c>
      <c r="J73" s="24">
        <v>0</v>
      </c>
      <c r="K73" s="26">
        <v>0</v>
      </c>
      <c r="L73" s="26">
        <v>0</v>
      </c>
      <c r="M73" s="26">
        <v>0</v>
      </c>
      <c r="N73" s="26">
        <v>0</v>
      </c>
      <c r="O73" s="16">
        <v>0</v>
      </c>
      <c r="P73" s="40">
        <v>0</v>
      </c>
    </row>
    <row r="74" spans="1:16" ht="53.45" customHeight="1" x14ac:dyDescent="0.25">
      <c r="A74" s="44" t="s">
        <v>155</v>
      </c>
      <c r="B74" s="45">
        <v>5</v>
      </c>
      <c r="C74" s="45">
        <v>1</v>
      </c>
      <c r="D74" s="45">
        <v>1</v>
      </c>
      <c r="E74" s="45">
        <v>4</v>
      </c>
      <c r="F74" s="45">
        <v>7</v>
      </c>
      <c r="G74" s="46"/>
      <c r="H74" s="25" t="s">
        <v>98</v>
      </c>
      <c r="I74" s="35" t="s">
        <v>83</v>
      </c>
      <c r="J74" s="24">
        <v>0</v>
      </c>
      <c r="K74" s="26">
        <v>0</v>
      </c>
      <c r="L74" s="26">
        <v>0</v>
      </c>
      <c r="M74" s="26">
        <v>0</v>
      </c>
      <c r="N74" s="26">
        <v>0</v>
      </c>
      <c r="O74" s="16">
        <v>0</v>
      </c>
      <c r="P74" s="40">
        <v>0</v>
      </c>
    </row>
    <row r="75" spans="1:16" ht="53.45" customHeight="1" x14ac:dyDescent="0.25">
      <c r="A75" s="44" t="s">
        <v>156</v>
      </c>
      <c r="B75" s="45">
        <v>5</v>
      </c>
      <c r="C75" s="45">
        <v>1</v>
      </c>
      <c r="D75" s="45">
        <v>2</v>
      </c>
      <c r="E75" s="45">
        <v>5</v>
      </c>
      <c r="F75" s="45">
        <v>4</v>
      </c>
      <c r="G75" s="46"/>
      <c r="H75" s="25" t="s">
        <v>98</v>
      </c>
      <c r="I75" s="35" t="s">
        <v>89</v>
      </c>
      <c r="J75" s="24">
        <v>0</v>
      </c>
      <c r="K75" s="26">
        <v>0</v>
      </c>
      <c r="L75" s="26">
        <v>0</v>
      </c>
      <c r="M75" s="26">
        <v>0</v>
      </c>
      <c r="N75" s="26">
        <v>0</v>
      </c>
      <c r="O75" s="16">
        <v>0</v>
      </c>
      <c r="P75" s="40">
        <v>0</v>
      </c>
    </row>
    <row r="76" spans="1:16" ht="53.45" customHeight="1" x14ac:dyDescent="0.25">
      <c r="A76" s="44" t="s">
        <v>157</v>
      </c>
      <c r="B76" s="45">
        <v>5</v>
      </c>
      <c r="C76" s="45">
        <v>1</v>
      </c>
      <c r="D76" s="45">
        <v>2</v>
      </c>
      <c r="E76" s="45">
        <v>6</v>
      </c>
      <c r="F76" s="45">
        <v>4</v>
      </c>
      <c r="G76" s="46"/>
      <c r="H76" s="25" t="s">
        <v>98</v>
      </c>
      <c r="I76" s="35" t="s">
        <v>45</v>
      </c>
      <c r="J76" s="24">
        <v>6708230</v>
      </c>
      <c r="K76" s="26">
        <v>6500000</v>
      </c>
      <c r="L76" s="26">
        <v>500000</v>
      </c>
      <c r="M76" s="26">
        <v>500000</v>
      </c>
      <c r="N76" s="26">
        <v>500000</v>
      </c>
      <c r="O76" s="16">
        <f t="shared" ref="O76:O139" si="4">+L76/J76</f>
        <v>7.45353096122226E-2</v>
      </c>
      <c r="P76" s="40">
        <f t="shared" ref="P76:P139" si="5">+M76/J76</f>
        <v>7.45353096122226E-2</v>
      </c>
    </row>
    <row r="77" spans="1:16" ht="53.45" customHeight="1" x14ac:dyDescent="0.25">
      <c r="A77" s="44" t="s">
        <v>157</v>
      </c>
      <c r="B77" s="45">
        <v>5</v>
      </c>
      <c r="C77" s="45">
        <v>1</v>
      </c>
      <c r="D77" s="45">
        <v>2</v>
      </c>
      <c r="E77" s="45">
        <v>7</v>
      </c>
      <c r="F77" s="45">
        <v>1</v>
      </c>
      <c r="G77" s="46"/>
      <c r="H77" s="25" t="s">
        <v>98</v>
      </c>
      <c r="I77" s="35" t="s">
        <v>45</v>
      </c>
      <c r="J77" s="24">
        <v>965682</v>
      </c>
      <c r="K77" s="26">
        <v>0</v>
      </c>
      <c r="L77" s="26">
        <v>0</v>
      </c>
      <c r="M77" s="26">
        <v>0</v>
      </c>
      <c r="N77" s="26">
        <v>0</v>
      </c>
      <c r="O77" s="16">
        <f t="shared" si="4"/>
        <v>0</v>
      </c>
      <c r="P77" s="40">
        <f t="shared" si="5"/>
        <v>0</v>
      </c>
    </row>
    <row r="78" spans="1:16" ht="53.45" customHeight="1" x14ac:dyDescent="0.25">
      <c r="A78" s="44" t="s">
        <v>157</v>
      </c>
      <c r="B78" s="45">
        <v>5</v>
      </c>
      <c r="C78" s="45">
        <v>1</v>
      </c>
      <c r="D78" s="45">
        <v>2</v>
      </c>
      <c r="E78" s="45">
        <v>8</v>
      </c>
      <c r="F78" s="45">
        <v>2</v>
      </c>
      <c r="G78" s="46"/>
      <c r="H78" s="25" t="s">
        <v>98</v>
      </c>
      <c r="I78" s="35" t="s">
        <v>45</v>
      </c>
      <c r="J78" s="24">
        <v>0</v>
      </c>
      <c r="K78" s="26">
        <v>0</v>
      </c>
      <c r="L78" s="26">
        <v>0</v>
      </c>
      <c r="M78" s="26">
        <v>0</v>
      </c>
      <c r="N78" s="26">
        <v>0</v>
      </c>
      <c r="O78" s="16">
        <v>0</v>
      </c>
      <c r="P78" s="40">
        <v>0</v>
      </c>
    </row>
    <row r="79" spans="1:16" ht="53.45" customHeight="1" x14ac:dyDescent="0.25">
      <c r="A79" s="44" t="s">
        <v>158</v>
      </c>
      <c r="B79" s="45">
        <v>5</v>
      </c>
      <c r="C79" s="45">
        <v>1</v>
      </c>
      <c r="D79" s="45">
        <v>2</v>
      </c>
      <c r="E79" s="45">
        <v>8</v>
      </c>
      <c r="F79" s="45">
        <v>3</v>
      </c>
      <c r="G79" s="46"/>
      <c r="H79" s="25" t="s">
        <v>98</v>
      </c>
      <c r="I79" s="35" t="s">
        <v>46</v>
      </c>
      <c r="J79" s="24">
        <v>250000000</v>
      </c>
      <c r="K79" s="26">
        <v>250000000</v>
      </c>
      <c r="L79" s="26">
        <v>228869210</v>
      </c>
      <c r="M79" s="26">
        <v>0</v>
      </c>
      <c r="N79" s="26">
        <v>0</v>
      </c>
      <c r="O79" s="16">
        <f t="shared" si="4"/>
        <v>0.91547683999999996</v>
      </c>
      <c r="P79" s="40">
        <f t="shared" si="5"/>
        <v>0</v>
      </c>
    </row>
    <row r="80" spans="1:16" ht="53.45" customHeight="1" x14ac:dyDescent="0.25">
      <c r="A80" s="44" t="s">
        <v>158</v>
      </c>
      <c r="B80" s="45">
        <v>5</v>
      </c>
      <c r="C80" s="45">
        <v>1</v>
      </c>
      <c r="D80" s="45">
        <v>2</v>
      </c>
      <c r="E80" s="45">
        <v>8</v>
      </c>
      <c r="F80" s="45">
        <v>4</v>
      </c>
      <c r="G80" s="46"/>
      <c r="H80" s="25" t="s">
        <v>98</v>
      </c>
      <c r="I80" s="35" t="s">
        <v>46</v>
      </c>
      <c r="J80" s="24">
        <v>0</v>
      </c>
      <c r="K80" s="26">
        <v>0</v>
      </c>
      <c r="L80" s="26">
        <v>0</v>
      </c>
      <c r="M80" s="26">
        <v>0</v>
      </c>
      <c r="N80" s="26">
        <v>0</v>
      </c>
      <c r="O80" s="16">
        <v>0</v>
      </c>
      <c r="P80" s="40">
        <v>0</v>
      </c>
    </row>
    <row r="81" spans="1:16" ht="53.45" customHeight="1" x14ac:dyDescent="0.25">
      <c r="A81" s="44" t="s">
        <v>158</v>
      </c>
      <c r="B81" s="45">
        <v>5</v>
      </c>
      <c r="C81" s="45">
        <v>1</v>
      </c>
      <c r="D81" s="45">
        <v>2</v>
      </c>
      <c r="E81" s="45">
        <v>8</v>
      </c>
      <c r="F81" s="45">
        <v>5</v>
      </c>
      <c r="G81" s="46"/>
      <c r="H81" s="25" t="s">
        <v>98</v>
      </c>
      <c r="I81" s="35" t="s">
        <v>46</v>
      </c>
      <c r="J81" s="24">
        <v>0</v>
      </c>
      <c r="K81" s="26">
        <v>0</v>
      </c>
      <c r="L81" s="26">
        <v>0</v>
      </c>
      <c r="M81" s="26">
        <v>0</v>
      </c>
      <c r="N81" s="26">
        <v>0</v>
      </c>
      <c r="O81" s="16">
        <v>0</v>
      </c>
      <c r="P81" s="40">
        <v>0</v>
      </c>
    </row>
    <row r="82" spans="1:16" ht="53.45" customHeight="1" x14ac:dyDescent="0.25">
      <c r="A82" s="44" t="s">
        <v>158</v>
      </c>
      <c r="B82" s="45">
        <v>8</v>
      </c>
      <c r="C82" s="45">
        <v>1</v>
      </c>
      <c r="D82" s="45">
        <v>2</v>
      </c>
      <c r="E82" s="45">
        <v>5</v>
      </c>
      <c r="F82" s="45"/>
      <c r="G82" s="46"/>
      <c r="H82" s="25" t="s">
        <v>98</v>
      </c>
      <c r="I82" s="35" t="s">
        <v>46</v>
      </c>
      <c r="J82" s="17">
        <v>0</v>
      </c>
      <c r="K82" s="26">
        <v>0</v>
      </c>
      <c r="L82" s="26">
        <v>0</v>
      </c>
      <c r="M82" s="26">
        <v>0</v>
      </c>
      <c r="N82" s="26">
        <v>0</v>
      </c>
      <c r="O82" s="16">
        <v>0</v>
      </c>
      <c r="P82" s="40">
        <v>0</v>
      </c>
    </row>
    <row r="83" spans="1:16" ht="53.45" customHeight="1" x14ac:dyDescent="0.25">
      <c r="A83" s="44" t="s">
        <v>159</v>
      </c>
      <c r="B83" s="45"/>
      <c r="C83" s="45"/>
      <c r="D83" s="45"/>
      <c r="E83" s="45"/>
      <c r="F83" s="45"/>
      <c r="G83" s="46"/>
      <c r="H83" s="25" t="s">
        <v>98</v>
      </c>
      <c r="I83" s="29" t="s">
        <v>47</v>
      </c>
      <c r="J83" s="24">
        <v>200474943</v>
      </c>
      <c r="K83" s="26">
        <v>82561405.210000008</v>
      </c>
      <c r="L83" s="26">
        <v>76513547.25999999</v>
      </c>
      <c r="M83" s="26">
        <v>30953624.93</v>
      </c>
      <c r="N83" s="26">
        <v>30953624.930000003</v>
      </c>
      <c r="O83" s="16">
        <f t="shared" si="4"/>
        <v>0.38166139925027931</v>
      </c>
      <c r="P83" s="40">
        <f t="shared" si="5"/>
        <v>0.15440146517462783</v>
      </c>
    </row>
    <row r="84" spans="1:16" ht="53.45" customHeight="1" x14ac:dyDescent="0.25">
      <c r="A84" s="44" t="s">
        <v>159</v>
      </c>
      <c r="B84" s="45">
        <v>1</v>
      </c>
      <c r="C84" s="45">
        <v>1</v>
      </c>
      <c r="D84" s="45">
        <v>1</v>
      </c>
      <c r="E84" s="45">
        <v>1</v>
      </c>
      <c r="F84" s="45">
        <v>1</v>
      </c>
      <c r="G84" s="46"/>
      <c r="H84" s="25" t="s">
        <v>98</v>
      </c>
      <c r="I84" s="35" t="s">
        <v>47</v>
      </c>
      <c r="J84" s="17">
        <v>180000</v>
      </c>
      <c r="K84" s="26">
        <v>180000</v>
      </c>
      <c r="L84" s="26">
        <v>0</v>
      </c>
      <c r="M84" s="26">
        <v>0</v>
      </c>
      <c r="N84" s="26">
        <v>0</v>
      </c>
      <c r="O84" s="16">
        <f t="shared" si="4"/>
        <v>0</v>
      </c>
      <c r="P84" s="40">
        <f t="shared" si="5"/>
        <v>0</v>
      </c>
    </row>
    <row r="85" spans="1:16" ht="53.45" customHeight="1" x14ac:dyDescent="0.25">
      <c r="A85" s="44" t="s">
        <v>160</v>
      </c>
      <c r="B85" s="45">
        <v>1</v>
      </c>
      <c r="C85" s="45">
        <v>1</v>
      </c>
      <c r="D85" s="45">
        <v>1</v>
      </c>
      <c r="E85" s="45">
        <v>1</v>
      </c>
      <c r="F85" s="45">
        <v>3</v>
      </c>
      <c r="G85" s="46"/>
      <c r="H85" s="25" t="s">
        <v>98</v>
      </c>
      <c r="I85" s="35" t="s">
        <v>48</v>
      </c>
      <c r="J85" s="24">
        <v>232557592.53999999</v>
      </c>
      <c r="K85" s="26">
        <v>197934598.03999999</v>
      </c>
      <c r="L85" s="26">
        <v>64516250.799999997</v>
      </c>
      <c r="M85" s="26">
        <v>37995158.700000003</v>
      </c>
      <c r="N85" s="26">
        <v>37995158.700000003</v>
      </c>
      <c r="O85" s="16">
        <f t="shared" si="4"/>
        <v>0.27742053095472763</v>
      </c>
      <c r="P85" s="40">
        <f t="shared" si="5"/>
        <v>0.16337956669148448</v>
      </c>
    </row>
    <row r="86" spans="1:16" ht="53.45" customHeight="1" x14ac:dyDescent="0.25">
      <c r="A86" s="44" t="s">
        <v>160</v>
      </c>
      <c r="B86" s="45">
        <v>1</v>
      </c>
      <c r="C86" s="45">
        <v>1</v>
      </c>
      <c r="D86" s="45">
        <v>1</v>
      </c>
      <c r="E86" s="45">
        <v>1</v>
      </c>
      <c r="F86" s="45">
        <v>6</v>
      </c>
      <c r="G86" s="46"/>
      <c r="H86" s="25" t="s">
        <v>98</v>
      </c>
      <c r="I86" s="35" t="s">
        <v>48</v>
      </c>
      <c r="J86" s="24">
        <v>0</v>
      </c>
      <c r="K86" s="26">
        <v>0</v>
      </c>
      <c r="L86" s="26">
        <v>0</v>
      </c>
      <c r="M86" s="26">
        <v>0</v>
      </c>
      <c r="N86" s="26">
        <v>0</v>
      </c>
      <c r="O86" s="16">
        <v>0</v>
      </c>
      <c r="P86" s="40">
        <v>0</v>
      </c>
    </row>
    <row r="87" spans="1:16" ht="53.45" customHeight="1" x14ac:dyDescent="0.25">
      <c r="A87" s="44" t="s">
        <v>160</v>
      </c>
      <c r="B87" s="45">
        <v>1</v>
      </c>
      <c r="C87" s="45">
        <v>1</v>
      </c>
      <c r="D87" s="45">
        <v>1</v>
      </c>
      <c r="E87" s="45">
        <v>1</v>
      </c>
      <c r="F87" s="45">
        <v>7</v>
      </c>
      <c r="G87" s="46"/>
      <c r="H87" s="25" t="s">
        <v>98</v>
      </c>
      <c r="I87" s="35" t="s">
        <v>48</v>
      </c>
      <c r="J87" s="24">
        <v>150000000</v>
      </c>
      <c r="K87" s="26">
        <v>150000000</v>
      </c>
      <c r="L87" s="26">
        <v>18347765</v>
      </c>
      <c r="M87" s="26">
        <v>18347765</v>
      </c>
      <c r="N87" s="26">
        <v>17778023</v>
      </c>
      <c r="O87" s="16">
        <f t="shared" si="4"/>
        <v>0.12231843333333334</v>
      </c>
      <c r="P87" s="40">
        <f t="shared" si="5"/>
        <v>0.12231843333333334</v>
      </c>
    </row>
    <row r="88" spans="1:16" ht="53.45" customHeight="1" x14ac:dyDescent="0.25">
      <c r="A88" s="44" t="s">
        <v>160</v>
      </c>
      <c r="B88" s="45">
        <v>1</v>
      </c>
      <c r="C88" s="45">
        <v>1</v>
      </c>
      <c r="D88" s="45">
        <v>1</v>
      </c>
      <c r="E88" s="45">
        <v>1</v>
      </c>
      <c r="F88" s="45">
        <v>8</v>
      </c>
      <c r="G88" s="46"/>
      <c r="H88" s="25" t="s">
        <v>98</v>
      </c>
      <c r="I88" s="35" t="s">
        <v>48</v>
      </c>
      <c r="J88" s="24">
        <v>162901587</v>
      </c>
      <c r="K88" s="26">
        <v>162901587</v>
      </c>
      <c r="L88" s="26">
        <v>9850411</v>
      </c>
      <c r="M88" s="26">
        <v>9850411</v>
      </c>
      <c r="N88" s="26">
        <v>9850411</v>
      </c>
      <c r="O88" s="16">
        <f t="shared" si="4"/>
        <v>6.0468477817837339E-2</v>
      </c>
      <c r="P88" s="40">
        <f t="shared" si="5"/>
        <v>6.0468477817837339E-2</v>
      </c>
    </row>
    <row r="89" spans="1:16" ht="53.45" customHeight="1" x14ac:dyDescent="0.25">
      <c r="A89" s="44" t="s">
        <v>160</v>
      </c>
      <c r="B89" s="45">
        <v>1</v>
      </c>
      <c r="C89" s="45">
        <v>1</v>
      </c>
      <c r="D89" s="45">
        <v>1</v>
      </c>
      <c r="E89" s="45">
        <v>1</v>
      </c>
      <c r="F89" s="45">
        <v>9</v>
      </c>
      <c r="G89" s="46"/>
      <c r="H89" s="25" t="s">
        <v>98</v>
      </c>
      <c r="I89" s="35" t="s">
        <v>95</v>
      </c>
      <c r="J89" s="15">
        <v>200000000</v>
      </c>
      <c r="K89" s="26">
        <v>200000000</v>
      </c>
      <c r="L89" s="26">
        <v>30686381</v>
      </c>
      <c r="M89" s="26">
        <v>30265788</v>
      </c>
      <c r="N89" s="26">
        <v>30265788</v>
      </c>
      <c r="O89" s="16">
        <f t="shared" si="4"/>
        <v>0.15343190500000001</v>
      </c>
      <c r="P89" s="40">
        <f t="shared" si="5"/>
        <v>0.15132894</v>
      </c>
    </row>
    <row r="90" spans="1:16" ht="53.45" customHeight="1" x14ac:dyDescent="0.25">
      <c r="A90" s="44" t="s">
        <v>160</v>
      </c>
      <c r="B90" s="45">
        <v>1</v>
      </c>
      <c r="C90" s="45">
        <v>1</v>
      </c>
      <c r="D90" s="45">
        <v>1</v>
      </c>
      <c r="E90" s="45">
        <v>1</v>
      </c>
      <c r="F90" s="45">
        <v>10</v>
      </c>
      <c r="G90" s="46"/>
      <c r="H90" s="25" t="s">
        <v>98</v>
      </c>
      <c r="I90" s="35" t="s">
        <v>48</v>
      </c>
      <c r="J90" s="17">
        <v>500000</v>
      </c>
      <c r="K90" s="26">
        <v>500000</v>
      </c>
      <c r="L90" s="26">
        <v>22110</v>
      </c>
      <c r="M90" s="26">
        <v>22110</v>
      </c>
      <c r="N90" s="26">
        <v>22110</v>
      </c>
      <c r="O90" s="16">
        <f t="shared" si="4"/>
        <v>4.4220000000000002E-2</v>
      </c>
      <c r="P90" s="40">
        <f t="shared" si="5"/>
        <v>4.4220000000000002E-2</v>
      </c>
    </row>
    <row r="91" spans="1:16" ht="53.45" customHeight="1" x14ac:dyDescent="0.25">
      <c r="A91" s="44" t="s">
        <v>161</v>
      </c>
      <c r="B91" s="45">
        <v>1</v>
      </c>
      <c r="C91" s="45">
        <v>1</v>
      </c>
      <c r="D91" s="45">
        <v>2</v>
      </c>
      <c r="E91" s="45">
        <v>1</v>
      </c>
      <c r="F91" s="45"/>
      <c r="G91" s="46"/>
      <c r="H91" s="25" t="s">
        <v>98</v>
      </c>
      <c r="I91" s="35" t="s">
        <v>49</v>
      </c>
      <c r="J91" s="24">
        <v>127171996</v>
      </c>
      <c r="K91" s="26">
        <v>110450000</v>
      </c>
      <c r="L91" s="26">
        <v>100676000</v>
      </c>
      <c r="M91" s="26">
        <v>676000</v>
      </c>
      <c r="N91" s="26">
        <v>676000</v>
      </c>
      <c r="O91" s="16">
        <f t="shared" si="4"/>
        <v>0.7916522753955989</v>
      </c>
      <c r="P91" s="40">
        <f t="shared" si="5"/>
        <v>5.3156356844473842E-3</v>
      </c>
    </row>
    <row r="92" spans="1:16" ht="53.45" customHeight="1" x14ac:dyDescent="0.25">
      <c r="A92" s="44" t="s">
        <v>161</v>
      </c>
      <c r="B92" s="45">
        <v>1</v>
      </c>
      <c r="C92" s="45">
        <v>1</v>
      </c>
      <c r="D92" s="45">
        <v>2</v>
      </c>
      <c r="E92" s="45">
        <v>2</v>
      </c>
      <c r="F92" s="45"/>
      <c r="G92" s="46"/>
      <c r="H92" s="25" t="s">
        <v>98</v>
      </c>
      <c r="I92" s="35" t="s">
        <v>49</v>
      </c>
      <c r="J92" s="24">
        <v>20000000</v>
      </c>
      <c r="K92" s="26">
        <v>20000000</v>
      </c>
      <c r="L92" s="26">
        <v>6483376</v>
      </c>
      <c r="M92" s="26">
        <v>6445376</v>
      </c>
      <c r="N92" s="26">
        <v>6445376</v>
      </c>
      <c r="O92" s="16">
        <f t="shared" si="4"/>
        <v>0.32416879999999998</v>
      </c>
      <c r="P92" s="40">
        <f t="shared" si="5"/>
        <v>0.32226880000000002</v>
      </c>
    </row>
    <row r="93" spans="1:16" ht="53.45" customHeight="1" x14ac:dyDescent="0.25">
      <c r="A93" s="44" t="s">
        <v>161</v>
      </c>
      <c r="B93" s="45">
        <v>1</v>
      </c>
      <c r="C93" s="45">
        <v>1</v>
      </c>
      <c r="D93" s="45">
        <v>2</v>
      </c>
      <c r="E93" s="45">
        <v>3</v>
      </c>
      <c r="F93" s="45"/>
      <c r="G93" s="46"/>
      <c r="H93" s="25" t="s">
        <v>98</v>
      </c>
      <c r="I93" s="35" t="s">
        <v>49</v>
      </c>
      <c r="J93" s="24">
        <v>80000000</v>
      </c>
      <c r="K93" s="26">
        <v>80000000</v>
      </c>
      <c r="L93" s="26">
        <v>2094000</v>
      </c>
      <c r="M93" s="26">
        <v>2094000</v>
      </c>
      <c r="N93" s="26">
        <v>1846000</v>
      </c>
      <c r="O93" s="16">
        <f t="shared" si="4"/>
        <v>2.6175E-2</v>
      </c>
      <c r="P93" s="40">
        <f t="shared" si="5"/>
        <v>2.6175E-2</v>
      </c>
    </row>
    <row r="94" spans="1:16" ht="53.45" customHeight="1" x14ac:dyDescent="0.25">
      <c r="A94" s="44" t="s">
        <v>161</v>
      </c>
      <c r="B94" s="45">
        <v>1</v>
      </c>
      <c r="C94" s="45">
        <v>1</v>
      </c>
      <c r="D94" s="45">
        <v>2</v>
      </c>
      <c r="E94" s="45">
        <v>4</v>
      </c>
      <c r="F94" s="45"/>
      <c r="G94" s="46"/>
      <c r="H94" s="25" t="s">
        <v>98</v>
      </c>
      <c r="I94" s="35" t="s">
        <v>49</v>
      </c>
      <c r="J94" s="24">
        <v>80000000</v>
      </c>
      <c r="K94" s="26">
        <v>80000000</v>
      </c>
      <c r="L94" s="26">
        <v>1526000</v>
      </c>
      <c r="M94" s="26">
        <v>1526000</v>
      </c>
      <c r="N94" s="26">
        <v>1526000</v>
      </c>
      <c r="O94" s="16">
        <f t="shared" si="4"/>
        <v>1.9075000000000002E-2</v>
      </c>
      <c r="P94" s="40">
        <f t="shared" si="5"/>
        <v>1.9075000000000002E-2</v>
      </c>
    </row>
    <row r="95" spans="1:16" ht="53.45" customHeight="1" x14ac:dyDescent="0.25">
      <c r="A95" s="44" t="s">
        <v>161</v>
      </c>
      <c r="B95" s="45">
        <v>1</v>
      </c>
      <c r="C95" s="45">
        <v>1</v>
      </c>
      <c r="D95" s="45">
        <v>2</v>
      </c>
      <c r="E95" s="45">
        <v>5</v>
      </c>
      <c r="F95" s="45"/>
      <c r="G95" s="46"/>
      <c r="H95" s="25" t="s">
        <v>98</v>
      </c>
      <c r="I95" s="35" t="s">
        <v>49</v>
      </c>
      <c r="J95" s="15">
        <v>80000000</v>
      </c>
      <c r="K95" s="26">
        <v>80000000</v>
      </c>
      <c r="L95" s="26">
        <v>27020122</v>
      </c>
      <c r="M95" s="26">
        <v>26158122</v>
      </c>
      <c r="N95" s="26">
        <v>25589122</v>
      </c>
      <c r="O95" s="16">
        <f t="shared" si="4"/>
        <v>0.337751525</v>
      </c>
      <c r="P95" s="40">
        <f t="shared" si="5"/>
        <v>0.32697652500000002</v>
      </c>
    </row>
    <row r="96" spans="1:16" ht="53.45" customHeight="1" x14ac:dyDescent="0.25">
      <c r="A96" s="44" t="s">
        <v>161</v>
      </c>
      <c r="B96" s="45">
        <v>1</v>
      </c>
      <c r="C96" s="45">
        <v>1</v>
      </c>
      <c r="D96" s="45">
        <v>2</v>
      </c>
      <c r="E96" s="45">
        <v>6</v>
      </c>
      <c r="F96" s="45"/>
      <c r="G96" s="46"/>
      <c r="H96" s="25" t="s">
        <v>98</v>
      </c>
      <c r="I96" s="35" t="s">
        <v>49</v>
      </c>
      <c r="J96" s="15">
        <v>4524722</v>
      </c>
      <c r="K96" s="26">
        <v>4524722</v>
      </c>
      <c r="L96" s="26">
        <v>3379763</v>
      </c>
      <c r="M96" s="26">
        <v>3379763</v>
      </c>
      <c r="N96" s="26">
        <v>3379763</v>
      </c>
      <c r="O96" s="16">
        <f t="shared" si="4"/>
        <v>0.74695484054047956</v>
      </c>
      <c r="P96" s="40">
        <f t="shared" si="5"/>
        <v>0.74695484054047956</v>
      </c>
    </row>
    <row r="97" spans="1:16" ht="53.45" customHeight="1" x14ac:dyDescent="0.25">
      <c r="A97" s="44" t="s">
        <v>161</v>
      </c>
      <c r="B97" s="45">
        <v>1</v>
      </c>
      <c r="C97" s="45">
        <v>1</v>
      </c>
      <c r="D97" s="45">
        <v>2</v>
      </c>
      <c r="E97" s="45">
        <v>7</v>
      </c>
      <c r="F97" s="45"/>
      <c r="G97" s="46"/>
      <c r="H97" s="25" t="s">
        <v>98</v>
      </c>
      <c r="I97" s="35" t="s">
        <v>97</v>
      </c>
      <c r="J97" s="17">
        <v>150000</v>
      </c>
      <c r="K97" s="26">
        <v>150000</v>
      </c>
      <c r="L97" s="26">
        <v>167</v>
      </c>
      <c r="M97" s="26">
        <v>167</v>
      </c>
      <c r="N97" s="26">
        <v>167</v>
      </c>
      <c r="O97" s="16">
        <f t="shared" si="4"/>
        <v>1.1133333333333334E-3</v>
      </c>
      <c r="P97" s="40">
        <f t="shared" si="5"/>
        <v>1.1133333333333334E-3</v>
      </c>
    </row>
    <row r="98" spans="1:16" ht="53.45" customHeight="1" x14ac:dyDescent="0.25">
      <c r="A98" s="44" t="s">
        <v>162</v>
      </c>
      <c r="B98" s="45">
        <v>1</v>
      </c>
      <c r="C98" s="45">
        <v>1</v>
      </c>
      <c r="D98" s="45">
        <v>3</v>
      </c>
      <c r="E98" s="45">
        <v>1</v>
      </c>
      <c r="F98" s="45">
        <v>1</v>
      </c>
      <c r="G98" s="46"/>
      <c r="H98" s="25" t="s">
        <v>98</v>
      </c>
      <c r="I98" s="35" t="s">
        <v>90</v>
      </c>
      <c r="J98" s="24">
        <v>0</v>
      </c>
      <c r="K98" s="26">
        <v>0</v>
      </c>
      <c r="L98" s="26">
        <v>0</v>
      </c>
      <c r="M98" s="26">
        <v>0</v>
      </c>
      <c r="N98" s="26">
        <v>0</v>
      </c>
      <c r="O98" s="16">
        <v>0</v>
      </c>
      <c r="P98" s="40">
        <v>0</v>
      </c>
    </row>
    <row r="99" spans="1:16" ht="53.45" customHeight="1" x14ac:dyDescent="0.25">
      <c r="A99" s="44" t="s">
        <v>163</v>
      </c>
      <c r="B99" s="45">
        <v>1</v>
      </c>
      <c r="C99" s="45">
        <v>1</v>
      </c>
      <c r="D99" s="45">
        <v>3</v>
      </c>
      <c r="E99" s="45">
        <v>1</v>
      </c>
      <c r="F99" s="45">
        <v>2</v>
      </c>
      <c r="G99" s="46"/>
      <c r="H99" s="25" t="s">
        <v>98</v>
      </c>
      <c r="I99" s="35" t="s">
        <v>50</v>
      </c>
      <c r="J99" s="24">
        <v>48240000</v>
      </c>
      <c r="K99" s="26">
        <v>39300000</v>
      </c>
      <c r="L99" s="26">
        <v>39298890</v>
      </c>
      <c r="M99" s="26">
        <v>300000</v>
      </c>
      <c r="N99" s="26">
        <v>300000</v>
      </c>
      <c r="O99" s="16">
        <f t="shared" si="4"/>
        <v>0.81465360696517408</v>
      </c>
      <c r="P99" s="40">
        <f t="shared" si="5"/>
        <v>6.2189054726368162E-3</v>
      </c>
    </row>
    <row r="100" spans="1:16" ht="53.45" customHeight="1" x14ac:dyDescent="0.25">
      <c r="A100" s="44" t="s">
        <v>163</v>
      </c>
      <c r="B100" s="45">
        <v>1</v>
      </c>
      <c r="C100" s="45">
        <v>1</v>
      </c>
      <c r="D100" s="45">
        <v>3</v>
      </c>
      <c r="E100" s="45">
        <v>1</v>
      </c>
      <c r="F100" s="45">
        <v>3</v>
      </c>
      <c r="G100" s="46"/>
      <c r="H100" s="25" t="s">
        <v>98</v>
      </c>
      <c r="I100" s="35" t="s">
        <v>50</v>
      </c>
      <c r="J100" s="17">
        <v>60000</v>
      </c>
      <c r="K100" s="26">
        <v>60000</v>
      </c>
      <c r="L100" s="26">
        <v>0</v>
      </c>
      <c r="M100" s="26">
        <v>0</v>
      </c>
      <c r="N100" s="26">
        <v>0</v>
      </c>
      <c r="O100" s="16">
        <f t="shared" si="4"/>
        <v>0</v>
      </c>
      <c r="P100" s="40">
        <f t="shared" si="5"/>
        <v>0</v>
      </c>
    </row>
    <row r="101" spans="1:16" ht="53.45" customHeight="1" x14ac:dyDescent="0.25">
      <c r="A101" s="44" t="s">
        <v>164</v>
      </c>
      <c r="B101" s="45">
        <v>1</v>
      </c>
      <c r="C101" s="45">
        <v>1</v>
      </c>
      <c r="D101" s="45">
        <v>3</v>
      </c>
      <c r="E101" s="45">
        <v>2</v>
      </c>
      <c r="F101" s="45"/>
      <c r="G101" s="46"/>
      <c r="H101" s="25" t="s">
        <v>98</v>
      </c>
      <c r="I101" s="35" t="s">
        <v>51</v>
      </c>
      <c r="J101" s="24">
        <v>503117270</v>
      </c>
      <c r="K101" s="26">
        <v>503117270</v>
      </c>
      <c r="L101" s="26">
        <v>503117270</v>
      </c>
      <c r="M101" s="26">
        <v>237735040</v>
      </c>
      <c r="N101" s="26">
        <v>291168770</v>
      </c>
      <c r="O101" s="16">
        <f t="shared" si="4"/>
        <v>1</v>
      </c>
      <c r="P101" s="40">
        <f t="shared" si="5"/>
        <v>0.47252410953812019</v>
      </c>
    </row>
    <row r="102" spans="1:16" ht="53.45" customHeight="1" x14ac:dyDescent="0.25">
      <c r="A102" s="44" t="s">
        <v>164</v>
      </c>
      <c r="B102" s="45">
        <v>1</v>
      </c>
      <c r="C102" s="45">
        <v>1</v>
      </c>
      <c r="D102" s="45">
        <v>3</v>
      </c>
      <c r="E102" s="45">
        <v>16</v>
      </c>
      <c r="F102" s="45"/>
      <c r="G102" s="46"/>
      <c r="H102" s="25" t="s">
        <v>98</v>
      </c>
      <c r="I102" s="35" t="s">
        <v>51</v>
      </c>
      <c r="J102" s="17">
        <v>2000000</v>
      </c>
      <c r="K102" s="26">
        <v>1500000</v>
      </c>
      <c r="L102" s="26">
        <v>439969</v>
      </c>
      <c r="M102" s="26">
        <v>439969</v>
      </c>
      <c r="N102" s="26">
        <v>439969</v>
      </c>
      <c r="O102" s="16">
        <f t="shared" si="4"/>
        <v>0.2199845</v>
      </c>
      <c r="P102" s="40">
        <f t="shared" si="5"/>
        <v>0.2199845</v>
      </c>
    </row>
    <row r="103" spans="1:16" ht="53.45" customHeight="1" x14ac:dyDescent="0.25">
      <c r="A103" s="44" t="s">
        <v>165</v>
      </c>
      <c r="B103" s="45">
        <v>1</v>
      </c>
      <c r="C103" s="45">
        <v>1</v>
      </c>
      <c r="D103" s="45">
        <v>3</v>
      </c>
      <c r="E103" s="45">
        <v>30</v>
      </c>
      <c r="F103" s="45"/>
      <c r="G103" s="46"/>
      <c r="H103" s="25" t="s">
        <v>98</v>
      </c>
      <c r="I103" s="35" t="s">
        <v>52</v>
      </c>
      <c r="J103" s="24">
        <v>1721426292</v>
      </c>
      <c r="K103" s="26">
        <v>1720426292</v>
      </c>
      <c r="L103" s="26">
        <v>1709961662</v>
      </c>
      <c r="M103" s="26">
        <v>1661527092</v>
      </c>
      <c r="N103" s="26">
        <v>1661527092</v>
      </c>
      <c r="O103" s="16">
        <f t="shared" si="4"/>
        <v>0.99334004014387389</v>
      </c>
      <c r="P103" s="40">
        <f t="shared" si="5"/>
        <v>0.96520373815691674</v>
      </c>
    </row>
    <row r="104" spans="1:16" ht="53.45" customHeight="1" x14ac:dyDescent="0.25">
      <c r="A104" s="44" t="s">
        <v>165</v>
      </c>
      <c r="B104" s="45">
        <v>1</v>
      </c>
      <c r="C104" s="45">
        <v>1</v>
      </c>
      <c r="D104" s="45">
        <v>4</v>
      </c>
      <c r="E104" s="45"/>
      <c r="F104" s="45"/>
      <c r="G104" s="46"/>
      <c r="H104" s="25" t="s">
        <v>98</v>
      </c>
      <c r="I104" s="35" t="s">
        <v>52</v>
      </c>
      <c r="J104" s="24">
        <v>43314041</v>
      </c>
      <c r="K104" s="26">
        <v>30000000</v>
      </c>
      <c r="L104" s="26">
        <v>9309800</v>
      </c>
      <c r="M104" s="26">
        <v>9309800</v>
      </c>
      <c r="N104" s="26">
        <v>9309800</v>
      </c>
      <c r="O104" s="16">
        <f t="shared" si="4"/>
        <v>0.21493723016977334</v>
      </c>
      <c r="P104" s="40">
        <f t="shared" si="5"/>
        <v>0.21493723016977334</v>
      </c>
    </row>
    <row r="105" spans="1:16" ht="53.45" customHeight="1" x14ac:dyDescent="0.25">
      <c r="A105" s="44" t="s">
        <v>165</v>
      </c>
      <c r="B105" s="45">
        <v>2</v>
      </c>
      <c r="C105" s="45">
        <v>2</v>
      </c>
      <c r="D105" s="45">
        <v>1</v>
      </c>
      <c r="E105" s="45">
        <v>4</v>
      </c>
      <c r="F105" s="45">
        <v>9</v>
      </c>
      <c r="G105" s="46"/>
      <c r="H105" s="25" t="s">
        <v>98</v>
      </c>
      <c r="I105" s="35" t="s">
        <v>52</v>
      </c>
      <c r="J105" s="17">
        <v>100000</v>
      </c>
      <c r="K105" s="26">
        <v>100000</v>
      </c>
      <c r="L105" s="26">
        <v>0</v>
      </c>
      <c r="M105" s="26">
        <v>0</v>
      </c>
      <c r="N105" s="26">
        <v>0</v>
      </c>
      <c r="O105" s="16">
        <f t="shared" si="4"/>
        <v>0</v>
      </c>
      <c r="P105" s="40">
        <f t="shared" si="5"/>
        <v>0</v>
      </c>
    </row>
    <row r="106" spans="1:16" ht="53.45" customHeight="1" x14ac:dyDescent="0.25">
      <c r="A106" s="44" t="s">
        <v>166</v>
      </c>
      <c r="B106" s="45">
        <v>2</v>
      </c>
      <c r="C106" s="45">
        <v>2</v>
      </c>
      <c r="D106" s="45">
        <v>1</v>
      </c>
      <c r="E106" s="45">
        <v>2</v>
      </c>
      <c r="F106" s="45">
        <v>7</v>
      </c>
      <c r="G106" s="46"/>
      <c r="H106" s="25" t="s">
        <v>98</v>
      </c>
      <c r="I106" s="35" t="s">
        <v>53</v>
      </c>
      <c r="J106" s="24">
        <v>678182747</v>
      </c>
      <c r="K106" s="26">
        <v>678182747</v>
      </c>
      <c r="L106" s="26">
        <v>678182747</v>
      </c>
      <c r="M106" s="26">
        <v>678044348</v>
      </c>
      <c r="N106" s="26">
        <v>678044348</v>
      </c>
      <c r="O106" s="16">
        <f t="shared" si="4"/>
        <v>1</v>
      </c>
      <c r="P106" s="40">
        <f t="shared" si="5"/>
        <v>0.99979592668699957</v>
      </c>
    </row>
    <row r="107" spans="1:16" ht="53.45" customHeight="1" x14ac:dyDescent="0.25">
      <c r="A107" s="44" t="s">
        <v>167</v>
      </c>
      <c r="B107" s="45">
        <v>2</v>
      </c>
      <c r="C107" s="45">
        <v>2</v>
      </c>
      <c r="D107" s="45">
        <v>1</v>
      </c>
      <c r="E107" s="45">
        <v>2</v>
      </c>
      <c r="F107" s="45">
        <v>8</v>
      </c>
      <c r="G107" s="46"/>
      <c r="H107" s="25" t="s">
        <v>98</v>
      </c>
      <c r="I107" s="28" t="s">
        <v>54</v>
      </c>
      <c r="J107" s="17">
        <v>252000000</v>
      </c>
      <c r="K107" s="26">
        <v>252000000</v>
      </c>
      <c r="L107" s="26">
        <v>252000000</v>
      </c>
      <c r="M107" s="26">
        <v>54400000</v>
      </c>
      <c r="N107" s="26">
        <v>42400000</v>
      </c>
      <c r="O107" s="16">
        <f t="shared" si="4"/>
        <v>1</v>
      </c>
      <c r="P107" s="40">
        <f t="shared" si="5"/>
        <v>0.21587301587301588</v>
      </c>
    </row>
    <row r="108" spans="1:16" ht="53.45" customHeight="1" x14ac:dyDescent="0.25">
      <c r="A108" s="44" t="s">
        <v>167</v>
      </c>
      <c r="B108" s="45">
        <v>2</v>
      </c>
      <c r="C108" s="45">
        <v>2</v>
      </c>
      <c r="D108" s="45">
        <v>1</v>
      </c>
      <c r="E108" s="45">
        <v>3</v>
      </c>
      <c r="F108" s="45">
        <v>1</v>
      </c>
      <c r="G108" s="46"/>
      <c r="H108" s="25" t="s">
        <v>98</v>
      </c>
      <c r="I108" s="35" t="s">
        <v>54</v>
      </c>
      <c r="J108" s="15">
        <v>861810973</v>
      </c>
      <c r="K108" s="26">
        <v>861810973</v>
      </c>
      <c r="L108" s="26">
        <v>826540000</v>
      </c>
      <c r="M108" s="26">
        <v>384834999</v>
      </c>
      <c r="N108" s="26">
        <v>373559999</v>
      </c>
      <c r="O108" s="16">
        <f t="shared" si="4"/>
        <v>0.95907342316932875</v>
      </c>
      <c r="P108" s="40">
        <f t="shared" si="5"/>
        <v>0.44654223612444072</v>
      </c>
    </row>
    <row r="109" spans="1:16" ht="53.45" customHeight="1" x14ac:dyDescent="0.25">
      <c r="A109" s="44" t="s">
        <v>167</v>
      </c>
      <c r="B109" s="45">
        <v>2</v>
      </c>
      <c r="C109" s="45">
        <v>2</v>
      </c>
      <c r="D109" s="45">
        <v>1</v>
      </c>
      <c r="E109" s="45">
        <v>3</v>
      </c>
      <c r="F109" s="45">
        <v>2</v>
      </c>
      <c r="G109" s="46"/>
      <c r="H109" s="25" t="s">
        <v>98</v>
      </c>
      <c r="I109" s="35" t="s">
        <v>54</v>
      </c>
      <c r="J109" s="24">
        <v>276597916.65999997</v>
      </c>
      <c r="K109" s="26">
        <v>251550000</v>
      </c>
      <c r="L109" s="26">
        <v>251550000</v>
      </c>
      <c r="M109" s="26">
        <v>84270000</v>
      </c>
      <c r="N109" s="26">
        <v>84270000</v>
      </c>
      <c r="O109" s="16">
        <f t="shared" si="4"/>
        <v>0.90944285856357554</v>
      </c>
      <c r="P109" s="40">
        <f t="shared" si="5"/>
        <v>0.30466606913596705</v>
      </c>
    </row>
    <row r="110" spans="1:16" ht="53.45" customHeight="1" x14ac:dyDescent="0.25">
      <c r="A110" s="44" t="s">
        <v>167</v>
      </c>
      <c r="B110" s="45">
        <v>2</v>
      </c>
      <c r="C110" s="45">
        <v>2</v>
      </c>
      <c r="D110" s="45">
        <v>1</v>
      </c>
      <c r="E110" s="45">
        <v>3</v>
      </c>
      <c r="F110" s="45">
        <v>5</v>
      </c>
      <c r="G110" s="46"/>
      <c r="H110" s="25" t="s">
        <v>98</v>
      </c>
      <c r="I110" s="35" t="s">
        <v>54</v>
      </c>
      <c r="J110" s="24">
        <v>799917083.34000003</v>
      </c>
      <c r="K110" s="26">
        <v>726525000</v>
      </c>
      <c r="L110" s="26">
        <v>697143750</v>
      </c>
      <c r="M110" s="26">
        <v>223252084</v>
      </c>
      <c r="N110" s="26">
        <v>205314584</v>
      </c>
      <c r="O110" s="16">
        <f t="shared" si="4"/>
        <v>0.87152001691115677</v>
      </c>
      <c r="P110" s="40">
        <f t="shared" si="5"/>
        <v>0.27909403193119209</v>
      </c>
    </row>
    <row r="111" spans="1:16" ht="53.45" customHeight="1" x14ac:dyDescent="0.25">
      <c r="A111" s="44" t="s">
        <v>167</v>
      </c>
      <c r="B111" s="45">
        <v>2</v>
      </c>
      <c r="C111" s="45">
        <v>2</v>
      </c>
      <c r="D111" s="45">
        <v>1</v>
      </c>
      <c r="E111" s="45">
        <v>3</v>
      </c>
      <c r="F111" s="45">
        <v>6</v>
      </c>
      <c r="G111" s="46"/>
      <c r="H111" s="25" t="s">
        <v>98</v>
      </c>
      <c r="I111" s="35" t="s">
        <v>54</v>
      </c>
      <c r="J111" s="17"/>
      <c r="K111" s="26">
        <v>0</v>
      </c>
      <c r="L111" s="26">
        <v>0</v>
      </c>
      <c r="M111" s="26">
        <v>0</v>
      </c>
      <c r="N111" s="26">
        <v>0</v>
      </c>
      <c r="O111" s="16">
        <v>0</v>
      </c>
      <c r="P111" s="40">
        <v>0</v>
      </c>
    </row>
    <row r="112" spans="1:16" ht="53.45" customHeight="1" x14ac:dyDescent="0.25">
      <c r="A112" s="44" t="s">
        <v>168</v>
      </c>
      <c r="B112" s="45">
        <v>2</v>
      </c>
      <c r="C112" s="45">
        <v>2</v>
      </c>
      <c r="D112" s="45">
        <v>1</v>
      </c>
      <c r="E112" s="45">
        <v>3</v>
      </c>
      <c r="F112" s="45">
        <v>8</v>
      </c>
      <c r="G112" s="46"/>
      <c r="H112" s="25" t="s">
        <v>98</v>
      </c>
      <c r="I112" s="28" t="s">
        <v>55</v>
      </c>
      <c r="J112" s="17">
        <v>383189427</v>
      </c>
      <c r="K112" s="26">
        <v>324000000</v>
      </c>
      <c r="L112" s="26">
        <v>198000000</v>
      </c>
      <c r="M112" s="26">
        <v>40533333</v>
      </c>
      <c r="N112" s="26">
        <v>40533333</v>
      </c>
      <c r="O112" s="16">
        <f t="shared" si="4"/>
        <v>0.51671571825492979</v>
      </c>
      <c r="P112" s="40">
        <f t="shared" si="5"/>
        <v>0.10577883976950125</v>
      </c>
    </row>
    <row r="113" spans="1:16" ht="53.45" customHeight="1" x14ac:dyDescent="0.25">
      <c r="A113" s="44" t="s">
        <v>168</v>
      </c>
      <c r="B113" s="45">
        <v>2</v>
      </c>
      <c r="C113" s="45">
        <v>2</v>
      </c>
      <c r="D113" s="45">
        <v>1</v>
      </c>
      <c r="E113" s="45">
        <v>4</v>
      </c>
      <c r="F113" s="45">
        <v>2</v>
      </c>
      <c r="G113" s="46"/>
      <c r="H113" s="25" t="s">
        <v>98</v>
      </c>
      <c r="I113" s="37" t="s">
        <v>55</v>
      </c>
      <c r="J113" s="15">
        <v>101421624</v>
      </c>
      <c r="K113" s="26">
        <v>101421624</v>
      </c>
      <c r="L113" s="26">
        <v>28589000</v>
      </c>
      <c r="M113" s="26">
        <v>28589000</v>
      </c>
      <c r="N113" s="26">
        <v>28589000</v>
      </c>
      <c r="O113" s="16">
        <f t="shared" si="4"/>
        <v>0.28188268805476829</v>
      </c>
      <c r="P113" s="40">
        <f t="shared" si="5"/>
        <v>0.28188268805476829</v>
      </c>
    </row>
    <row r="114" spans="1:16" ht="53.45" customHeight="1" x14ac:dyDescent="0.25">
      <c r="A114" s="44" t="s">
        <v>168</v>
      </c>
      <c r="B114" s="45">
        <v>2</v>
      </c>
      <c r="C114" s="45">
        <v>2</v>
      </c>
      <c r="D114" s="45">
        <v>1</v>
      </c>
      <c r="E114" s="45">
        <v>4</v>
      </c>
      <c r="F114" s="45">
        <v>7</v>
      </c>
      <c r="G114" s="46"/>
      <c r="H114" s="25" t="s">
        <v>98</v>
      </c>
      <c r="I114" s="28" t="s">
        <v>55</v>
      </c>
      <c r="J114" s="24">
        <v>337469211</v>
      </c>
      <c r="K114" s="15">
        <v>331396311</v>
      </c>
      <c r="L114" s="15">
        <v>245515800</v>
      </c>
      <c r="M114" s="15">
        <v>70635083</v>
      </c>
      <c r="N114" s="15">
        <v>70635083</v>
      </c>
      <c r="O114" s="16">
        <f t="shared" si="4"/>
        <v>0.72752059150071624</v>
      </c>
      <c r="P114" s="40">
        <f t="shared" si="5"/>
        <v>0.20930822930688039</v>
      </c>
    </row>
    <row r="115" spans="1:16" ht="53.45" customHeight="1" x14ac:dyDescent="0.25">
      <c r="A115" s="44" t="s">
        <v>168</v>
      </c>
      <c r="B115" s="45">
        <v>2</v>
      </c>
      <c r="C115" s="45">
        <v>1</v>
      </c>
      <c r="D115" s="45">
        <v>1</v>
      </c>
      <c r="E115" s="45">
        <v>4</v>
      </c>
      <c r="F115" s="45">
        <v>8</v>
      </c>
      <c r="G115" s="46"/>
      <c r="H115" s="25" t="s">
        <v>98</v>
      </c>
      <c r="I115" s="28" t="s">
        <v>55</v>
      </c>
      <c r="J115" s="24">
        <v>442217182</v>
      </c>
      <c r="K115" s="26">
        <v>303754167</v>
      </c>
      <c r="L115" s="26">
        <v>284962500</v>
      </c>
      <c r="M115" s="26">
        <v>79005834</v>
      </c>
      <c r="N115" s="26">
        <v>79005834</v>
      </c>
      <c r="O115" s="16">
        <f t="shared" si="4"/>
        <v>0.64439490729693083</v>
      </c>
      <c r="P115" s="40">
        <f t="shared" si="5"/>
        <v>0.17865844480009371</v>
      </c>
    </row>
    <row r="116" spans="1:16" ht="53.45" customHeight="1" x14ac:dyDescent="0.25">
      <c r="A116" s="44" t="s">
        <v>168</v>
      </c>
      <c r="B116" s="45">
        <v>2</v>
      </c>
      <c r="C116" s="45">
        <v>2</v>
      </c>
      <c r="D116" s="45">
        <v>1</v>
      </c>
      <c r="E116" s="45">
        <v>4</v>
      </c>
      <c r="F116" s="45">
        <v>9</v>
      </c>
      <c r="G116" s="46"/>
      <c r="H116" s="25" t="s">
        <v>98</v>
      </c>
      <c r="I116" s="28" t="s">
        <v>55</v>
      </c>
      <c r="J116" s="24">
        <v>155462918</v>
      </c>
      <c r="K116" s="26">
        <v>108744916.67</v>
      </c>
      <c r="L116" s="26">
        <v>98430000</v>
      </c>
      <c r="M116" s="26">
        <v>29392833</v>
      </c>
      <c r="N116" s="26">
        <v>29392833</v>
      </c>
      <c r="O116" s="16">
        <f t="shared" si="4"/>
        <v>0.6331413385666671</v>
      </c>
      <c r="P116" s="40">
        <f t="shared" si="5"/>
        <v>0.18906652067343802</v>
      </c>
    </row>
    <row r="117" spans="1:16" ht="53.45" customHeight="1" x14ac:dyDescent="0.25">
      <c r="A117" s="44" t="s">
        <v>168</v>
      </c>
      <c r="B117" s="45">
        <v>2</v>
      </c>
      <c r="C117" s="45">
        <v>2</v>
      </c>
      <c r="D117" s="45">
        <v>2</v>
      </c>
      <c r="E117" s="45">
        <v>6</v>
      </c>
      <c r="F117" s="45">
        <v>3</v>
      </c>
      <c r="G117" s="46"/>
      <c r="H117" s="25" t="s">
        <v>98</v>
      </c>
      <c r="I117" s="37" t="s">
        <v>55</v>
      </c>
      <c r="J117" s="24">
        <v>238235000</v>
      </c>
      <c r="K117" s="26">
        <v>205625000</v>
      </c>
      <c r="L117" s="26">
        <v>190800000</v>
      </c>
      <c r="M117" s="26">
        <v>38425000</v>
      </c>
      <c r="N117" s="26">
        <v>38425000</v>
      </c>
      <c r="O117" s="16">
        <f t="shared" si="4"/>
        <v>0.80088987764182429</v>
      </c>
      <c r="P117" s="40">
        <f t="shared" si="5"/>
        <v>0.16129032258064516</v>
      </c>
    </row>
    <row r="118" spans="1:16" ht="53.45" customHeight="1" x14ac:dyDescent="0.25">
      <c r="A118" s="44" t="s">
        <v>168</v>
      </c>
      <c r="B118" s="45">
        <v>2</v>
      </c>
      <c r="C118" s="45">
        <v>2</v>
      </c>
      <c r="D118" s="45">
        <v>2</v>
      </c>
      <c r="E118" s="45">
        <v>6</v>
      </c>
      <c r="F118" s="45">
        <v>4</v>
      </c>
      <c r="G118" s="46"/>
      <c r="H118" s="25" t="s">
        <v>98</v>
      </c>
      <c r="I118" s="28" t="s">
        <v>55</v>
      </c>
      <c r="J118" s="17">
        <v>175589</v>
      </c>
      <c r="K118" s="15">
        <v>175589</v>
      </c>
      <c r="L118" s="15">
        <v>0</v>
      </c>
      <c r="M118" s="15">
        <v>0</v>
      </c>
      <c r="N118" s="15">
        <v>0</v>
      </c>
      <c r="O118" s="16">
        <f t="shared" si="4"/>
        <v>0</v>
      </c>
      <c r="P118" s="40">
        <f t="shared" si="5"/>
        <v>0</v>
      </c>
    </row>
    <row r="119" spans="1:16" ht="53.45" customHeight="1" x14ac:dyDescent="0.25">
      <c r="A119" s="44" t="s">
        <v>169</v>
      </c>
      <c r="B119" s="45">
        <v>2</v>
      </c>
      <c r="C119" s="45">
        <v>2</v>
      </c>
      <c r="D119" s="45">
        <v>2</v>
      </c>
      <c r="E119" s="45">
        <v>7</v>
      </c>
      <c r="F119" s="45">
        <v>1</v>
      </c>
      <c r="G119" s="46"/>
      <c r="H119" s="25" t="s">
        <v>98</v>
      </c>
      <c r="I119" s="35" t="s">
        <v>56</v>
      </c>
      <c r="J119" s="15">
        <v>55090989</v>
      </c>
      <c r="K119" s="26">
        <v>0</v>
      </c>
      <c r="L119" s="26">
        <v>0</v>
      </c>
      <c r="M119" s="26">
        <v>0</v>
      </c>
      <c r="N119" s="26">
        <v>0</v>
      </c>
      <c r="O119" s="16">
        <f t="shared" si="4"/>
        <v>0</v>
      </c>
      <c r="P119" s="40">
        <f t="shared" si="5"/>
        <v>0</v>
      </c>
    </row>
    <row r="120" spans="1:16" ht="53.45" customHeight="1" x14ac:dyDescent="0.25">
      <c r="A120" s="44" t="s">
        <v>169</v>
      </c>
      <c r="B120" s="45">
        <v>2</v>
      </c>
      <c r="C120" s="45">
        <v>2</v>
      </c>
      <c r="D120" s="45">
        <v>2</v>
      </c>
      <c r="E120" s="45">
        <v>8</v>
      </c>
      <c r="F120" s="45">
        <v>3</v>
      </c>
      <c r="G120" s="46"/>
      <c r="H120" s="25" t="s">
        <v>98</v>
      </c>
      <c r="I120" s="35" t="s">
        <v>56</v>
      </c>
      <c r="J120" s="24">
        <v>213694213</v>
      </c>
      <c r="K120" s="26">
        <v>38000000</v>
      </c>
      <c r="L120" s="26">
        <v>37999600</v>
      </c>
      <c r="M120" s="26">
        <v>3704021.1499999994</v>
      </c>
      <c r="N120" s="26">
        <v>4876512.8099999996</v>
      </c>
      <c r="O120" s="16">
        <f t="shared" si="4"/>
        <v>0.17782231660152631</v>
      </c>
      <c r="P120" s="40">
        <f t="shared" si="5"/>
        <v>1.7333277761714585E-2</v>
      </c>
    </row>
    <row r="121" spans="1:16" ht="53.45" customHeight="1" x14ac:dyDescent="0.25">
      <c r="A121" s="44" t="s">
        <v>170</v>
      </c>
      <c r="B121" s="45">
        <v>2</v>
      </c>
      <c r="C121" s="45">
        <v>2</v>
      </c>
      <c r="D121" s="45">
        <v>2</v>
      </c>
      <c r="E121" s="45">
        <v>8</v>
      </c>
      <c r="F121" s="45">
        <v>5</v>
      </c>
      <c r="G121" s="46"/>
      <c r="H121" s="25" t="s">
        <v>98</v>
      </c>
      <c r="I121" s="30" t="s">
        <v>57</v>
      </c>
      <c r="J121" s="15">
        <v>0</v>
      </c>
      <c r="K121" s="26">
        <v>0</v>
      </c>
      <c r="L121" s="26">
        <v>0</v>
      </c>
      <c r="M121" s="26">
        <v>0</v>
      </c>
      <c r="N121" s="26">
        <v>0</v>
      </c>
      <c r="O121" s="16">
        <v>0</v>
      </c>
      <c r="P121" s="40">
        <v>0</v>
      </c>
    </row>
    <row r="122" spans="1:16" ht="53.45" customHeight="1" x14ac:dyDescent="0.25">
      <c r="A122" s="44" t="s">
        <v>170</v>
      </c>
      <c r="B122" s="45">
        <v>2</v>
      </c>
      <c r="C122" s="45">
        <v>2</v>
      </c>
      <c r="D122" s="45">
        <v>2</v>
      </c>
      <c r="E122" s="45">
        <v>8</v>
      </c>
      <c r="F122" s="45">
        <v>7</v>
      </c>
      <c r="G122" s="46"/>
      <c r="H122" s="25" t="s">
        <v>98</v>
      </c>
      <c r="I122" s="29" t="s">
        <v>57</v>
      </c>
      <c r="J122" s="24">
        <v>800844579.46000004</v>
      </c>
      <c r="K122" s="26">
        <v>702784748.12</v>
      </c>
      <c r="L122" s="26">
        <v>672963008.3499999</v>
      </c>
      <c r="M122" s="26">
        <v>239843523.70999998</v>
      </c>
      <c r="N122" s="26">
        <v>212287998.71000001</v>
      </c>
      <c r="O122" s="16">
        <f t="shared" si="4"/>
        <v>0.84031661774344635</v>
      </c>
      <c r="P122" s="40">
        <f t="shared" si="5"/>
        <v>0.29948822763053928</v>
      </c>
    </row>
    <row r="123" spans="1:16" ht="53.45" customHeight="1" x14ac:dyDescent="0.25">
      <c r="A123" s="44" t="s">
        <v>170</v>
      </c>
      <c r="B123" s="45">
        <v>2</v>
      </c>
      <c r="C123" s="45">
        <v>2</v>
      </c>
      <c r="D123" s="45">
        <v>2</v>
      </c>
      <c r="E123" s="45">
        <v>9</v>
      </c>
      <c r="F123" s="45">
        <v>2</v>
      </c>
      <c r="G123" s="46"/>
      <c r="H123" s="25" t="s">
        <v>98</v>
      </c>
      <c r="I123" s="31" t="s">
        <v>57</v>
      </c>
      <c r="J123" s="24">
        <v>5000000</v>
      </c>
      <c r="K123" s="26">
        <v>1423500</v>
      </c>
      <c r="L123" s="26">
        <v>1423500</v>
      </c>
      <c r="M123" s="26">
        <v>0</v>
      </c>
      <c r="N123" s="26">
        <v>0</v>
      </c>
      <c r="O123" s="16">
        <f t="shared" si="4"/>
        <v>0.28470000000000001</v>
      </c>
      <c r="P123" s="40">
        <f t="shared" si="5"/>
        <v>0</v>
      </c>
    </row>
    <row r="124" spans="1:16" ht="53.45" customHeight="1" x14ac:dyDescent="0.25">
      <c r="A124" s="44" t="s">
        <v>170</v>
      </c>
      <c r="B124" s="45">
        <v>2</v>
      </c>
      <c r="C124" s="45">
        <v>2</v>
      </c>
      <c r="D124" s="45">
        <v>2</v>
      </c>
      <c r="E124" s="45">
        <v>9</v>
      </c>
      <c r="F124" s="45">
        <v>3</v>
      </c>
      <c r="G124" s="46"/>
      <c r="H124" s="25" t="s">
        <v>98</v>
      </c>
      <c r="I124" s="30" t="s">
        <v>57</v>
      </c>
      <c r="J124" s="17">
        <v>127000</v>
      </c>
      <c r="K124" s="15">
        <v>127000</v>
      </c>
      <c r="L124" s="15">
        <v>0</v>
      </c>
      <c r="M124" s="15">
        <v>0</v>
      </c>
      <c r="N124" s="15">
        <v>0</v>
      </c>
      <c r="O124" s="16">
        <f t="shared" si="4"/>
        <v>0</v>
      </c>
      <c r="P124" s="40">
        <f t="shared" si="5"/>
        <v>0</v>
      </c>
    </row>
    <row r="125" spans="1:16" ht="53.45" customHeight="1" x14ac:dyDescent="0.25">
      <c r="A125" s="44" t="s">
        <v>171</v>
      </c>
      <c r="B125" s="45">
        <v>2</v>
      </c>
      <c r="C125" s="45">
        <v>2</v>
      </c>
      <c r="D125" s="45">
        <v>2</v>
      </c>
      <c r="E125" s="45">
        <v>9</v>
      </c>
      <c r="F125" s="45">
        <v>6</v>
      </c>
      <c r="G125" s="46"/>
      <c r="H125" s="25" t="s">
        <v>98</v>
      </c>
      <c r="I125" s="35" t="s">
        <v>58</v>
      </c>
      <c r="J125" s="24">
        <v>77082302</v>
      </c>
      <c r="K125" s="26">
        <v>75417058.560000002</v>
      </c>
      <c r="L125" s="26">
        <v>41780551.560000002</v>
      </c>
      <c r="M125" s="26">
        <v>5811899.0700000003</v>
      </c>
      <c r="N125" s="26">
        <v>5811899.0700000003</v>
      </c>
      <c r="O125" s="16">
        <f t="shared" si="4"/>
        <v>0.54202521818821658</v>
      </c>
      <c r="P125" s="40">
        <f t="shared" si="5"/>
        <v>7.5398618349514265E-2</v>
      </c>
    </row>
    <row r="126" spans="1:16" ht="53.45" customHeight="1" x14ac:dyDescent="0.25">
      <c r="A126" s="44" t="s">
        <v>171</v>
      </c>
      <c r="B126" s="45">
        <v>2</v>
      </c>
      <c r="C126" s="45">
        <v>2</v>
      </c>
      <c r="D126" s="45">
        <v>2</v>
      </c>
      <c r="E126" s="45">
        <v>10</v>
      </c>
      <c r="F126" s="45"/>
      <c r="G126" s="46"/>
      <c r="H126" s="25" t="s">
        <v>98</v>
      </c>
      <c r="I126" s="35" t="s">
        <v>58</v>
      </c>
      <c r="J126" s="24">
        <v>10000000</v>
      </c>
      <c r="K126" s="26">
        <v>0</v>
      </c>
      <c r="L126" s="26">
        <v>0</v>
      </c>
      <c r="M126" s="26">
        <v>0</v>
      </c>
      <c r="N126" s="26">
        <v>0</v>
      </c>
      <c r="O126" s="16">
        <f t="shared" si="4"/>
        <v>0</v>
      </c>
      <c r="P126" s="40">
        <f t="shared" si="5"/>
        <v>0</v>
      </c>
    </row>
    <row r="127" spans="1:16" ht="53.45" customHeight="1" x14ac:dyDescent="0.25">
      <c r="A127" s="44" t="s">
        <v>172</v>
      </c>
      <c r="B127" s="45">
        <v>3</v>
      </c>
      <c r="C127" s="45">
        <v>4</v>
      </c>
      <c r="D127" s="45">
        <v>2</v>
      </c>
      <c r="E127" s="45">
        <v>12</v>
      </c>
      <c r="F127" s="45">
        <v>1</v>
      </c>
      <c r="G127" s="46"/>
      <c r="H127" s="25" t="s">
        <v>98</v>
      </c>
      <c r="I127" s="35" t="s">
        <v>91</v>
      </c>
      <c r="J127" s="24">
        <v>0</v>
      </c>
      <c r="K127" s="26">
        <v>0</v>
      </c>
      <c r="L127" s="26">
        <v>0</v>
      </c>
      <c r="M127" s="26">
        <v>0</v>
      </c>
      <c r="N127" s="26">
        <v>0</v>
      </c>
      <c r="O127" s="16">
        <v>0</v>
      </c>
      <c r="P127" s="40">
        <v>0</v>
      </c>
    </row>
    <row r="128" spans="1:16" ht="53.45" customHeight="1" x14ac:dyDescent="0.25">
      <c r="A128" s="44" t="s">
        <v>173</v>
      </c>
      <c r="B128" s="45">
        <v>3</v>
      </c>
      <c r="C128" s="45">
        <v>4</v>
      </c>
      <c r="D128" s="45">
        <v>2</v>
      </c>
      <c r="E128" s="45">
        <v>12</v>
      </c>
      <c r="F128" s="45">
        <v>2</v>
      </c>
      <c r="G128" s="46"/>
      <c r="H128" s="25" t="s">
        <v>98</v>
      </c>
      <c r="I128" s="29" t="s">
        <v>59</v>
      </c>
      <c r="J128" s="24">
        <v>505017829</v>
      </c>
      <c r="K128" s="15">
        <v>505017829</v>
      </c>
      <c r="L128" s="15">
        <v>0</v>
      </c>
      <c r="M128" s="15">
        <v>0</v>
      </c>
      <c r="N128" s="15">
        <v>0</v>
      </c>
      <c r="O128" s="16">
        <f t="shared" si="4"/>
        <v>0</v>
      </c>
      <c r="P128" s="40">
        <f t="shared" si="5"/>
        <v>0</v>
      </c>
    </row>
    <row r="129" spans="1:16" ht="53.45" customHeight="1" x14ac:dyDescent="0.25">
      <c r="A129" s="44" t="s">
        <v>174</v>
      </c>
      <c r="B129" s="45">
        <v>5</v>
      </c>
      <c r="C129" s="45">
        <v>1</v>
      </c>
      <c r="D129" s="45">
        <v>2</v>
      </c>
      <c r="E129" s="45">
        <v>8</v>
      </c>
      <c r="F129" s="45">
        <v>2</v>
      </c>
      <c r="G129" s="46"/>
      <c r="H129" s="25" t="s">
        <v>98</v>
      </c>
      <c r="I129" s="35" t="s">
        <v>60</v>
      </c>
      <c r="J129" s="24">
        <v>117381651</v>
      </c>
      <c r="K129" s="26">
        <v>97743980</v>
      </c>
      <c r="L129" s="26">
        <v>0</v>
      </c>
      <c r="M129" s="26">
        <v>0</v>
      </c>
      <c r="N129" s="26">
        <v>0</v>
      </c>
      <c r="O129" s="16">
        <f t="shared" si="4"/>
        <v>0</v>
      </c>
      <c r="P129" s="40">
        <f t="shared" si="5"/>
        <v>0</v>
      </c>
    </row>
    <row r="130" spans="1:16" ht="53.45" customHeight="1" x14ac:dyDescent="0.25">
      <c r="A130" s="44" t="s">
        <v>175</v>
      </c>
      <c r="B130" s="45">
        <v>5</v>
      </c>
      <c r="C130" s="45">
        <v>1</v>
      </c>
      <c r="D130" s="45">
        <v>2</v>
      </c>
      <c r="E130" s="45">
        <v>8</v>
      </c>
      <c r="F130" s="45">
        <v>3</v>
      </c>
      <c r="G130" s="46"/>
      <c r="H130" s="25" t="s">
        <v>98</v>
      </c>
      <c r="I130" s="35" t="s">
        <v>61</v>
      </c>
      <c r="J130" s="24">
        <v>41926439</v>
      </c>
      <c r="K130" s="26">
        <v>41926439</v>
      </c>
      <c r="L130" s="26">
        <v>41926439</v>
      </c>
      <c r="M130" s="26">
        <v>1521907</v>
      </c>
      <c r="N130" s="26">
        <v>1521907</v>
      </c>
      <c r="O130" s="16">
        <f t="shared" si="4"/>
        <v>1</v>
      </c>
      <c r="P130" s="40">
        <f t="shared" si="5"/>
        <v>3.6299457724039003E-2</v>
      </c>
    </row>
    <row r="131" spans="1:16" ht="53.45" customHeight="1" x14ac:dyDescent="0.25">
      <c r="A131" s="44" t="s">
        <v>176</v>
      </c>
      <c r="B131" s="45"/>
      <c r="C131" s="45"/>
      <c r="D131" s="45"/>
      <c r="E131" s="45"/>
      <c r="F131" s="45"/>
      <c r="G131" s="46"/>
      <c r="H131" s="25" t="s">
        <v>98</v>
      </c>
      <c r="I131" s="36" t="s">
        <v>93</v>
      </c>
      <c r="J131" s="24">
        <v>448262297</v>
      </c>
      <c r="K131" s="26">
        <v>448262297</v>
      </c>
      <c r="L131" s="26">
        <v>448262297</v>
      </c>
      <c r="M131" s="26">
        <v>0</v>
      </c>
      <c r="N131" s="26">
        <v>0</v>
      </c>
      <c r="O131" s="16">
        <f t="shared" si="4"/>
        <v>1</v>
      </c>
      <c r="P131" s="40">
        <f t="shared" si="5"/>
        <v>0</v>
      </c>
    </row>
    <row r="132" spans="1:16" ht="53.45" customHeight="1" x14ac:dyDescent="0.25">
      <c r="A132" s="44" t="s">
        <v>177</v>
      </c>
      <c r="B132" s="45">
        <v>2</v>
      </c>
      <c r="C132" s="45">
        <v>2</v>
      </c>
      <c r="D132" s="45">
        <v>2</v>
      </c>
      <c r="E132" s="45">
        <v>8</v>
      </c>
      <c r="F132" s="45">
        <v>3</v>
      </c>
      <c r="G132" s="46"/>
      <c r="H132" s="25" t="s">
        <v>98</v>
      </c>
      <c r="I132" s="35" t="s">
        <v>62</v>
      </c>
      <c r="J132" s="24">
        <v>50000000</v>
      </c>
      <c r="K132" s="15">
        <v>50000000</v>
      </c>
      <c r="L132" s="15">
        <v>2022688</v>
      </c>
      <c r="M132" s="15">
        <v>2022688</v>
      </c>
      <c r="N132" s="15">
        <v>2022688</v>
      </c>
      <c r="O132" s="16">
        <f t="shared" si="4"/>
        <v>4.0453759999999998E-2</v>
      </c>
      <c r="P132" s="40">
        <f t="shared" si="5"/>
        <v>4.0453759999999998E-2</v>
      </c>
    </row>
    <row r="133" spans="1:16" ht="53.45" customHeight="1" x14ac:dyDescent="0.25">
      <c r="A133" s="44" t="s">
        <v>177</v>
      </c>
      <c r="B133" s="45">
        <v>5</v>
      </c>
      <c r="C133" s="45">
        <v>1</v>
      </c>
      <c r="D133" s="45">
        <v>2</v>
      </c>
      <c r="E133" s="45">
        <v>8</v>
      </c>
      <c r="F133" s="45">
        <v>2</v>
      </c>
      <c r="G133" s="46"/>
      <c r="H133" s="25" t="s">
        <v>98</v>
      </c>
      <c r="I133" s="35" t="s">
        <v>62</v>
      </c>
      <c r="J133" s="24">
        <v>300000000</v>
      </c>
      <c r="K133" s="26">
        <v>100000000</v>
      </c>
      <c r="L133" s="26">
        <v>59619232.68</v>
      </c>
      <c r="M133" s="26">
        <v>57890459.68</v>
      </c>
      <c r="N133" s="26">
        <v>57890459.68</v>
      </c>
      <c r="O133" s="16">
        <f t="shared" si="4"/>
        <v>0.19873077559999999</v>
      </c>
      <c r="P133" s="40">
        <f t="shared" si="5"/>
        <v>0.19296819893333333</v>
      </c>
    </row>
    <row r="134" spans="1:16" ht="53.45" customHeight="1" x14ac:dyDescent="0.25">
      <c r="A134" s="44" t="s">
        <v>177</v>
      </c>
      <c r="B134" s="45">
        <v>5</v>
      </c>
      <c r="C134" s="45">
        <v>1</v>
      </c>
      <c r="D134" s="45">
        <v>2</v>
      </c>
      <c r="E134" s="45">
        <v>8</v>
      </c>
      <c r="F134" s="45">
        <v>3</v>
      </c>
      <c r="G134" s="46"/>
      <c r="H134" s="25" t="s">
        <v>98</v>
      </c>
      <c r="I134" s="35" t="s">
        <v>62</v>
      </c>
      <c r="J134" s="24">
        <v>150000000</v>
      </c>
      <c r="K134" s="26">
        <v>150000000</v>
      </c>
      <c r="L134" s="26">
        <v>35105807.75</v>
      </c>
      <c r="M134" s="26">
        <v>35105807.75</v>
      </c>
      <c r="N134" s="26">
        <v>34172246.75</v>
      </c>
      <c r="O134" s="16">
        <f t="shared" si="4"/>
        <v>0.23403871833333334</v>
      </c>
      <c r="P134" s="40">
        <f t="shared" si="5"/>
        <v>0.23403871833333334</v>
      </c>
    </row>
    <row r="135" spans="1:16" ht="53.45" customHeight="1" x14ac:dyDescent="0.25">
      <c r="A135" s="44" t="s">
        <v>177</v>
      </c>
      <c r="B135" s="45"/>
      <c r="C135" s="45"/>
      <c r="D135" s="45"/>
      <c r="E135" s="45"/>
      <c r="F135" s="45"/>
      <c r="G135" s="46"/>
      <c r="H135" s="25" t="s">
        <v>98</v>
      </c>
      <c r="I135" s="35" t="s">
        <v>62</v>
      </c>
      <c r="J135" s="24">
        <v>100000000</v>
      </c>
      <c r="K135" s="26">
        <v>100000000</v>
      </c>
      <c r="L135" s="26">
        <v>40248357.219999999</v>
      </c>
      <c r="M135" s="26">
        <v>40248357.219999999</v>
      </c>
      <c r="N135" s="26">
        <v>40248357.219999999</v>
      </c>
      <c r="O135" s="16">
        <f t="shared" si="4"/>
        <v>0.40248357219999997</v>
      </c>
      <c r="P135" s="40">
        <f t="shared" si="5"/>
        <v>0.40248357219999997</v>
      </c>
    </row>
    <row r="136" spans="1:16" ht="53.45" customHeight="1" x14ac:dyDescent="0.25">
      <c r="A136" s="44" t="s">
        <v>177</v>
      </c>
      <c r="B136" s="45">
        <v>2</v>
      </c>
      <c r="C136" s="45">
        <v>2</v>
      </c>
      <c r="D136" s="45">
        <v>1</v>
      </c>
      <c r="E136" s="45">
        <v>4</v>
      </c>
      <c r="F136" s="45">
        <v>7</v>
      </c>
      <c r="G136" s="46"/>
      <c r="H136" s="25" t="s">
        <v>98</v>
      </c>
      <c r="I136" s="35" t="s">
        <v>62</v>
      </c>
      <c r="J136" s="24">
        <v>191833493</v>
      </c>
      <c r="K136" s="26">
        <v>191833493</v>
      </c>
      <c r="L136" s="26">
        <v>77849692</v>
      </c>
      <c r="M136" s="26">
        <v>74652935</v>
      </c>
      <c r="N136" s="26">
        <v>72206295</v>
      </c>
      <c r="O136" s="16">
        <f t="shared" si="4"/>
        <v>0.4058190818638745</v>
      </c>
      <c r="P136" s="40">
        <f t="shared" si="5"/>
        <v>0.38915485420473472</v>
      </c>
    </row>
    <row r="137" spans="1:16" ht="53.45" customHeight="1" x14ac:dyDescent="0.25">
      <c r="A137" s="44" t="s">
        <v>177</v>
      </c>
      <c r="B137" s="45">
        <v>2</v>
      </c>
      <c r="C137" s="45">
        <v>2</v>
      </c>
      <c r="D137" s="45">
        <v>2</v>
      </c>
      <c r="E137" s="45">
        <v>8</v>
      </c>
      <c r="F137" s="45">
        <v>2</v>
      </c>
      <c r="G137" s="46"/>
      <c r="H137" s="25" t="s">
        <v>98</v>
      </c>
      <c r="I137" s="35" t="s">
        <v>62</v>
      </c>
      <c r="J137" s="24">
        <v>35000000</v>
      </c>
      <c r="K137" s="26">
        <v>35000000</v>
      </c>
      <c r="L137" s="26">
        <v>17469897</v>
      </c>
      <c r="M137" s="26">
        <v>17469897</v>
      </c>
      <c r="N137" s="26">
        <v>17469897</v>
      </c>
      <c r="O137" s="16">
        <f t="shared" si="4"/>
        <v>0.4991399142857143</v>
      </c>
      <c r="P137" s="40">
        <f t="shared" si="5"/>
        <v>0.4991399142857143</v>
      </c>
    </row>
    <row r="138" spans="1:16" ht="53.45" customHeight="1" x14ac:dyDescent="0.25">
      <c r="A138" s="44" t="s">
        <v>178</v>
      </c>
      <c r="B138" s="45">
        <v>2</v>
      </c>
      <c r="C138" s="45">
        <v>2</v>
      </c>
      <c r="D138" s="45">
        <v>2</v>
      </c>
      <c r="E138" s="45">
        <v>8</v>
      </c>
      <c r="F138" s="45">
        <v>3</v>
      </c>
      <c r="G138" s="46"/>
      <c r="H138" s="25" t="s">
        <v>98</v>
      </c>
      <c r="I138" s="36" t="s">
        <v>63</v>
      </c>
      <c r="J138" s="17">
        <v>11987931000</v>
      </c>
      <c r="K138" s="26">
        <v>11987931000</v>
      </c>
      <c r="L138" s="26">
        <v>11987931000</v>
      </c>
      <c r="M138" s="26">
        <v>11987931000</v>
      </c>
      <c r="N138" s="26">
        <v>11987931000</v>
      </c>
      <c r="O138" s="16">
        <f t="shared" si="4"/>
        <v>1</v>
      </c>
      <c r="P138" s="40">
        <f t="shared" si="5"/>
        <v>1</v>
      </c>
    </row>
    <row r="139" spans="1:16" ht="53.45" customHeight="1" x14ac:dyDescent="0.25">
      <c r="A139" s="44" t="s">
        <v>179</v>
      </c>
      <c r="B139" s="45">
        <v>5</v>
      </c>
      <c r="C139" s="45">
        <v>1</v>
      </c>
      <c r="D139" s="45">
        <v>2</v>
      </c>
      <c r="E139" s="45">
        <v>8</v>
      </c>
      <c r="F139" s="45">
        <v>2</v>
      </c>
      <c r="G139" s="46"/>
      <c r="H139" s="25" t="s">
        <v>98</v>
      </c>
      <c r="I139" s="35" t="s">
        <v>94</v>
      </c>
      <c r="J139" s="24">
        <v>0</v>
      </c>
      <c r="K139" s="15">
        <v>0</v>
      </c>
      <c r="L139" s="15">
        <v>0</v>
      </c>
      <c r="M139" s="15">
        <v>0</v>
      </c>
      <c r="N139" s="15">
        <v>0</v>
      </c>
      <c r="O139" s="16">
        <v>0</v>
      </c>
      <c r="P139" s="40">
        <v>0</v>
      </c>
    </row>
    <row r="140" spans="1:16" ht="53.45" customHeight="1" x14ac:dyDescent="0.25">
      <c r="A140" s="44" t="s">
        <v>179</v>
      </c>
      <c r="B140" s="45">
        <v>5</v>
      </c>
      <c r="C140" s="45">
        <v>1</v>
      </c>
      <c r="D140" s="45">
        <v>2</v>
      </c>
      <c r="E140" s="45">
        <v>8</v>
      </c>
      <c r="F140" s="45">
        <v>3</v>
      </c>
      <c r="G140" s="46"/>
      <c r="H140" s="25" t="s">
        <v>98</v>
      </c>
      <c r="I140" s="35" t="s">
        <v>94</v>
      </c>
      <c r="J140" s="32">
        <v>16407269000</v>
      </c>
      <c r="K140" s="26">
        <v>0</v>
      </c>
      <c r="L140" s="26">
        <v>0</v>
      </c>
      <c r="M140" s="26">
        <v>0</v>
      </c>
      <c r="N140" s="26">
        <v>0</v>
      </c>
      <c r="O140" s="16">
        <f t="shared" ref="O140:O202" si="6">+L140/J140</f>
        <v>0</v>
      </c>
      <c r="P140" s="40">
        <f t="shared" ref="P140:P202" si="7">+M140/J140</f>
        <v>0</v>
      </c>
    </row>
    <row r="141" spans="1:16" ht="53.45" customHeight="1" x14ac:dyDescent="0.25">
      <c r="A141" s="44" t="s">
        <v>180</v>
      </c>
      <c r="B141" s="45"/>
      <c r="C141" s="45"/>
      <c r="D141" s="45"/>
      <c r="E141" s="45"/>
      <c r="F141" s="45"/>
      <c r="G141" s="46"/>
      <c r="H141" s="25" t="s">
        <v>98</v>
      </c>
      <c r="I141" s="36" t="s">
        <v>64</v>
      </c>
      <c r="J141" s="32">
        <v>2918844961082</v>
      </c>
      <c r="K141" s="26">
        <v>1918844990000</v>
      </c>
      <c r="L141" s="26">
        <v>1918844990000</v>
      </c>
      <c r="M141" s="26">
        <v>1918844990000</v>
      </c>
      <c r="N141" s="26">
        <v>3837689980000</v>
      </c>
      <c r="O141" s="16">
        <f t="shared" si="6"/>
        <v>0.65739873668682103</v>
      </c>
      <c r="P141" s="40">
        <f t="shared" si="7"/>
        <v>0.65739873668682103</v>
      </c>
    </row>
    <row r="142" spans="1:16" ht="53.45" customHeight="1" x14ac:dyDescent="0.25">
      <c r="A142" s="44" t="s">
        <v>181</v>
      </c>
      <c r="B142" s="45">
        <v>2</v>
      </c>
      <c r="C142" s="45">
        <v>2</v>
      </c>
      <c r="D142" s="45">
        <v>2</v>
      </c>
      <c r="E142" s="45">
        <v>6</v>
      </c>
      <c r="F142" s="45">
        <v>3</v>
      </c>
      <c r="G142" s="46"/>
      <c r="H142" s="25" t="s">
        <v>98</v>
      </c>
      <c r="I142" s="35" t="s">
        <v>65</v>
      </c>
      <c r="J142" s="24">
        <v>71529746</v>
      </c>
      <c r="K142" s="15">
        <v>50000000</v>
      </c>
      <c r="L142" s="15">
        <v>36066240</v>
      </c>
      <c r="M142" s="15">
        <v>45977616</v>
      </c>
      <c r="N142" s="15">
        <v>36066240</v>
      </c>
      <c r="O142" s="16">
        <f t="shared" si="6"/>
        <v>0.5042131702802356</v>
      </c>
      <c r="P142" s="40">
        <f t="shared" si="7"/>
        <v>0.64277616755412492</v>
      </c>
    </row>
    <row r="143" spans="1:16" ht="53.45" customHeight="1" x14ac:dyDescent="0.25">
      <c r="A143" s="44" t="s">
        <v>181</v>
      </c>
      <c r="B143" s="45">
        <v>2</v>
      </c>
      <c r="C143" s="45">
        <v>2</v>
      </c>
      <c r="D143" s="45">
        <v>2</v>
      </c>
      <c r="E143" s="45">
        <v>6</v>
      </c>
      <c r="F143" s="45">
        <v>4</v>
      </c>
      <c r="G143" s="46"/>
      <c r="H143" s="25" t="s">
        <v>98</v>
      </c>
      <c r="I143" s="35" t="s">
        <v>65</v>
      </c>
      <c r="J143" s="17">
        <v>160000</v>
      </c>
      <c r="K143" s="26">
        <v>160000</v>
      </c>
      <c r="L143" s="26">
        <v>16000</v>
      </c>
      <c r="M143" s="26">
        <v>16000</v>
      </c>
      <c r="N143" s="26">
        <v>16000</v>
      </c>
      <c r="O143" s="16">
        <f t="shared" si="6"/>
        <v>0.1</v>
      </c>
      <c r="P143" s="40">
        <f t="shared" si="7"/>
        <v>0.1</v>
      </c>
    </row>
    <row r="144" spans="1:16" ht="53.45" customHeight="1" x14ac:dyDescent="0.25">
      <c r="A144" s="44" t="s">
        <v>182</v>
      </c>
      <c r="B144" s="45">
        <v>2</v>
      </c>
      <c r="C144" s="45">
        <v>2</v>
      </c>
      <c r="D144" s="45">
        <v>2</v>
      </c>
      <c r="E144" s="45">
        <v>10</v>
      </c>
      <c r="F144" s="45"/>
      <c r="G144" s="46"/>
      <c r="H144" s="25" t="s">
        <v>98</v>
      </c>
      <c r="I144" s="36" t="s">
        <v>66</v>
      </c>
      <c r="J144" s="24">
        <v>36810254</v>
      </c>
      <c r="K144" s="26">
        <v>0</v>
      </c>
      <c r="L144" s="26">
        <v>0</v>
      </c>
      <c r="M144" s="26">
        <v>0</v>
      </c>
      <c r="N144" s="26">
        <v>0</v>
      </c>
      <c r="O144" s="16">
        <f t="shared" si="6"/>
        <v>0</v>
      </c>
      <c r="P144" s="40">
        <f t="shared" si="7"/>
        <v>0</v>
      </c>
    </row>
    <row r="145" spans="1:16" ht="53.45" customHeight="1" x14ac:dyDescent="0.25">
      <c r="A145" s="44" t="s">
        <v>183</v>
      </c>
      <c r="B145" s="45"/>
      <c r="C145" s="45"/>
      <c r="D145" s="45"/>
      <c r="E145" s="45"/>
      <c r="F145" s="45"/>
      <c r="G145" s="46"/>
      <c r="H145" s="25" t="s">
        <v>98</v>
      </c>
      <c r="I145" s="28" t="s">
        <v>67</v>
      </c>
      <c r="J145" s="15">
        <v>1821781402</v>
      </c>
      <c r="K145" s="15">
        <v>0</v>
      </c>
      <c r="L145" s="15">
        <v>0</v>
      </c>
      <c r="M145" s="15">
        <v>0</v>
      </c>
      <c r="N145" s="15">
        <v>0</v>
      </c>
      <c r="O145" s="16">
        <f t="shared" si="6"/>
        <v>0</v>
      </c>
      <c r="P145" s="40">
        <f t="shared" si="7"/>
        <v>0</v>
      </c>
    </row>
    <row r="146" spans="1:16" ht="53.45" customHeight="1" x14ac:dyDescent="0.25">
      <c r="A146" s="44" t="s">
        <v>183</v>
      </c>
      <c r="B146" s="45">
        <v>5</v>
      </c>
      <c r="C146" s="45">
        <v>1</v>
      </c>
      <c r="D146" s="45">
        <v>1</v>
      </c>
      <c r="E146" s="45">
        <v>4</v>
      </c>
      <c r="F146" s="45">
        <v>7</v>
      </c>
      <c r="G146" s="46"/>
      <c r="H146" s="25" t="s">
        <v>98</v>
      </c>
      <c r="I146" s="29" t="s">
        <v>67</v>
      </c>
      <c r="J146" s="32">
        <v>298598</v>
      </c>
      <c r="K146" s="26">
        <v>298598</v>
      </c>
      <c r="L146" s="26">
        <v>0</v>
      </c>
      <c r="M146" s="26">
        <v>0</v>
      </c>
      <c r="N146" s="26">
        <v>0</v>
      </c>
      <c r="O146" s="16">
        <f t="shared" si="6"/>
        <v>0</v>
      </c>
      <c r="P146" s="40">
        <f t="shared" si="7"/>
        <v>0</v>
      </c>
    </row>
    <row r="147" spans="1:16" ht="53.45" customHeight="1" x14ac:dyDescent="0.25">
      <c r="A147" s="44" t="s">
        <v>184</v>
      </c>
      <c r="B147" s="45">
        <v>5</v>
      </c>
      <c r="C147" s="45">
        <v>1</v>
      </c>
      <c r="D147" s="45">
        <v>2</v>
      </c>
      <c r="E147" s="45">
        <v>8</v>
      </c>
      <c r="F147" s="45">
        <v>2</v>
      </c>
      <c r="G147" s="46"/>
      <c r="H147" s="25" t="s">
        <v>98</v>
      </c>
      <c r="I147" s="30" t="s">
        <v>68</v>
      </c>
      <c r="J147" s="26">
        <v>910547000</v>
      </c>
      <c r="K147" s="26">
        <v>0</v>
      </c>
      <c r="L147" s="26">
        <v>0</v>
      </c>
      <c r="M147" s="26">
        <v>0</v>
      </c>
      <c r="N147" s="26">
        <v>0</v>
      </c>
      <c r="O147" s="16">
        <f t="shared" si="6"/>
        <v>0</v>
      </c>
      <c r="P147" s="40">
        <f t="shared" si="7"/>
        <v>0</v>
      </c>
    </row>
    <row r="148" spans="1:16" ht="53.45" customHeight="1" x14ac:dyDescent="0.25">
      <c r="A148" s="44" t="s">
        <v>184</v>
      </c>
      <c r="B148" s="45">
        <v>5</v>
      </c>
      <c r="C148" s="45">
        <v>1</v>
      </c>
      <c r="D148" s="45">
        <v>2</v>
      </c>
      <c r="E148" s="45">
        <v>8</v>
      </c>
      <c r="F148" s="45">
        <v>3</v>
      </c>
      <c r="G148" s="46"/>
      <c r="H148" s="25" t="s">
        <v>98</v>
      </c>
      <c r="I148" s="30" t="s">
        <v>68</v>
      </c>
      <c r="J148" s="15">
        <v>493000</v>
      </c>
      <c r="K148" s="26">
        <v>493000</v>
      </c>
      <c r="L148" s="26">
        <v>0</v>
      </c>
      <c r="M148" s="26">
        <v>0</v>
      </c>
      <c r="N148" s="26">
        <v>0</v>
      </c>
      <c r="O148" s="16">
        <f t="shared" si="6"/>
        <v>0</v>
      </c>
      <c r="P148" s="40">
        <f t="shared" si="7"/>
        <v>0</v>
      </c>
    </row>
    <row r="149" spans="1:16" ht="53.45" customHeight="1" x14ac:dyDescent="0.25">
      <c r="A149" s="44" t="s">
        <v>185</v>
      </c>
      <c r="B149" s="45"/>
      <c r="C149" s="45"/>
      <c r="D149" s="45"/>
      <c r="E149" s="45"/>
      <c r="F149" s="45"/>
      <c r="G149" s="46"/>
      <c r="H149" s="25" t="s">
        <v>98</v>
      </c>
      <c r="I149" s="28" t="s">
        <v>69</v>
      </c>
      <c r="J149" s="26">
        <v>1821794000</v>
      </c>
      <c r="K149" s="26">
        <v>0</v>
      </c>
      <c r="L149" s="26">
        <v>0</v>
      </c>
      <c r="M149" s="26">
        <v>0</v>
      </c>
      <c r="N149" s="26">
        <v>0</v>
      </c>
      <c r="O149" s="16">
        <f t="shared" si="6"/>
        <v>0</v>
      </c>
      <c r="P149" s="40">
        <f t="shared" si="7"/>
        <v>0</v>
      </c>
    </row>
    <row r="150" spans="1:16" ht="53.45" customHeight="1" x14ac:dyDescent="0.25">
      <c r="A150" s="44" t="s">
        <v>185</v>
      </c>
      <c r="B150" s="45">
        <v>2</v>
      </c>
      <c r="C150" s="45">
        <v>2</v>
      </c>
      <c r="D150" s="45">
        <v>2</v>
      </c>
      <c r="E150" s="45">
        <v>6</v>
      </c>
      <c r="F150" s="45">
        <v>3</v>
      </c>
      <c r="G150" s="46"/>
      <c r="H150" s="25" t="s">
        <v>98</v>
      </c>
      <c r="I150" s="36" t="s">
        <v>69</v>
      </c>
      <c r="J150" s="32">
        <v>286000</v>
      </c>
      <c r="K150" s="26">
        <v>286000</v>
      </c>
      <c r="L150" s="26">
        <v>0</v>
      </c>
      <c r="M150" s="26">
        <v>0</v>
      </c>
      <c r="N150" s="26">
        <v>0</v>
      </c>
      <c r="O150" s="16">
        <f t="shared" si="6"/>
        <v>0</v>
      </c>
      <c r="P150" s="40">
        <f t="shared" si="7"/>
        <v>0</v>
      </c>
    </row>
    <row r="151" spans="1:16" ht="53.45" customHeight="1" x14ac:dyDescent="0.25">
      <c r="A151" s="44" t="s">
        <v>186</v>
      </c>
      <c r="B151" s="45">
        <v>2</v>
      </c>
      <c r="C151" s="45">
        <v>2</v>
      </c>
      <c r="D151" s="45">
        <v>2</v>
      </c>
      <c r="E151" s="45">
        <v>6</v>
      </c>
      <c r="F151" s="45">
        <v>4</v>
      </c>
      <c r="G151" s="46"/>
      <c r="H151" s="25" t="s">
        <v>98</v>
      </c>
      <c r="I151" s="30" t="s">
        <v>82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6">
        <v>0</v>
      </c>
      <c r="P151" s="40">
        <v>0</v>
      </c>
    </row>
    <row r="152" spans="1:16" ht="53.45" customHeight="1" x14ac:dyDescent="0.25">
      <c r="A152" s="44" t="s">
        <v>187</v>
      </c>
      <c r="B152" s="45">
        <v>2</v>
      </c>
      <c r="C152" s="45">
        <v>2</v>
      </c>
      <c r="D152" s="45">
        <v>2</v>
      </c>
      <c r="E152" s="45">
        <v>10</v>
      </c>
      <c r="F152" s="45"/>
      <c r="G152" s="46"/>
      <c r="H152" s="25" t="s">
        <v>98</v>
      </c>
      <c r="I152" s="30" t="s">
        <v>45</v>
      </c>
      <c r="J152" s="26">
        <v>2360479777</v>
      </c>
      <c r="K152" s="26">
        <v>964900184.04999995</v>
      </c>
      <c r="L152" s="26">
        <v>964900184.04999995</v>
      </c>
      <c r="M152" s="26">
        <v>1055154240</v>
      </c>
      <c r="N152" s="26">
        <v>963608940</v>
      </c>
      <c r="O152" s="16">
        <f t="shared" si="6"/>
        <v>0.40877290856366438</v>
      </c>
      <c r="P152" s="40">
        <f t="shared" si="7"/>
        <v>0.44700837951724592</v>
      </c>
    </row>
    <row r="153" spans="1:16" ht="53.45" customHeight="1" x14ac:dyDescent="0.25">
      <c r="A153" s="44" t="s">
        <v>187</v>
      </c>
      <c r="B153" s="45">
        <v>3</v>
      </c>
      <c r="C153" s="45">
        <v>3</v>
      </c>
      <c r="D153" s="45">
        <v>1</v>
      </c>
      <c r="E153" s="45">
        <v>999</v>
      </c>
      <c r="F153" s="45"/>
      <c r="G153" s="46"/>
      <c r="H153" s="25" t="s">
        <v>98</v>
      </c>
      <c r="I153" s="28" t="s">
        <v>45</v>
      </c>
      <c r="J153" s="17">
        <v>0</v>
      </c>
      <c r="K153" s="26">
        <v>0</v>
      </c>
      <c r="L153" s="26">
        <v>0</v>
      </c>
      <c r="M153" s="26">
        <v>0</v>
      </c>
      <c r="N153" s="26">
        <v>0</v>
      </c>
      <c r="O153" s="16">
        <v>0</v>
      </c>
      <c r="P153" s="40">
        <v>0</v>
      </c>
    </row>
    <row r="154" spans="1:16" ht="53.45" customHeight="1" x14ac:dyDescent="0.25">
      <c r="A154" s="44" t="s">
        <v>187</v>
      </c>
      <c r="B154" s="45">
        <v>5</v>
      </c>
      <c r="C154" s="45">
        <v>1</v>
      </c>
      <c r="D154" s="45">
        <v>2</v>
      </c>
      <c r="E154" s="45">
        <v>8</v>
      </c>
      <c r="F154" s="45">
        <v>2</v>
      </c>
      <c r="G154" s="46"/>
      <c r="H154" s="25" t="s">
        <v>98</v>
      </c>
      <c r="I154" s="30" t="s">
        <v>45</v>
      </c>
      <c r="J154" s="24">
        <v>0</v>
      </c>
      <c r="K154" s="26">
        <v>0</v>
      </c>
      <c r="L154" s="26">
        <v>0</v>
      </c>
      <c r="M154" s="26">
        <v>0</v>
      </c>
      <c r="N154" s="26">
        <v>0</v>
      </c>
      <c r="O154" s="16">
        <v>0</v>
      </c>
      <c r="P154" s="40">
        <v>0</v>
      </c>
    </row>
    <row r="155" spans="1:16" ht="53.45" customHeight="1" x14ac:dyDescent="0.25">
      <c r="A155" s="44" t="s">
        <v>187</v>
      </c>
      <c r="B155" s="45">
        <v>5</v>
      </c>
      <c r="C155" s="45">
        <v>1</v>
      </c>
      <c r="D155" s="45">
        <v>2</v>
      </c>
      <c r="E155" s="45">
        <v>8</v>
      </c>
      <c r="F155" s="45">
        <v>3</v>
      </c>
      <c r="G155" s="46"/>
      <c r="H155" s="25" t="s">
        <v>98</v>
      </c>
      <c r="I155" s="30" t="s">
        <v>45</v>
      </c>
      <c r="J155" s="24">
        <v>170000000</v>
      </c>
      <c r="K155" s="26">
        <v>163334640</v>
      </c>
      <c r="L155" s="26">
        <v>149723420</v>
      </c>
      <c r="M155" s="26">
        <v>0</v>
      </c>
      <c r="N155" s="26">
        <v>0</v>
      </c>
      <c r="O155" s="16">
        <f t="shared" si="6"/>
        <v>0.88072600000000001</v>
      </c>
      <c r="P155" s="40">
        <f t="shared" si="7"/>
        <v>0</v>
      </c>
    </row>
    <row r="156" spans="1:16" ht="53.45" customHeight="1" x14ac:dyDescent="0.25">
      <c r="A156" s="44" t="s">
        <v>187</v>
      </c>
      <c r="B156" s="45"/>
      <c r="C156" s="45"/>
      <c r="D156" s="45"/>
      <c r="E156" s="45"/>
      <c r="F156" s="45"/>
      <c r="G156" s="46"/>
      <c r="H156" s="25" t="s">
        <v>98</v>
      </c>
      <c r="I156" s="36" t="s">
        <v>45</v>
      </c>
      <c r="J156" s="24">
        <v>1821033862</v>
      </c>
      <c r="K156" s="26">
        <v>0</v>
      </c>
      <c r="L156" s="26">
        <v>0</v>
      </c>
      <c r="M156" s="26">
        <v>0</v>
      </c>
      <c r="N156" s="26">
        <v>0</v>
      </c>
      <c r="O156" s="16">
        <f t="shared" si="6"/>
        <v>0</v>
      </c>
      <c r="P156" s="40">
        <f t="shared" si="7"/>
        <v>0</v>
      </c>
    </row>
    <row r="157" spans="1:16" ht="53.45" customHeight="1" x14ac:dyDescent="0.25">
      <c r="A157" s="44" t="s">
        <v>187</v>
      </c>
      <c r="B157" s="45">
        <v>5</v>
      </c>
      <c r="C157" s="45">
        <v>1</v>
      </c>
      <c r="D157" s="45">
        <v>2</v>
      </c>
      <c r="E157" s="45">
        <v>8</v>
      </c>
      <c r="F157" s="45">
        <v>2</v>
      </c>
      <c r="G157" s="46"/>
      <c r="H157" s="25" t="s">
        <v>98</v>
      </c>
      <c r="I157" s="28" t="s">
        <v>45</v>
      </c>
      <c r="J157" s="17">
        <v>1050000</v>
      </c>
      <c r="K157" s="15">
        <v>1050000</v>
      </c>
      <c r="L157" s="15">
        <v>0</v>
      </c>
      <c r="M157" s="15">
        <v>0</v>
      </c>
      <c r="N157" s="15">
        <v>0</v>
      </c>
      <c r="O157" s="16">
        <f t="shared" si="6"/>
        <v>0</v>
      </c>
      <c r="P157" s="40">
        <f t="shared" si="7"/>
        <v>0</v>
      </c>
    </row>
    <row r="158" spans="1:16" ht="53.45" customHeight="1" x14ac:dyDescent="0.25">
      <c r="A158" s="44" t="s">
        <v>188</v>
      </c>
      <c r="B158" s="45">
        <v>5</v>
      </c>
      <c r="C158" s="45">
        <v>1</v>
      </c>
      <c r="D158" s="45">
        <v>2</v>
      </c>
      <c r="E158" s="45">
        <v>8</v>
      </c>
      <c r="F158" s="45">
        <v>3</v>
      </c>
      <c r="G158" s="46"/>
      <c r="H158" s="25" t="s">
        <v>98</v>
      </c>
      <c r="I158" s="29" t="s">
        <v>47</v>
      </c>
      <c r="J158" s="24">
        <v>1194746341</v>
      </c>
      <c r="K158" s="26">
        <v>0</v>
      </c>
      <c r="L158" s="26">
        <v>0</v>
      </c>
      <c r="M158" s="26">
        <v>0</v>
      </c>
      <c r="N158" s="26">
        <v>0</v>
      </c>
      <c r="O158" s="16">
        <f t="shared" si="6"/>
        <v>0</v>
      </c>
      <c r="P158" s="40">
        <f t="shared" si="7"/>
        <v>0</v>
      </c>
    </row>
    <row r="159" spans="1:16" ht="53.45" customHeight="1" x14ac:dyDescent="0.25">
      <c r="A159" s="44" t="s">
        <v>189</v>
      </c>
      <c r="B159" s="45"/>
      <c r="C159" s="45"/>
      <c r="D159" s="45"/>
      <c r="E159" s="45"/>
      <c r="F159" s="45"/>
      <c r="G159" s="46"/>
      <c r="H159" s="25" t="s">
        <v>98</v>
      </c>
      <c r="I159" s="36" t="s">
        <v>49</v>
      </c>
      <c r="J159" s="24">
        <v>750000000</v>
      </c>
      <c r="K159" s="26">
        <v>750000000</v>
      </c>
      <c r="L159" s="26">
        <v>700000000</v>
      </c>
      <c r="M159" s="26">
        <v>0</v>
      </c>
      <c r="N159" s="26">
        <v>0</v>
      </c>
      <c r="O159" s="16">
        <f t="shared" si="6"/>
        <v>0.93333333333333335</v>
      </c>
      <c r="P159" s="40">
        <f t="shared" si="7"/>
        <v>0</v>
      </c>
    </row>
    <row r="160" spans="1:16" ht="53.45" customHeight="1" x14ac:dyDescent="0.25">
      <c r="A160" s="44" t="s">
        <v>190</v>
      </c>
      <c r="B160" s="45">
        <v>5</v>
      </c>
      <c r="C160" s="45">
        <v>1</v>
      </c>
      <c r="D160" s="45">
        <v>2</v>
      </c>
      <c r="E160" s="45">
        <v>8</v>
      </c>
      <c r="F160" s="45">
        <v>2</v>
      </c>
      <c r="G160" s="46"/>
      <c r="H160" s="25" t="s">
        <v>98</v>
      </c>
      <c r="I160" s="35" t="s">
        <v>52</v>
      </c>
      <c r="J160" s="24">
        <v>937067336</v>
      </c>
      <c r="K160" s="15">
        <v>0</v>
      </c>
      <c r="L160" s="15">
        <v>0</v>
      </c>
      <c r="M160" s="15">
        <v>0</v>
      </c>
      <c r="N160" s="15">
        <v>0</v>
      </c>
      <c r="O160" s="16">
        <f t="shared" si="6"/>
        <v>0</v>
      </c>
      <c r="P160" s="40">
        <f t="shared" si="7"/>
        <v>0</v>
      </c>
    </row>
    <row r="161" spans="1:16" ht="53.45" customHeight="1" x14ac:dyDescent="0.25">
      <c r="A161" s="44" t="s">
        <v>191</v>
      </c>
      <c r="B161" s="45">
        <v>5</v>
      </c>
      <c r="C161" s="45">
        <v>1</v>
      </c>
      <c r="D161" s="45">
        <v>2</v>
      </c>
      <c r="E161" s="45">
        <v>8</v>
      </c>
      <c r="F161" s="45">
        <v>3</v>
      </c>
      <c r="G161" s="46"/>
      <c r="H161" s="25" t="s">
        <v>98</v>
      </c>
      <c r="I161" s="30" t="s">
        <v>54</v>
      </c>
      <c r="J161" s="26">
        <v>117422500</v>
      </c>
      <c r="K161" s="26">
        <v>101475000</v>
      </c>
      <c r="L161" s="26">
        <v>101475000</v>
      </c>
      <c r="M161" s="26">
        <v>0</v>
      </c>
      <c r="N161" s="26">
        <v>0</v>
      </c>
      <c r="O161" s="16">
        <f t="shared" si="6"/>
        <v>0.86418701696863887</v>
      </c>
      <c r="P161" s="40">
        <f t="shared" si="7"/>
        <v>0</v>
      </c>
    </row>
    <row r="162" spans="1:16" ht="53.45" customHeight="1" x14ac:dyDescent="0.25">
      <c r="A162" s="44" t="s">
        <v>191</v>
      </c>
      <c r="B162" s="45"/>
      <c r="C162" s="45"/>
      <c r="D162" s="45"/>
      <c r="E162" s="45"/>
      <c r="F162" s="45"/>
      <c r="G162" s="46"/>
      <c r="H162" s="25" t="s">
        <v>98</v>
      </c>
      <c r="I162" s="28" t="s">
        <v>54</v>
      </c>
      <c r="J162" s="26">
        <v>6609864499</v>
      </c>
      <c r="K162" s="26">
        <v>6350293750</v>
      </c>
      <c r="L162" s="26">
        <v>5741766882.2800007</v>
      </c>
      <c r="M162" s="26">
        <v>1869753925.6199996</v>
      </c>
      <c r="N162" s="26">
        <v>1869753925.6199999</v>
      </c>
      <c r="O162" s="16">
        <f t="shared" si="6"/>
        <v>0.8686663521088317</v>
      </c>
      <c r="P162" s="40">
        <f t="shared" si="7"/>
        <v>0.28287326100298621</v>
      </c>
    </row>
    <row r="163" spans="1:16" ht="53.45" customHeight="1" x14ac:dyDescent="0.25">
      <c r="A163" s="44" t="s">
        <v>191</v>
      </c>
      <c r="B163" s="45">
        <v>2</v>
      </c>
      <c r="C163" s="45">
        <v>2</v>
      </c>
      <c r="D163" s="45">
        <v>2</v>
      </c>
      <c r="E163" s="45">
        <v>6</v>
      </c>
      <c r="F163" s="45">
        <v>3</v>
      </c>
      <c r="G163" s="46"/>
      <c r="H163" s="25" t="s">
        <v>98</v>
      </c>
      <c r="I163" s="28" t="s">
        <v>54</v>
      </c>
      <c r="J163" s="33">
        <v>123000000</v>
      </c>
      <c r="K163" s="26">
        <v>123000000</v>
      </c>
      <c r="L163" s="26">
        <v>123000000</v>
      </c>
      <c r="M163" s="26">
        <v>13530000</v>
      </c>
      <c r="N163" s="26">
        <v>13530000</v>
      </c>
      <c r="O163" s="16">
        <f t="shared" si="6"/>
        <v>1</v>
      </c>
      <c r="P163" s="40">
        <f t="shared" si="7"/>
        <v>0.11</v>
      </c>
    </row>
    <row r="164" spans="1:16" ht="53.45" customHeight="1" x14ac:dyDescent="0.25">
      <c r="A164" s="44" t="s">
        <v>191</v>
      </c>
      <c r="B164" s="45">
        <v>2</v>
      </c>
      <c r="C164" s="45">
        <v>2</v>
      </c>
      <c r="D164" s="45">
        <v>2</v>
      </c>
      <c r="E164" s="45">
        <v>6</v>
      </c>
      <c r="F164" s="45">
        <v>4</v>
      </c>
      <c r="G164" s="46"/>
      <c r="H164" s="25" t="s">
        <v>98</v>
      </c>
      <c r="I164" s="35" t="s">
        <v>54</v>
      </c>
      <c r="J164" s="33">
        <v>2066438884</v>
      </c>
      <c r="K164" s="26">
        <v>2066438884</v>
      </c>
      <c r="L164" s="26">
        <v>1663058676</v>
      </c>
      <c r="M164" s="26">
        <v>259823231</v>
      </c>
      <c r="N164" s="26">
        <v>259823231</v>
      </c>
      <c r="O164" s="16">
        <f t="shared" si="6"/>
        <v>0.80479451334211338</v>
      </c>
      <c r="P164" s="40">
        <f t="shared" si="7"/>
        <v>0.12573477638838312</v>
      </c>
    </row>
    <row r="165" spans="1:16" ht="53.45" customHeight="1" x14ac:dyDescent="0.25">
      <c r="A165" s="44" t="s">
        <v>191</v>
      </c>
      <c r="B165" s="45">
        <v>2</v>
      </c>
      <c r="C165" s="45">
        <v>2</v>
      </c>
      <c r="D165" s="45">
        <v>2</v>
      </c>
      <c r="E165" s="45">
        <v>10</v>
      </c>
      <c r="F165" s="45"/>
      <c r="G165" s="46"/>
      <c r="H165" s="25" t="s">
        <v>98</v>
      </c>
      <c r="I165" s="35" t="s">
        <v>54</v>
      </c>
      <c r="J165" s="33">
        <v>441000000</v>
      </c>
      <c r="K165" s="26">
        <v>419908333.32999998</v>
      </c>
      <c r="L165" s="26">
        <v>410000000</v>
      </c>
      <c r="M165" s="26">
        <v>67496251</v>
      </c>
      <c r="N165" s="26">
        <v>67496251</v>
      </c>
      <c r="O165" s="16">
        <f t="shared" si="6"/>
        <v>0.92970521541950113</v>
      </c>
      <c r="P165" s="40">
        <f t="shared" si="7"/>
        <v>0.15305272335600906</v>
      </c>
    </row>
    <row r="166" spans="1:16" ht="53.45" customHeight="1" x14ac:dyDescent="0.25">
      <c r="A166" s="44" t="s">
        <v>191</v>
      </c>
      <c r="B166" s="45">
        <v>5</v>
      </c>
      <c r="C166" s="45">
        <v>1</v>
      </c>
      <c r="D166" s="45">
        <v>2</v>
      </c>
      <c r="E166" s="45">
        <v>8</v>
      </c>
      <c r="F166" s="45">
        <v>2</v>
      </c>
      <c r="G166" s="46"/>
      <c r="H166" s="25" t="s">
        <v>98</v>
      </c>
      <c r="I166" s="35" t="s">
        <v>54</v>
      </c>
      <c r="J166" s="33">
        <v>220375000</v>
      </c>
      <c r="K166" s="26">
        <v>220375000</v>
      </c>
      <c r="L166" s="26">
        <v>210125000</v>
      </c>
      <c r="M166" s="26">
        <v>58766666</v>
      </c>
      <c r="N166" s="26">
        <v>58766666</v>
      </c>
      <c r="O166" s="16">
        <f t="shared" si="6"/>
        <v>0.95348837209302328</v>
      </c>
      <c r="P166" s="40">
        <f t="shared" si="7"/>
        <v>0.26666666364152014</v>
      </c>
    </row>
    <row r="167" spans="1:16" ht="53.45" customHeight="1" x14ac:dyDescent="0.25">
      <c r="A167" s="44" t="s">
        <v>191</v>
      </c>
      <c r="B167" s="45">
        <v>5</v>
      </c>
      <c r="C167" s="45">
        <v>1</v>
      </c>
      <c r="D167" s="45">
        <v>2</v>
      </c>
      <c r="E167" s="45">
        <v>8</v>
      </c>
      <c r="F167" s="45">
        <v>3</v>
      </c>
      <c r="G167" s="46"/>
      <c r="H167" s="25" t="s">
        <v>98</v>
      </c>
      <c r="I167" s="35" t="s">
        <v>54</v>
      </c>
      <c r="J167" s="34">
        <v>222875000</v>
      </c>
      <c r="K167" s="26">
        <v>158875000</v>
      </c>
      <c r="L167" s="26">
        <v>148625000</v>
      </c>
      <c r="M167" s="26">
        <v>25830000</v>
      </c>
      <c r="N167" s="26">
        <v>11480000</v>
      </c>
      <c r="O167" s="16">
        <f t="shared" si="6"/>
        <v>0.66685361749859784</v>
      </c>
      <c r="P167" s="40">
        <f t="shared" si="7"/>
        <v>0.1158945597307908</v>
      </c>
    </row>
    <row r="168" spans="1:16" ht="53.45" customHeight="1" x14ac:dyDescent="0.25">
      <c r="A168" s="44" t="s">
        <v>191</v>
      </c>
      <c r="B168" s="45"/>
      <c r="C168" s="45"/>
      <c r="D168" s="45"/>
      <c r="E168" s="45"/>
      <c r="F168" s="45"/>
      <c r="G168" s="46"/>
      <c r="H168" s="25" t="s">
        <v>98</v>
      </c>
      <c r="I168" s="35" t="s">
        <v>54</v>
      </c>
      <c r="J168" s="33">
        <v>366700000</v>
      </c>
      <c r="K168" s="26">
        <v>355162500</v>
      </c>
      <c r="L168" s="26">
        <v>355162500</v>
      </c>
      <c r="M168" s="26">
        <v>103730000</v>
      </c>
      <c r="N168" s="26">
        <v>103730000</v>
      </c>
      <c r="O168" s="16">
        <f t="shared" si="6"/>
        <v>0.96853695118625582</v>
      </c>
      <c r="P168" s="40">
        <f t="shared" si="7"/>
        <v>0.28287428415598581</v>
      </c>
    </row>
    <row r="169" spans="1:16" ht="53.45" customHeight="1" x14ac:dyDescent="0.25">
      <c r="A169" s="44" t="s">
        <v>191</v>
      </c>
      <c r="B169" s="45">
        <v>2</v>
      </c>
      <c r="C169" s="45">
        <v>2</v>
      </c>
      <c r="D169" s="45">
        <v>2</v>
      </c>
      <c r="E169" s="45">
        <v>6</v>
      </c>
      <c r="F169" s="45">
        <v>4</v>
      </c>
      <c r="G169" s="46"/>
      <c r="H169" s="25" t="s">
        <v>98</v>
      </c>
      <c r="I169" s="35" t="s">
        <v>54</v>
      </c>
      <c r="J169" s="33">
        <v>462850000</v>
      </c>
      <c r="K169" s="26">
        <v>403200000</v>
      </c>
      <c r="L169" s="26">
        <v>301140000</v>
      </c>
      <c r="M169" s="26">
        <v>131760833</v>
      </c>
      <c r="N169" s="26">
        <v>131760833</v>
      </c>
      <c r="O169" s="16">
        <f t="shared" si="6"/>
        <v>0.65062115156098088</v>
      </c>
      <c r="P169" s="40">
        <f t="shared" si="7"/>
        <v>0.28467285945770771</v>
      </c>
    </row>
    <row r="170" spans="1:16" ht="53.45" customHeight="1" x14ac:dyDescent="0.25">
      <c r="A170" s="44" t="s">
        <v>191</v>
      </c>
      <c r="B170" s="45">
        <v>2</v>
      </c>
      <c r="C170" s="45">
        <v>2</v>
      </c>
      <c r="D170" s="45">
        <v>2</v>
      </c>
      <c r="E170" s="45">
        <v>10</v>
      </c>
      <c r="F170" s="45"/>
      <c r="G170" s="46"/>
      <c r="H170" s="25" t="s">
        <v>98</v>
      </c>
      <c r="I170" s="35" t="s">
        <v>54</v>
      </c>
      <c r="J170" s="32">
        <v>773850000</v>
      </c>
      <c r="K170" s="26">
        <v>747737500</v>
      </c>
      <c r="L170" s="26">
        <v>747737500</v>
      </c>
      <c r="M170" s="26">
        <v>202232499.32999998</v>
      </c>
      <c r="N170" s="26">
        <v>202232499.33000001</v>
      </c>
      <c r="O170" s="16">
        <f t="shared" si="6"/>
        <v>0.9662563804354849</v>
      </c>
      <c r="P170" s="40">
        <f t="shared" si="7"/>
        <v>0.26133294479550301</v>
      </c>
    </row>
    <row r="171" spans="1:16" ht="53.45" customHeight="1" x14ac:dyDescent="0.25">
      <c r="A171" s="44" t="s">
        <v>191</v>
      </c>
      <c r="B171" s="45">
        <v>5</v>
      </c>
      <c r="C171" s="45">
        <v>1</v>
      </c>
      <c r="D171" s="45">
        <v>2</v>
      </c>
      <c r="E171" s="45">
        <v>8</v>
      </c>
      <c r="F171" s="45">
        <v>2</v>
      </c>
      <c r="G171" s="46"/>
      <c r="H171" s="25" t="s">
        <v>98</v>
      </c>
      <c r="I171" s="29" t="s">
        <v>54</v>
      </c>
      <c r="J171" s="33">
        <v>498600000</v>
      </c>
      <c r="K171" s="26">
        <v>441262500</v>
      </c>
      <c r="L171" s="26">
        <v>441262500</v>
      </c>
      <c r="M171" s="26">
        <v>96725834</v>
      </c>
      <c r="N171" s="26">
        <v>95598334</v>
      </c>
      <c r="O171" s="16">
        <f t="shared" si="6"/>
        <v>0.88500300842358604</v>
      </c>
      <c r="P171" s="40">
        <f t="shared" si="7"/>
        <v>0.19399485359005214</v>
      </c>
    </row>
    <row r="172" spans="1:16" ht="53.45" customHeight="1" x14ac:dyDescent="0.25">
      <c r="A172" s="44" t="s">
        <v>191</v>
      </c>
      <c r="B172" s="45">
        <v>5</v>
      </c>
      <c r="C172" s="45">
        <v>1</v>
      </c>
      <c r="D172" s="45">
        <v>2</v>
      </c>
      <c r="E172" s="45">
        <v>8</v>
      </c>
      <c r="F172" s="45">
        <v>5</v>
      </c>
      <c r="G172" s="46"/>
      <c r="H172" s="25" t="s">
        <v>98</v>
      </c>
      <c r="I172" s="35" t="s">
        <v>54</v>
      </c>
      <c r="J172" s="26">
        <v>1027267860</v>
      </c>
      <c r="K172" s="26">
        <v>1027267860</v>
      </c>
      <c r="L172" s="26">
        <v>692337726</v>
      </c>
      <c r="M172" s="26">
        <v>101743106.33</v>
      </c>
      <c r="N172" s="26">
        <v>103383106.33</v>
      </c>
      <c r="O172" s="16">
        <f t="shared" si="6"/>
        <v>0.6739602716666323</v>
      </c>
      <c r="P172" s="40">
        <f t="shared" si="7"/>
        <v>9.9042431182457119E-2</v>
      </c>
    </row>
    <row r="173" spans="1:16" ht="53.45" customHeight="1" x14ac:dyDescent="0.25">
      <c r="A173" s="44" t="s">
        <v>191</v>
      </c>
      <c r="B173" s="45">
        <v>5</v>
      </c>
      <c r="C173" s="45">
        <v>1</v>
      </c>
      <c r="D173" s="45">
        <v>2</v>
      </c>
      <c r="E173" s="45">
        <v>8</v>
      </c>
      <c r="F173" s="45">
        <v>3</v>
      </c>
      <c r="G173" s="46"/>
      <c r="H173" s="25" t="s">
        <v>98</v>
      </c>
      <c r="I173" s="35" t="s">
        <v>54</v>
      </c>
      <c r="J173" s="33">
        <v>0</v>
      </c>
      <c r="K173" s="26">
        <v>0</v>
      </c>
      <c r="L173" s="26">
        <v>0</v>
      </c>
      <c r="M173" s="26">
        <v>0</v>
      </c>
      <c r="N173" s="26">
        <v>0</v>
      </c>
      <c r="O173" s="16">
        <v>0</v>
      </c>
      <c r="P173" s="40">
        <v>0</v>
      </c>
    </row>
    <row r="174" spans="1:16" ht="53.45" customHeight="1" x14ac:dyDescent="0.25">
      <c r="A174" s="44" t="s">
        <v>191</v>
      </c>
      <c r="B174" s="45"/>
      <c r="C174" s="45"/>
      <c r="D174" s="45"/>
      <c r="E174" s="45"/>
      <c r="F174" s="45"/>
      <c r="G174" s="46"/>
      <c r="H174" s="25" t="s">
        <v>98</v>
      </c>
      <c r="I174" s="35" t="s">
        <v>54</v>
      </c>
      <c r="J174" s="33">
        <v>314475000</v>
      </c>
      <c r="K174" s="26">
        <v>269862500</v>
      </c>
      <c r="L174" s="26">
        <v>201156250</v>
      </c>
      <c r="M174" s="26">
        <v>36028749</v>
      </c>
      <c r="N174" s="26">
        <v>34576666</v>
      </c>
      <c r="O174" s="16">
        <f t="shared" si="6"/>
        <v>0.63965736545035379</v>
      </c>
      <c r="P174" s="40">
        <f t="shared" si="7"/>
        <v>0.11456792749821131</v>
      </c>
    </row>
    <row r="175" spans="1:16" ht="53.45" customHeight="1" x14ac:dyDescent="0.25">
      <c r="A175" s="44" t="s">
        <v>191</v>
      </c>
      <c r="B175" s="45">
        <v>5</v>
      </c>
      <c r="C175" s="45">
        <v>1</v>
      </c>
      <c r="D175" s="45">
        <v>2</v>
      </c>
      <c r="E175" s="45">
        <v>8</v>
      </c>
      <c r="F175" s="45">
        <v>2</v>
      </c>
      <c r="G175" s="46"/>
      <c r="H175" s="25" t="s">
        <v>98</v>
      </c>
      <c r="I175" s="35" t="s">
        <v>54</v>
      </c>
      <c r="J175" s="32">
        <v>52500</v>
      </c>
      <c r="K175" s="26">
        <v>52500</v>
      </c>
      <c r="L175" s="26">
        <v>43992.990000000005</v>
      </c>
      <c r="M175" s="26">
        <v>43992.990000000005</v>
      </c>
      <c r="N175" s="26">
        <v>43992.990000000005</v>
      </c>
      <c r="O175" s="16">
        <f t="shared" si="6"/>
        <v>0.83796171428571442</v>
      </c>
      <c r="P175" s="40">
        <f t="shared" si="7"/>
        <v>0.83796171428571442</v>
      </c>
    </row>
    <row r="176" spans="1:16" ht="53.45" customHeight="1" x14ac:dyDescent="0.25">
      <c r="A176" s="44" t="s">
        <v>192</v>
      </c>
      <c r="B176" s="45">
        <v>5</v>
      </c>
      <c r="C176" s="45">
        <v>1</v>
      </c>
      <c r="D176" s="45">
        <v>2</v>
      </c>
      <c r="E176" s="45">
        <v>8</v>
      </c>
      <c r="F176" s="45">
        <v>3</v>
      </c>
      <c r="G176" s="46"/>
      <c r="H176" s="25" t="s">
        <v>98</v>
      </c>
      <c r="I176" s="28" t="s">
        <v>70</v>
      </c>
      <c r="J176" s="26">
        <v>10536075750</v>
      </c>
      <c r="K176" s="26">
        <v>7685252441</v>
      </c>
      <c r="L176" s="26">
        <v>7685252441</v>
      </c>
      <c r="M176" s="26">
        <v>149052083</v>
      </c>
      <c r="N176" s="26">
        <v>149052083</v>
      </c>
      <c r="O176" s="16">
        <f t="shared" si="6"/>
        <v>0.72942266393633326</v>
      </c>
      <c r="P176" s="40">
        <f t="shared" si="7"/>
        <v>1.41468309963508E-2</v>
      </c>
    </row>
    <row r="177" spans="1:16" ht="53.45" customHeight="1" x14ac:dyDescent="0.25">
      <c r="A177" s="44" t="s">
        <v>192</v>
      </c>
      <c r="B177" s="45"/>
      <c r="C177" s="45"/>
      <c r="D177" s="45"/>
      <c r="E177" s="45"/>
      <c r="F177" s="45"/>
      <c r="G177" s="46"/>
      <c r="H177" s="25" t="s">
        <v>98</v>
      </c>
      <c r="I177" s="28" t="s">
        <v>70</v>
      </c>
      <c r="J177" s="26">
        <v>387475582</v>
      </c>
      <c r="K177" s="26">
        <v>387475582</v>
      </c>
      <c r="L177" s="26">
        <v>308009833</v>
      </c>
      <c r="M177" s="26">
        <v>73906666</v>
      </c>
      <c r="N177" s="26">
        <v>73906666</v>
      </c>
      <c r="O177" s="16">
        <f t="shared" si="6"/>
        <v>0.79491417603703352</v>
      </c>
      <c r="P177" s="40">
        <f t="shared" si="7"/>
        <v>0.19073889925791504</v>
      </c>
    </row>
    <row r="178" spans="1:16" ht="53.45" customHeight="1" x14ac:dyDescent="0.25">
      <c r="A178" s="44" t="s">
        <v>192</v>
      </c>
      <c r="B178" s="45">
        <v>1</v>
      </c>
      <c r="C178" s="45">
        <v>1</v>
      </c>
      <c r="D178" s="45">
        <v>1</v>
      </c>
      <c r="E178" s="45">
        <v>1</v>
      </c>
      <c r="F178" s="45">
        <v>1</v>
      </c>
      <c r="G178" s="46"/>
      <c r="H178" s="25" t="s">
        <v>98</v>
      </c>
      <c r="I178" s="28" t="s">
        <v>70</v>
      </c>
      <c r="J178" s="24">
        <v>236775000</v>
      </c>
      <c r="K178" s="26">
        <v>236775000</v>
      </c>
      <c r="L178" s="26">
        <v>231650000</v>
      </c>
      <c r="M178" s="26">
        <v>60201666</v>
      </c>
      <c r="N178" s="26">
        <v>60201666</v>
      </c>
      <c r="O178" s="16">
        <f t="shared" si="6"/>
        <v>0.97835497835497831</v>
      </c>
      <c r="P178" s="40">
        <f t="shared" si="7"/>
        <v>0.25425685144124166</v>
      </c>
    </row>
    <row r="179" spans="1:16" ht="53.45" customHeight="1" x14ac:dyDescent="0.25">
      <c r="A179" s="44" t="s">
        <v>192</v>
      </c>
      <c r="B179" s="45">
        <v>1</v>
      </c>
      <c r="C179" s="45">
        <v>1</v>
      </c>
      <c r="D179" s="45">
        <v>1</v>
      </c>
      <c r="E179" s="45">
        <v>1</v>
      </c>
      <c r="F179" s="45">
        <v>6</v>
      </c>
      <c r="G179" s="46"/>
      <c r="H179" s="25" t="s">
        <v>98</v>
      </c>
      <c r="I179" s="28" t="s">
        <v>70</v>
      </c>
      <c r="J179" s="33">
        <v>2834367769.6700001</v>
      </c>
      <c r="K179" s="26">
        <v>1870728278</v>
      </c>
      <c r="L179" s="26">
        <v>1726320427</v>
      </c>
      <c r="M179" s="26">
        <v>324178375.72000003</v>
      </c>
      <c r="N179" s="26">
        <v>324178375.71999997</v>
      </c>
      <c r="O179" s="16">
        <f t="shared" si="6"/>
        <v>0.60906719497483985</v>
      </c>
      <c r="P179" s="40">
        <f t="shared" si="7"/>
        <v>0.11437413986602857</v>
      </c>
    </row>
    <row r="180" spans="1:16" ht="53.45" customHeight="1" x14ac:dyDescent="0.25">
      <c r="A180" s="44" t="s">
        <v>192</v>
      </c>
      <c r="B180" s="45">
        <v>1</v>
      </c>
      <c r="C180" s="45">
        <v>1</v>
      </c>
      <c r="D180" s="45">
        <v>1</v>
      </c>
      <c r="E180" s="45">
        <v>1</v>
      </c>
      <c r="F180" s="45">
        <v>7</v>
      </c>
      <c r="G180" s="46"/>
      <c r="H180" s="25" t="s">
        <v>98</v>
      </c>
      <c r="I180" s="28" t="s">
        <v>70</v>
      </c>
      <c r="J180" s="33">
        <v>740100000.33000004</v>
      </c>
      <c r="K180" s="26">
        <v>659495833.33000004</v>
      </c>
      <c r="L180" s="26">
        <v>649900000</v>
      </c>
      <c r="M180" s="26">
        <v>147210917</v>
      </c>
      <c r="N180" s="26">
        <v>147210917</v>
      </c>
      <c r="O180" s="16">
        <f t="shared" si="6"/>
        <v>0.87812457736821892</v>
      </c>
      <c r="P180" s="40">
        <f t="shared" si="7"/>
        <v>0.19890679223667174</v>
      </c>
    </row>
    <row r="181" spans="1:16" ht="53.45" customHeight="1" x14ac:dyDescent="0.25">
      <c r="A181" s="44" t="s">
        <v>192</v>
      </c>
      <c r="B181" s="45">
        <v>1</v>
      </c>
      <c r="C181" s="45">
        <v>1</v>
      </c>
      <c r="D181" s="45">
        <v>1</v>
      </c>
      <c r="E181" s="45">
        <v>1</v>
      </c>
      <c r="F181" s="45">
        <v>8</v>
      </c>
      <c r="G181" s="46"/>
      <c r="H181" s="25" t="s">
        <v>98</v>
      </c>
      <c r="I181" s="28" t="s">
        <v>70</v>
      </c>
      <c r="J181" s="33">
        <v>791539167</v>
      </c>
      <c r="K181" s="26">
        <v>791539166.66999996</v>
      </c>
      <c r="L181" s="26">
        <v>739281250</v>
      </c>
      <c r="M181" s="26">
        <v>128398332</v>
      </c>
      <c r="N181" s="26">
        <v>113023332</v>
      </c>
      <c r="O181" s="16">
        <f t="shared" si="6"/>
        <v>0.9339793668100318</v>
      </c>
      <c r="P181" s="40">
        <f t="shared" si="7"/>
        <v>0.16221349157823797</v>
      </c>
    </row>
    <row r="182" spans="1:16" ht="53.45" customHeight="1" x14ac:dyDescent="0.25">
      <c r="A182" s="44" t="s">
        <v>192</v>
      </c>
      <c r="B182" s="45">
        <v>1</v>
      </c>
      <c r="C182" s="45">
        <v>1</v>
      </c>
      <c r="D182" s="45">
        <v>1</v>
      </c>
      <c r="E182" s="45">
        <v>1</v>
      </c>
      <c r="F182" s="45">
        <v>9</v>
      </c>
      <c r="G182" s="46"/>
      <c r="H182" s="25" t="s">
        <v>98</v>
      </c>
      <c r="I182" s="28" t="s">
        <v>70</v>
      </c>
      <c r="J182" s="33">
        <v>284550000</v>
      </c>
      <c r="K182" s="26">
        <v>284550000</v>
      </c>
      <c r="L182" s="26">
        <v>204862500</v>
      </c>
      <c r="M182" s="26">
        <v>66500000</v>
      </c>
      <c r="N182" s="26">
        <v>66500000</v>
      </c>
      <c r="O182" s="16">
        <f t="shared" si="6"/>
        <v>0.71995255666842384</v>
      </c>
      <c r="P182" s="40">
        <f t="shared" si="7"/>
        <v>0.23370233702337023</v>
      </c>
    </row>
    <row r="183" spans="1:16" ht="53.45" customHeight="1" x14ac:dyDescent="0.25">
      <c r="A183" s="44" t="s">
        <v>192</v>
      </c>
      <c r="B183" s="45">
        <v>1</v>
      </c>
      <c r="C183" s="45">
        <v>1</v>
      </c>
      <c r="D183" s="45">
        <v>1</v>
      </c>
      <c r="E183" s="45">
        <v>1</v>
      </c>
      <c r="F183" s="45">
        <v>10</v>
      </c>
      <c r="G183" s="46"/>
      <c r="H183" s="25" t="s">
        <v>98</v>
      </c>
      <c r="I183" s="28" t="s">
        <v>70</v>
      </c>
      <c r="J183" s="33">
        <v>0</v>
      </c>
      <c r="K183" s="26">
        <v>0</v>
      </c>
      <c r="L183" s="26">
        <v>0</v>
      </c>
      <c r="M183" s="26">
        <v>0</v>
      </c>
      <c r="N183" s="26">
        <v>0</v>
      </c>
      <c r="O183" s="16">
        <v>0</v>
      </c>
      <c r="P183" s="40">
        <v>0</v>
      </c>
    </row>
    <row r="184" spans="1:16" ht="53.45" customHeight="1" x14ac:dyDescent="0.25">
      <c r="A184" s="44" t="s">
        <v>192</v>
      </c>
      <c r="B184" s="45">
        <v>1</v>
      </c>
      <c r="C184" s="45">
        <v>1</v>
      </c>
      <c r="D184" s="45">
        <v>2</v>
      </c>
      <c r="E184" s="45">
        <v>1</v>
      </c>
      <c r="F184" s="45"/>
      <c r="G184" s="46"/>
      <c r="H184" s="25" t="s">
        <v>98</v>
      </c>
      <c r="I184" s="28" t="s">
        <v>70</v>
      </c>
      <c r="J184" s="33">
        <v>669228092</v>
      </c>
      <c r="K184" s="26">
        <v>559157050</v>
      </c>
      <c r="L184" s="26">
        <v>457702500</v>
      </c>
      <c r="M184" s="26">
        <v>152625000</v>
      </c>
      <c r="N184" s="26">
        <v>147500000</v>
      </c>
      <c r="O184" s="16">
        <f t="shared" si="6"/>
        <v>0.68392601188056523</v>
      </c>
      <c r="P184" s="40">
        <f t="shared" si="7"/>
        <v>0.22806125717747067</v>
      </c>
    </row>
    <row r="185" spans="1:16" ht="53.45" customHeight="1" x14ac:dyDescent="0.25">
      <c r="A185" s="44" t="s">
        <v>192</v>
      </c>
      <c r="B185" s="45">
        <v>1</v>
      </c>
      <c r="C185" s="45">
        <v>1</v>
      </c>
      <c r="D185" s="45">
        <v>2</v>
      </c>
      <c r="E185" s="45">
        <v>2</v>
      </c>
      <c r="F185" s="45"/>
      <c r="G185" s="46"/>
      <c r="H185" s="25" t="s">
        <v>98</v>
      </c>
      <c r="I185" s="28" t="s">
        <v>70</v>
      </c>
      <c r="J185" s="32">
        <v>1460550000</v>
      </c>
      <c r="K185" s="26">
        <v>1316612500</v>
      </c>
      <c r="L185" s="26">
        <v>1316612500</v>
      </c>
      <c r="M185" s="26">
        <v>347748333</v>
      </c>
      <c r="N185" s="26">
        <v>347748333</v>
      </c>
      <c r="O185" s="16">
        <f t="shared" si="6"/>
        <v>0.90144979630960942</v>
      </c>
      <c r="P185" s="40">
        <f t="shared" si="7"/>
        <v>0.23809409674437712</v>
      </c>
    </row>
    <row r="186" spans="1:16" ht="53.45" customHeight="1" x14ac:dyDescent="0.25">
      <c r="A186" s="44" t="s">
        <v>192</v>
      </c>
      <c r="B186" s="45">
        <v>1</v>
      </c>
      <c r="C186" s="45">
        <v>1</v>
      </c>
      <c r="D186" s="45">
        <v>2</v>
      </c>
      <c r="E186" s="45">
        <v>4</v>
      </c>
      <c r="F186" s="45"/>
      <c r="G186" s="46"/>
      <c r="H186" s="25" t="s">
        <v>98</v>
      </c>
      <c r="I186" s="28" t="s">
        <v>70</v>
      </c>
      <c r="J186" s="33">
        <v>1537277664</v>
      </c>
      <c r="K186" s="26">
        <v>1506750000</v>
      </c>
      <c r="L186" s="26">
        <v>1291500000</v>
      </c>
      <c r="M186" s="26">
        <v>369683334</v>
      </c>
      <c r="N186" s="26">
        <v>369683334</v>
      </c>
      <c r="O186" s="16">
        <f t="shared" si="6"/>
        <v>0.84012148894397776</v>
      </c>
      <c r="P186" s="40">
        <f t="shared" si="7"/>
        <v>0.24047922028482682</v>
      </c>
    </row>
    <row r="187" spans="1:16" ht="53.45" customHeight="1" x14ac:dyDescent="0.25">
      <c r="A187" s="44" t="s">
        <v>192</v>
      </c>
      <c r="B187" s="45">
        <v>1</v>
      </c>
      <c r="C187" s="45">
        <v>1</v>
      </c>
      <c r="D187" s="45">
        <v>2</v>
      </c>
      <c r="E187" s="45">
        <v>5</v>
      </c>
      <c r="F187" s="45"/>
      <c r="G187" s="46"/>
      <c r="H187" s="25" t="s">
        <v>98</v>
      </c>
      <c r="I187" s="28" t="s">
        <v>70</v>
      </c>
      <c r="J187" s="26">
        <v>2477489310</v>
      </c>
      <c r="K187" s="26">
        <v>2477489310</v>
      </c>
      <c r="L187" s="26">
        <v>2147023900</v>
      </c>
      <c r="M187" s="26">
        <v>429680980.67000002</v>
      </c>
      <c r="N187" s="26">
        <v>423018480.67000002</v>
      </c>
      <c r="O187" s="16">
        <f t="shared" si="6"/>
        <v>0.86661278066221004</v>
      </c>
      <c r="P187" s="40">
        <f t="shared" si="7"/>
        <v>0.17343404023406261</v>
      </c>
    </row>
    <row r="188" spans="1:16" ht="53.45" customHeight="1" x14ac:dyDescent="0.25">
      <c r="A188" s="44" t="s">
        <v>192</v>
      </c>
      <c r="B188" s="45">
        <v>1</v>
      </c>
      <c r="C188" s="45">
        <v>1</v>
      </c>
      <c r="D188" s="45">
        <v>2</v>
      </c>
      <c r="E188" s="45">
        <v>6</v>
      </c>
      <c r="F188" s="45"/>
      <c r="G188" s="46"/>
      <c r="H188" s="25" t="s">
        <v>98</v>
      </c>
      <c r="I188" s="28" t="s">
        <v>70</v>
      </c>
      <c r="J188" s="33">
        <v>983750000</v>
      </c>
      <c r="K188" s="26">
        <v>783612500</v>
      </c>
      <c r="L188" s="26">
        <v>744150000</v>
      </c>
      <c r="M188" s="26">
        <v>197073333</v>
      </c>
      <c r="N188" s="26">
        <v>197073333</v>
      </c>
      <c r="O188" s="16">
        <f t="shared" si="6"/>
        <v>0.7564421855146124</v>
      </c>
      <c r="P188" s="40">
        <f t="shared" si="7"/>
        <v>0.20032867395171539</v>
      </c>
    </row>
    <row r="189" spans="1:16" ht="53.45" customHeight="1" x14ac:dyDescent="0.25">
      <c r="A189" s="44" t="s">
        <v>192</v>
      </c>
      <c r="B189" s="45">
        <v>1</v>
      </c>
      <c r="C189" s="45">
        <v>1</v>
      </c>
      <c r="D189" s="45">
        <v>2</v>
      </c>
      <c r="E189" s="45">
        <v>7</v>
      </c>
      <c r="F189" s="45"/>
      <c r="G189" s="46"/>
      <c r="H189" s="25" t="s">
        <v>98</v>
      </c>
      <c r="I189" s="28" t="s">
        <v>70</v>
      </c>
      <c r="J189" s="33">
        <v>882430000</v>
      </c>
      <c r="K189" s="26">
        <v>715962500</v>
      </c>
      <c r="L189" s="26">
        <v>677012500</v>
      </c>
      <c r="M189" s="26">
        <v>183132832</v>
      </c>
      <c r="N189" s="26">
        <v>183132832</v>
      </c>
      <c r="O189" s="16">
        <f t="shared" si="6"/>
        <v>0.76721382999218068</v>
      </c>
      <c r="P189" s="40">
        <f t="shared" si="7"/>
        <v>0.20753241843545664</v>
      </c>
    </row>
    <row r="190" spans="1:16" ht="53.45" customHeight="1" x14ac:dyDescent="0.25">
      <c r="A190" s="44" t="s">
        <v>192</v>
      </c>
      <c r="B190" s="45">
        <v>1</v>
      </c>
      <c r="C190" s="45">
        <v>1</v>
      </c>
      <c r="D190" s="45">
        <v>3</v>
      </c>
      <c r="E190" s="45">
        <v>1</v>
      </c>
      <c r="F190" s="45">
        <v>1</v>
      </c>
      <c r="G190" s="46"/>
      <c r="H190" s="25" t="s">
        <v>98</v>
      </c>
      <c r="I190" s="28" t="s">
        <v>70</v>
      </c>
      <c r="J190" s="32">
        <v>1156870</v>
      </c>
      <c r="K190" s="26">
        <v>1156870</v>
      </c>
      <c r="L190" s="26">
        <v>475400</v>
      </c>
      <c r="M190" s="26">
        <v>475400</v>
      </c>
      <c r="N190" s="26">
        <v>475400</v>
      </c>
      <c r="O190" s="16">
        <f t="shared" si="6"/>
        <v>0.41093640599203024</v>
      </c>
      <c r="P190" s="40">
        <f t="shared" si="7"/>
        <v>0.41093640599203024</v>
      </c>
    </row>
    <row r="191" spans="1:16" ht="53.45" customHeight="1" x14ac:dyDescent="0.25">
      <c r="A191" s="44" t="s">
        <v>193</v>
      </c>
      <c r="B191" s="45">
        <v>1</v>
      </c>
      <c r="C191" s="45">
        <v>1</v>
      </c>
      <c r="D191" s="45">
        <v>3</v>
      </c>
      <c r="E191" s="45">
        <v>1</v>
      </c>
      <c r="F191" s="45">
        <v>2</v>
      </c>
      <c r="G191" s="46"/>
      <c r="H191" s="25" t="s">
        <v>98</v>
      </c>
      <c r="I191" s="28" t="s">
        <v>56</v>
      </c>
      <c r="J191" s="26">
        <v>642753001</v>
      </c>
      <c r="K191" s="26">
        <v>153017363</v>
      </c>
      <c r="L191" s="26">
        <v>121430003</v>
      </c>
      <c r="M191" s="26">
        <v>8838662.4499999993</v>
      </c>
      <c r="N191" s="26">
        <v>8838662.4499999993</v>
      </c>
      <c r="O191" s="16">
        <f t="shared" si="6"/>
        <v>0.18892172080266958</v>
      </c>
      <c r="P191" s="40">
        <f t="shared" si="7"/>
        <v>1.3751258160208885E-2</v>
      </c>
    </row>
    <row r="192" spans="1:16" ht="53.45" customHeight="1" x14ac:dyDescent="0.25">
      <c r="A192" s="44" t="s">
        <v>193</v>
      </c>
      <c r="B192" s="45">
        <v>1</v>
      </c>
      <c r="C192" s="45">
        <v>1</v>
      </c>
      <c r="D192" s="45">
        <v>3</v>
      </c>
      <c r="E192" s="45">
        <v>2</v>
      </c>
      <c r="F192" s="45"/>
      <c r="G192" s="46"/>
      <c r="H192" s="25" t="s">
        <v>98</v>
      </c>
      <c r="I192" s="28" t="s">
        <v>56</v>
      </c>
      <c r="J192" s="33">
        <v>2700000000</v>
      </c>
      <c r="K192" s="26">
        <v>0</v>
      </c>
      <c r="L192" s="26">
        <v>0</v>
      </c>
      <c r="M192" s="26">
        <v>0</v>
      </c>
      <c r="N192" s="26">
        <v>0</v>
      </c>
      <c r="O192" s="16">
        <f t="shared" si="6"/>
        <v>0</v>
      </c>
      <c r="P192" s="40">
        <f t="shared" si="7"/>
        <v>0</v>
      </c>
    </row>
    <row r="193" spans="1:16" ht="53.45" customHeight="1" x14ac:dyDescent="0.25">
      <c r="A193" s="44" t="s">
        <v>194</v>
      </c>
      <c r="B193" s="45">
        <v>2</v>
      </c>
      <c r="C193" s="45">
        <v>2</v>
      </c>
      <c r="D193" s="45">
        <v>1</v>
      </c>
      <c r="E193" s="45">
        <v>4</v>
      </c>
      <c r="F193" s="45">
        <v>9</v>
      </c>
      <c r="G193" s="46"/>
      <c r="H193" s="25" t="s">
        <v>98</v>
      </c>
      <c r="I193" s="20" t="s">
        <v>57</v>
      </c>
      <c r="J193" s="15">
        <v>0</v>
      </c>
      <c r="K193" s="26">
        <v>0</v>
      </c>
      <c r="L193" s="26">
        <v>0</v>
      </c>
      <c r="M193" s="26">
        <v>0</v>
      </c>
      <c r="N193" s="26">
        <v>0</v>
      </c>
      <c r="O193" s="16">
        <v>0</v>
      </c>
      <c r="P193" s="40">
        <v>0</v>
      </c>
    </row>
    <row r="194" spans="1:16" ht="53.45" customHeight="1" x14ac:dyDescent="0.25">
      <c r="A194" s="44" t="s">
        <v>194</v>
      </c>
      <c r="B194" s="45">
        <v>2</v>
      </c>
      <c r="C194" s="45">
        <v>2</v>
      </c>
      <c r="D194" s="45">
        <v>1</v>
      </c>
      <c r="E194" s="45">
        <v>3</v>
      </c>
      <c r="F194" s="45">
        <v>2</v>
      </c>
      <c r="G194" s="46"/>
      <c r="H194" s="25" t="s">
        <v>98</v>
      </c>
      <c r="I194" s="20" t="s">
        <v>57</v>
      </c>
      <c r="J194" s="33">
        <v>1008568672</v>
      </c>
      <c r="K194" s="26">
        <v>1008568672</v>
      </c>
      <c r="L194" s="26">
        <v>1008568672</v>
      </c>
      <c r="M194" s="26">
        <v>0</v>
      </c>
      <c r="N194" s="26">
        <v>0</v>
      </c>
      <c r="O194" s="16">
        <f t="shared" si="6"/>
        <v>1</v>
      </c>
      <c r="P194" s="40">
        <f t="shared" si="7"/>
        <v>0</v>
      </c>
    </row>
    <row r="195" spans="1:16" ht="53.45" customHeight="1" x14ac:dyDescent="0.25">
      <c r="A195" s="44" t="s">
        <v>194</v>
      </c>
      <c r="B195" s="45">
        <v>2</v>
      </c>
      <c r="C195" s="45">
        <v>2</v>
      </c>
      <c r="D195" s="45">
        <v>1</v>
      </c>
      <c r="E195" s="45">
        <v>3</v>
      </c>
      <c r="F195" s="45">
        <v>8</v>
      </c>
      <c r="G195" s="46"/>
      <c r="H195" s="25" t="s">
        <v>98</v>
      </c>
      <c r="I195" s="35" t="s">
        <v>57</v>
      </c>
      <c r="J195" s="33">
        <v>0</v>
      </c>
      <c r="K195" s="26">
        <v>0</v>
      </c>
      <c r="L195" s="26">
        <v>0</v>
      </c>
      <c r="M195" s="26">
        <v>0</v>
      </c>
      <c r="N195" s="26">
        <v>0</v>
      </c>
      <c r="O195" s="16">
        <v>0</v>
      </c>
      <c r="P195" s="40">
        <v>0</v>
      </c>
    </row>
    <row r="196" spans="1:16" ht="53.45" customHeight="1" x14ac:dyDescent="0.25">
      <c r="A196" s="44" t="s">
        <v>195</v>
      </c>
      <c r="B196" s="45">
        <v>2</v>
      </c>
      <c r="C196" s="45">
        <v>2</v>
      </c>
      <c r="D196" s="45">
        <v>2</v>
      </c>
      <c r="E196" s="45">
        <v>5</v>
      </c>
      <c r="F196" s="45">
        <v>4</v>
      </c>
      <c r="G196" s="46"/>
      <c r="H196" s="25" t="s">
        <v>98</v>
      </c>
      <c r="I196" s="30" t="s">
        <v>58</v>
      </c>
      <c r="J196" s="32">
        <v>949364563</v>
      </c>
      <c r="K196" s="26">
        <v>0</v>
      </c>
      <c r="L196" s="26">
        <v>0</v>
      </c>
      <c r="M196" s="26">
        <v>0</v>
      </c>
      <c r="N196" s="26">
        <v>0</v>
      </c>
      <c r="O196" s="16">
        <f t="shared" si="6"/>
        <v>0</v>
      </c>
      <c r="P196" s="40">
        <f t="shared" si="7"/>
        <v>0</v>
      </c>
    </row>
    <row r="197" spans="1:16" ht="53.45" customHeight="1" x14ac:dyDescent="0.25">
      <c r="A197" s="44" t="s">
        <v>196</v>
      </c>
      <c r="B197" s="45">
        <v>2</v>
      </c>
      <c r="C197" s="45">
        <v>2</v>
      </c>
      <c r="D197" s="45">
        <v>2</v>
      </c>
      <c r="E197" s="45">
        <v>6</v>
      </c>
      <c r="F197" s="45">
        <v>3</v>
      </c>
      <c r="G197" s="46"/>
      <c r="H197" s="25" t="s">
        <v>98</v>
      </c>
      <c r="I197" s="36" t="s">
        <v>71</v>
      </c>
      <c r="J197" s="32">
        <v>375000000</v>
      </c>
      <c r="K197" s="26">
        <v>330101383</v>
      </c>
      <c r="L197" s="26">
        <v>326000000</v>
      </c>
      <c r="M197" s="26">
        <v>291968000</v>
      </c>
      <c r="N197" s="26">
        <v>291968000</v>
      </c>
      <c r="O197" s="16">
        <f t="shared" si="6"/>
        <v>0.86933333333333329</v>
      </c>
      <c r="P197" s="40">
        <f t="shared" si="7"/>
        <v>0.77858133333333335</v>
      </c>
    </row>
    <row r="198" spans="1:16" ht="53.45" customHeight="1" x14ac:dyDescent="0.25">
      <c r="A198" s="44" t="s">
        <v>197</v>
      </c>
      <c r="B198" s="45">
        <v>2</v>
      </c>
      <c r="C198" s="45">
        <v>2</v>
      </c>
      <c r="D198" s="45">
        <v>2</v>
      </c>
      <c r="E198" s="45">
        <v>6</v>
      </c>
      <c r="F198" s="45">
        <v>4</v>
      </c>
      <c r="G198" s="46"/>
      <c r="H198" s="25" t="s">
        <v>98</v>
      </c>
      <c r="I198" s="35" t="s">
        <v>72</v>
      </c>
      <c r="J198" s="32">
        <v>27300000</v>
      </c>
      <c r="K198" s="26">
        <v>27300000</v>
      </c>
      <c r="L198" s="26">
        <v>23708600</v>
      </c>
      <c r="M198" s="26">
        <v>23708600</v>
      </c>
      <c r="N198" s="26">
        <v>23708600</v>
      </c>
      <c r="O198" s="16">
        <f t="shared" si="6"/>
        <v>0.8684468864468865</v>
      </c>
      <c r="P198" s="40">
        <f t="shared" si="7"/>
        <v>0.8684468864468865</v>
      </c>
    </row>
    <row r="199" spans="1:16" ht="53.45" customHeight="1" x14ac:dyDescent="0.25">
      <c r="A199" s="44" t="s">
        <v>198</v>
      </c>
      <c r="B199" s="45">
        <v>2</v>
      </c>
      <c r="C199" s="45">
        <v>2</v>
      </c>
      <c r="D199" s="45">
        <v>2</v>
      </c>
      <c r="E199" s="45">
        <v>6</v>
      </c>
      <c r="F199" s="45">
        <v>8</v>
      </c>
      <c r="G199" s="46"/>
      <c r="H199" s="25" t="s">
        <v>98</v>
      </c>
      <c r="I199" s="29" t="s">
        <v>73</v>
      </c>
      <c r="J199" s="33">
        <v>0</v>
      </c>
      <c r="K199" s="26">
        <v>0</v>
      </c>
      <c r="L199" s="26">
        <v>0</v>
      </c>
      <c r="M199" s="26">
        <v>0</v>
      </c>
      <c r="N199" s="26">
        <v>0</v>
      </c>
      <c r="O199" s="16">
        <v>0</v>
      </c>
      <c r="P199" s="40">
        <v>0</v>
      </c>
    </row>
    <row r="200" spans="1:16" ht="53.45" customHeight="1" x14ac:dyDescent="0.25">
      <c r="A200" s="44" t="s">
        <v>198</v>
      </c>
      <c r="B200" s="45">
        <v>2</v>
      </c>
      <c r="C200" s="45">
        <v>2</v>
      </c>
      <c r="D200" s="45">
        <v>2</v>
      </c>
      <c r="E200" s="45">
        <v>6</v>
      </c>
      <c r="F200" s="45">
        <v>9</v>
      </c>
      <c r="G200" s="46"/>
      <c r="H200" s="25" t="s">
        <v>98</v>
      </c>
      <c r="I200" s="35" t="s">
        <v>73</v>
      </c>
      <c r="J200" s="32">
        <v>9000000</v>
      </c>
      <c r="K200" s="26">
        <v>105000</v>
      </c>
      <c r="L200" s="26">
        <v>0</v>
      </c>
      <c r="M200" s="26">
        <v>0</v>
      </c>
      <c r="N200" s="26">
        <v>0</v>
      </c>
      <c r="O200" s="16">
        <f t="shared" si="6"/>
        <v>0</v>
      </c>
      <c r="P200" s="40">
        <f t="shared" si="7"/>
        <v>0</v>
      </c>
    </row>
    <row r="201" spans="1:16" ht="53.45" customHeight="1" x14ac:dyDescent="0.25">
      <c r="A201" s="44" t="s">
        <v>199</v>
      </c>
      <c r="B201" s="45">
        <v>2</v>
      </c>
      <c r="C201" s="45">
        <v>2</v>
      </c>
      <c r="D201" s="45">
        <v>2</v>
      </c>
      <c r="E201" s="45">
        <v>7</v>
      </c>
      <c r="F201" s="45">
        <v>1</v>
      </c>
      <c r="G201" s="46"/>
      <c r="H201" s="25" t="s">
        <v>98</v>
      </c>
      <c r="I201" s="35" t="s">
        <v>74</v>
      </c>
      <c r="J201" s="32">
        <v>1500000</v>
      </c>
      <c r="K201" s="26">
        <v>1305000</v>
      </c>
      <c r="L201" s="26">
        <v>1200000</v>
      </c>
      <c r="M201" s="26">
        <v>1140000</v>
      </c>
      <c r="N201" s="26">
        <v>1140000</v>
      </c>
      <c r="O201" s="16">
        <f t="shared" si="6"/>
        <v>0.8</v>
      </c>
      <c r="P201" s="40">
        <f t="shared" si="7"/>
        <v>0.76</v>
      </c>
    </row>
    <row r="202" spans="1:16" ht="53.45" customHeight="1" x14ac:dyDescent="0.25">
      <c r="A202" s="44" t="s">
        <v>200</v>
      </c>
      <c r="B202" s="45">
        <v>2</v>
      </c>
      <c r="C202" s="45">
        <v>2</v>
      </c>
      <c r="D202" s="45">
        <v>2</v>
      </c>
      <c r="E202" s="45">
        <v>8</v>
      </c>
      <c r="F202" s="45">
        <v>2</v>
      </c>
      <c r="G202" s="46"/>
      <c r="H202" s="25" t="s">
        <v>98</v>
      </c>
      <c r="I202" s="35" t="s">
        <v>75</v>
      </c>
      <c r="J202" s="32">
        <v>7000000000</v>
      </c>
      <c r="K202" s="26">
        <v>0</v>
      </c>
      <c r="L202" s="26">
        <v>0</v>
      </c>
      <c r="M202" s="26">
        <v>0</v>
      </c>
      <c r="N202" s="26">
        <v>0</v>
      </c>
      <c r="O202" s="16">
        <f t="shared" si="6"/>
        <v>0</v>
      </c>
      <c r="P202" s="40">
        <f t="shared" si="7"/>
        <v>0</v>
      </c>
    </row>
    <row r="203" spans="1:16" x14ac:dyDescent="0.25">
      <c r="A203" s="56" t="s">
        <v>76</v>
      </c>
      <c r="B203" s="57"/>
      <c r="C203" s="57"/>
      <c r="D203" s="57"/>
      <c r="E203" s="57"/>
      <c r="F203" s="57"/>
      <c r="G203" s="57"/>
      <c r="H203" s="57"/>
      <c r="I203" s="58"/>
      <c r="J203" s="23">
        <f>SUM(J204:J224)</f>
        <v>385890000000</v>
      </c>
      <c r="K203" s="23">
        <f t="shared" ref="K203:N203" si="8">SUM(K204:K224)</f>
        <v>288483373213</v>
      </c>
      <c r="L203" s="23">
        <f t="shared" si="8"/>
        <v>102297584896.17999</v>
      </c>
      <c r="M203" s="23">
        <f t="shared" si="8"/>
        <v>2974247196.23</v>
      </c>
      <c r="N203" s="23">
        <f t="shared" si="8"/>
        <v>2834574297.0599999</v>
      </c>
      <c r="O203" s="21">
        <f t="shared" ref="O203:O225" si="9">+L203/J203</f>
        <v>0.26509519525299952</v>
      </c>
      <c r="P203" s="39">
        <f t="shared" ref="P203:P225" si="10">+M203/J203</f>
        <v>7.7075000550156777E-3</v>
      </c>
    </row>
    <row r="204" spans="1:16" ht="53.45" customHeight="1" x14ac:dyDescent="0.25">
      <c r="A204" s="44" t="s">
        <v>201</v>
      </c>
      <c r="B204" s="45"/>
      <c r="C204" s="45"/>
      <c r="D204" s="45"/>
      <c r="E204" s="45"/>
      <c r="F204" s="45"/>
      <c r="G204" s="46"/>
      <c r="H204" s="19" t="s">
        <v>98</v>
      </c>
      <c r="I204" s="19" t="s">
        <v>99</v>
      </c>
      <c r="J204" s="15">
        <v>16118093400</v>
      </c>
      <c r="K204" s="26">
        <v>16118093400</v>
      </c>
      <c r="L204" s="26">
        <v>0</v>
      </c>
      <c r="M204" s="26">
        <v>0</v>
      </c>
      <c r="N204" s="26">
        <v>0</v>
      </c>
      <c r="O204" s="16">
        <f t="shared" si="9"/>
        <v>0</v>
      </c>
      <c r="P204" s="40">
        <f t="shared" si="10"/>
        <v>0</v>
      </c>
    </row>
    <row r="205" spans="1:16" ht="53.45" customHeight="1" x14ac:dyDescent="0.25">
      <c r="A205" s="44" t="s">
        <v>202</v>
      </c>
      <c r="B205" s="45">
        <v>2199</v>
      </c>
      <c r="C205" s="45">
        <v>1900</v>
      </c>
      <c r="D205" s="45">
        <v>4</v>
      </c>
      <c r="E205" s="45" t="s">
        <v>80</v>
      </c>
      <c r="F205" s="45">
        <v>2199055</v>
      </c>
      <c r="G205" s="46">
        <v>2</v>
      </c>
      <c r="H205" s="22" t="s">
        <v>98</v>
      </c>
      <c r="I205" s="18" t="s">
        <v>100</v>
      </c>
      <c r="J205" s="15">
        <v>2686348900</v>
      </c>
      <c r="K205" s="26">
        <v>2000000000</v>
      </c>
      <c r="L205" s="26">
        <v>0</v>
      </c>
      <c r="M205" s="26">
        <v>0</v>
      </c>
      <c r="N205" s="26">
        <v>0</v>
      </c>
      <c r="O205" s="16">
        <f t="shared" si="9"/>
        <v>0</v>
      </c>
      <c r="P205" s="40">
        <f t="shared" si="10"/>
        <v>0</v>
      </c>
    </row>
    <row r="206" spans="1:16" ht="53.45" customHeight="1" x14ac:dyDescent="0.25">
      <c r="A206" s="44" t="s">
        <v>203</v>
      </c>
      <c r="B206" s="45">
        <v>2199</v>
      </c>
      <c r="C206" s="45">
        <v>1900</v>
      </c>
      <c r="D206" s="45">
        <v>4</v>
      </c>
      <c r="E206" s="45" t="s">
        <v>80</v>
      </c>
      <c r="F206" s="45">
        <v>2199065</v>
      </c>
      <c r="G206" s="46">
        <v>2</v>
      </c>
      <c r="H206" s="22" t="s">
        <v>98</v>
      </c>
      <c r="I206" s="18" t="s">
        <v>101</v>
      </c>
      <c r="J206" s="15">
        <v>2686348900</v>
      </c>
      <c r="K206" s="26">
        <v>2686348900</v>
      </c>
      <c r="L206" s="26">
        <v>0</v>
      </c>
      <c r="M206" s="26">
        <v>0</v>
      </c>
      <c r="N206" s="26">
        <v>0</v>
      </c>
      <c r="O206" s="16">
        <f t="shared" si="9"/>
        <v>0</v>
      </c>
      <c r="P206" s="40">
        <f t="shared" si="10"/>
        <v>0</v>
      </c>
    </row>
    <row r="207" spans="1:16" ht="53.45" customHeight="1" x14ac:dyDescent="0.25">
      <c r="A207" s="44" t="s">
        <v>204</v>
      </c>
      <c r="B207" s="45">
        <v>2199</v>
      </c>
      <c r="C207" s="45">
        <v>1900</v>
      </c>
      <c r="D207" s="45">
        <v>4</v>
      </c>
      <c r="E207" s="45" t="s">
        <v>80</v>
      </c>
      <c r="F207" s="45">
        <v>2199067</v>
      </c>
      <c r="G207" s="46">
        <v>2</v>
      </c>
      <c r="H207" s="22" t="s">
        <v>98</v>
      </c>
      <c r="I207" s="18" t="s">
        <v>102</v>
      </c>
      <c r="J207" s="15">
        <v>21490791200</v>
      </c>
      <c r="K207" s="26">
        <v>21490791200</v>
      </c>
      <c r="L207" s="26">
        <v>0</v>
      </c>
      <c r="M207" s="26">
        <v>0</v>
      </c>
      <c r="N207" s="26">
        <v>0</v>
      </c>
      <c r="O207" s="16">
        <f t="shared" si="9"/>
        <v>0</v>
      </c>
      <c r="P207" s="40">
        <f t="shared" si="10"/>
        <v>0</v>
      </c>
    </row>
    <row r="208" spans="1:16" ht="53.45" customHeight="1" x14ac:dyDescent="0.25">
      <c r="A208" s="44" t="s">
        <v>205</v>
      </c>
      <c r="B208" s="45"/>
      <c r="C208" s="45"/>
      <c r="D208" s="45"/>
      <c r="E208" s="45"/>
      <c r="F208" s="45"/>
      <c r="G208" s="46"/>
      <c r="H208" s="19" t="s">
        <v>98</v>
      </c>
      <c r="I208" s="19" t="s">
        <v>99</v>
      </c>
      <c r="J208" s="24">
        <v>630600000</v>
      </c>
      <c r="K208" s="26">
        <v>0</v>
      </c>
      <c r="L208" s="26">
        <v>0</v>
      </c>
      <c r="M208" s="26">
        <v>0</v>
      </c>
      <c r="N208" s="26">
        <v>0</v>
      </c>
      <c r="O208" s="16">
        <f t="shared" si="9"/>
        <v>0</v>
      </c>
      <c r="P208" s="40">
        <f t="shared" si="10"/>
        <v>0</v>
      </c>
    </row>
    <row r="209" spans="1:16" ht="53.45" customHeight="1" x14ac:dyDescent="0.25">
      <c r="A209" s="44" t="s">
        <v>206</v>
      </c>
      <c r="B209" s="45">
        <v>2106</v>
      </c>
      <c r="C209" s="45">
        <v>1900</v>
      </c>
      <c r="D209" s="45">
        <v>3</v>
      </c>
      <c r="E209" s="45" t="s">
        <v>78</v>
      </c>
      <c r="F209" s="45">
        <v>2106002</v>
      </c>
      <c r="G209" s="46">
        <v>2</v>
      </c>
      <c r="H209" s="22" t="s">
        <v>98</v>
      </c>
      <c r="I209" s="18" t="s">
        <v>103</v>
      </c>
      <c r="J209" s="24">
        <v>7027929474</v>
      </c>
      <c r="K209" s="15">
        <v>865553700</v>
      </c>
      <c r="L209" s="15">
        <v>615553700</v>
      </c>
      <c r="M209" s="15">
        <v>276811700</v>
      </c>
      <c r="N209" s="15">
        <v>98311700</v>
      </c>
      <c r="O209" s="16">
        <f t="shared" si="9"/>
        <v>8.7586778193670875E-2</v>
      </c>
      <c r="P209" s="40">
        <f t="shared" si="10"/>
        <v>3.9387375901262497E-2</v>
      </c>
    </row>
    <row r="210" spans="1:16" ht="53.45" customHeight="1" x14ac:dyDescent="0.25">
      <c r="A210" s="44" t="s">
        <v>206</v>
      </c>
      <c r="B210" s="45">
        <v>2106</v>
      </c>
      <c r="C210" s="45">
        <v>1900</v>
      </c>
      <c r="D210" s="45">
        <v>3</v>
      </c>
      <c r="E210" s="45" t="s">
        <v>78</v>
      </c>
      <c r="F210" s="45">
        <v>2106005</v>
      </c>
      <c r="G210" s="46">
        <v>2</v>
      </c>
      <c r="H210" s="22" t="s">
        <v>98</v>
      </c>
      <c r="I210" s="18" t="s">
        <v>104</v>
      </c>
      <c r="J210" s="24">
        <v>150000</v>
      </c>
      <c r="K210" s="26">
        <v>150000</v>
      </c>
      <c r="L210" s="26">
        <v>18116</v>
      </c>
      <c r="M210" s="26">
        <v>18116</v>
      </c>
      <c r="N210" s="26">
        <v>18116</v>
      </c>
      <c r="O210" s="16">
        <f t="shared" si="9"/>
        <v>0.12077333333333333</v>
      </c>
      <c r="P210" s="40">
        <f t="shared" si="10"/>
        <v>0.12077333333333333</v>
      </c>
    </row>
    <row r="211" spans="1:16" ht="53.45" customHeight="1" x14ac:dyDescent="0.25">
      <c r="A211" s="44" t="s">
        <v>207</v>
      </c>
      <c r="B211" s="45">
        <v>2106</v>
      </c>
      <c r="C211" s="45">
        <v>1900</v>
      </c>
      <c r="D211" s="45">
        <v>3</v>
      </c>
      <c r="E211" s="45" t="s">
        <v>78</v>
      </c>
      <c r="F211" s="45">
        <v>2106014</v>
      </c>
      <c r="G211" s="46">
        <v>2</v>
      </c>
      <c r="H211" s="22" t="s">
        <v>98</v>
      </c>
      <c r="I211" s="18" t="s">
        <v>105</v>
      </c>
      <c r="J211" s="24">
        <v>4301350000</v>
      </c>
      <c r="K211" s="26">
        <v>1514369550</v>
      </c>
      <c r="L211" s="26">
        <v>1170530000</v>
      </c>
      <c r="M211" s="26">
        <v>280490832</v>
      </c>
      <c r="N211" s="26">
        <v>268190832</v>
      </c>
      <c r="O211" s="16">
        <f t="shared" si="9"/>
        <v>0.27213084264242621</v>
      </c>
      <c r="P211" s="40">
        <f t="shared" si="10"/>
        <v>6.5209953154242273E-2</v>
      </c>
    </row>
    <row r="212" spans="1:16" ht="53.45" customHeight="1" x14ac:dyDescent="0.25">
      <c r="A212" s="44" t="s">
        <v>207</v>
      </c>
      <c r="B212" s="45">
        <v>2106</v>
      </c>
      <c r="C212" s="45">
        <v>1900</v>
      </c>
      <c r="D212" s="45">
        <v>4</v>
      </c>
      <c r="E212" s="45" t="s">
        <v>79</v>
      </c>
      <c r="F212" s="45">
        <v>2106002</v>
      </c>
      <c r="G212" s="46">
        <v>2</v>
      </c>
      <c r="H212" s="22" t="s">
        <v>98</v>
      </c>
      <c r="I212" s="18" t="s">
        <v>106</v>
      </c>
      <c r="J212" s="24">
        <v>150000</v>
      </c>
      <c r="K212" s="26">
        <v>150000</v>
      </c>
      <c r="L212" s="26">
        <v>8000</v>
      </c>
      <c r="M212" s="26">
        <v>8000</v>
      </c>
      <c r="N212" s="26">
        <v>8000</v>
      </c>
      <c r="O212" s="16">
        <f t="shared" si="9"/>
        <v>5.3333333333333337E-2</v>
      </c>
      <c r="P212" s="40">
        <f t="shared" si="10"/>
        <v>5.3333333333333337E-2</v>
      </c>
    </row>
    <row r="213" spans="1:16" ht="53.45" customHeight="1" x14ac:dyDescent="0.25">
      <c r="A213" s="44" t="s">
        <v>208</v>
      </c>
      <c r="B213" s="45">
        <v>2106</v>
      </c>
      <c r="C213" s="45">
        <v>1900</v>
      </c>
      <c r="D213" s="45">
        <v>4</v>
      </c>
      <c r="E213" s="45" t="s">
        <v>79</v>
      </c>
      <c r="F213" s="45">
        <v>2106032</v>
      </c>
      <c r="G213" s="46">
        <v>2</v>
      </c>
      <c r="H213" s="22" t="s">
        <v>98</v>
      </c>
      <c r="I213" s="18" t="s">
        <v>107</v>
      </c>
      <c r="J213" s="24">
        <v>37654086265</v>
      </c>
      <c r="K213" s="15">
        <v>36122887119</v>
      </c>
      <c r="L213" s="15">
        <v>0</v>
      </c>
      <c r="M213" s="15">
        <v>0</v>
      </c>
      <c r="N213" s="15">
        <v>0</v>
      </c>
      <c r="O213" s="16">
        <f t="shared" si="9"/>
        <v>0</v>
      </c>
      <c r="P213" s="40">
        <f t="shared" si="10"/>
        <v>0</v>
      </c>
    </row>
    <row r="214" spans="1:16" ht="53.45" customHeight="1" x14ac:dyDescent="0.25">
      <c r="A214" s="44" t="s">
        <v>208</v>
      </c>
      <c r="B214" s="45"/>
      <c r="C214" s="45"/>
      <c r="D214" s="45"/>
      <c r="E214" s="45"/>
      <c r="F214" s="45"/>
      <c r="G214" s="46"/>
      <c r="H214" s="19" t="s">
        <v>98</v>
      </c>
      <c r="I214" s="19" t="s">
        <v>99</v>
      </c>
      <c r="J214" s="33">
        <v>3446100</v>
      </c>
      <c r="K214" s="26">
        <v>3446100</v>
      </c>
      <c r="L214" s="26">
        <v>385684</v>
      </c>
      <c r="M214" s="26">
        <v>385684</v>
      </c>
      <c r="N214" s="26">
        <v>385684</v>
      </c>
      <c r="O214" s="16">
        <f t="shared" si="9"/>
        <v>0.11191898087693335</v>
      </c>
      <c r="P214" s="40">
        <f t="shared" si="10"/>
        <v>0.11191898087693335</v>
      </c>
    </row>
    <row r="215" spans="1:16" ht="53.45" customHeight="1" x14ac:dyDescent="0.25">
      <c r="A215" s="44" t="s">
        <v>209</v>
      </c>
      <c r="B215" s="45">
        <v>2103</v>
      </c>
      <c r="C215" s="45">
        <v>1900</v>
      </c>
      <c r="D215" s="45">
        <v>8</v>
      </c>
      <c r="E215" s="45" t="s">
        <v>78</v>
      </c>
      <c r="F215" s="45">
        <v>2103011</v>
      </c>
      <c r="G215" s="46">
        <v>2</v>
      </c>
      <c r="H215" s="22" t="s">
        <v>98</v>
      </c>
      <c r="I215" s="18" t="s">
        <v>108</v>
      </c>
      <c r="J215" s="33">
        <v>14204991490</v>
      </c>
      <c r="K215" s="26">
        <v>0</v>
      </c>
      <c r="L215" s="26">
        <v>0</v>
      </c>
      <c r="M215" s="26">
        <v>0</v>
      </c>
      <c r="N215" s="26">
        <v>0</v>
      </c>
      <c r="O215" s="16">
        <f t="shared" si="9"/>
        <v>0</v>
      </c>
      <c r="P215" s="40">
        <f t="shared" si="10"/>
        <v>0</v>
      </c>
    </row>
    <row r="216" spans="1:16" ht="53.45" customHeight="1" x14ac:dyDescent="0.25">
      <c r="A216" s="44" t="s">
        <v>210</v>
      </c>
      <c r="B216" s="45">
        <v>2103</v>
      </c>
      <c r="C216" s="45">
        <v>1900</v>
      </c>
      <c r="D216" s="45">
        <v>8</v>
      </c>
      <c r="E216" s="45" t="s">
        <v>78</v>
      </c>
      <c r="F216" s="45">
        <v>2103012</v>
      </c>
      <c r="G216" s="46">
        <v>2</v>
      </c>
      <c r="H216" s="22" t="s">
        <v>98</v>
      </c>
      <c r="I216" s="18" t="s">
        <v>109</v>
      </c>
      <c r="J216" s="33">
        <v>74504905742</v>
      </c>
      <c r="K216" s="26">
        <v>72657903783</v>
      </c>
      <c r="L216" s="26">
        <v>2935426252</v>
      </c>
      <c r="M216" s="26">
        <v>1053865825.05</v>
      </c>
      <c r="N216" s="26">
        <v>1117292925.8800001</v>
      </c>
      <c r="O216" s="16">
        <f t="shared" si="9"/>
        <v>3.9399100270859584E-2</v>
      </c>
      <c r="P216" s="40">
        <f t="shared" si="10"/>
        <v>1.414491857354184E-2</v>
      </c>
    </row>
    <row r="217" spans="1:16" ht="53.45" customHeight="1" x14ac:dyDescent="0.25">
      <c r="A217" s="44" t="s">
        <v>210</v>
      </c>
      <c r="B217" s="45">
        <v>2103</v>
      </c>
      <c r="C217" s="45">
        <v>1900</v>
      </c>
      <c r="D217" s="45">
        <v>8</v>
      </c>
      <c r="E217" s="45" t="s">
        <v>78</v>
      </c>
      <c r="F217" s="45">
        <v>2103018</v>
      </c>
      <c r="G217" s="46">
        <v>2</v>
      </c>
      <c r="H217" s="22" t="s">
        <v>98</v>
      </c>
      <c r="I217" s="18" t="s">
        <v>110</v>
      </c>
      <c r="J217" s="33">
        <v>2150000</v>
      </c>
      <c r="K217" s="26">
        <v>2150000</v>
      </c>
      <c r="L217" s="26">
        <v>29452</v>
      </c>
      <c r="M217" s="26">
        <v>29452</v>
      </c>
      <c r="N217" s="26">
        <v>29452</v>
      </c>
      <c r="O217" s="16">
        <f t="shared" si="9"/>
        <v>1.369860465116279E-2</v>
      </c>
      <c r="P217" s="40">
        <f t="shared" si="10"/>
        <v>1.369860465116279E-2</v>
      </c>
    </row>
    <row r="218" spans="1:16" ht="53.45" customHeight="1" x14ac:dyDescent="0.25">
      <c r="A218" s="44" t="s">
        <v>211</v>
      </c>
      <c r="B218" s="45"/>
      <c r="C218" s="45"/>
      <c r="D218" s="45"/>
      <c r="E218" s="45"/>
      <c r="F218" s="45"/>
      <c r="G218" s="46"/>
      <c r="H218" s="19" t="s">
        <v>98</v>
      </c>
      <c r="I218" s="19" t="s">
        <v>99</v>
      </c>
      <c r="J218" s="24">
        <v>85512791872</v>
      </c>
      <c r="K218" s="15">
        <v>45972337155</v>
      </c>
      <c r="L218" s="15">
        <v>21851968132</v>
      </c>
      <c r="M218" s="15">
        <v>103490833</v>
      </c>
      <c r="N218" s="15">
        <v>103490833</v>
      </c>
      <c r="O218" s="16">
        <f t="shared" si="9"/>
        <v>0.25554034260405351</v>
      </c>
      <c r="P218" s="40">
        <f t="shared" si="10"/>
        <v>1.2102380326315444E-3</v>
      </c>
    </row>
    <row r="219" spans="1:16" ht="53.45" customHeight="1" x14ac:dyDescent="0.25">
      <c r="A219" s="44" t="s">
        <v>212</v>
      </c>
      <c r="B219" s="45">
        <v>2103</v>
      </c>
      <c r="C219" s="45">
        <v>1900</v>
      </c>
      <c r="D219" s="45">
        <v>7</v>
      </c>
      <c r="E219" s="45" t="s">
        <v>77</v>
      </c>
      <c r="F219" s="45">
        <v>2103011</v>
      </c>
      <c r="G219" s="46">
        <v>2</v>
      </c>
      <c r="H219" s="22" t="s">
        <v>98</v>
      </c>
      <c r="I219" s="18" t="s">
        <v>111</v>
      </c>
      <c r="J219" s="24">
        <v>104987650946</v>
      </c>
      <c r="K219" s="26">
        <v>80747656076</v>
      </c>
      <c r="L219" s="26">
        <v>67430292165</v>
      </c>
      <c r="M219" s="26">
        <v>1064735834</v>
      </c>
      <c r="N219" s="26">
        <v>1064735834</v>
      </c>
      <c r="O219" s="16">
        <f t="shared" si="9"/>
        <v>0.64226879597184738</v>
      </c>
      <c r="P219" s="40">
        <f t="shared" si="10"/>
        <v>1.0141534022393194E-2</v>
      </c>
    </row>
    <row r="220" spans="1:16" ht="53.45" customHeight="1" x14ac:dyDescent="0.25">
      <c r="A220" s="44" t="s">
        <v>212</v>
      </c>
      <c r="B220" s="45">
        <v>2103</v>
      </c>
      <c r="C220" s="45">
        <v>1900</v>
      </c>
      <c r="D220" s="45">
        <v>7</v>
      </c>
      <c r="E220" s="45" t="s">
        <v>77</v>
      </c>
      <c r="F220" s="45">
        <v>2103018</v>
      </c>
      <c r="G220" s="46">
        <v>2</v>
      </c>
      <c r="H220" s="22" t="s">
        <v>98</v>
      </c>
      <c r="I220" s="18" t="s">
        <v>112</v>
      </c>
      <c r="J220" s="24">
        <v>600000</v>
      </c>
      <c r="K220" s="26">
        <v>600000</v>
      </c>
      <c r="L220" s="26">
        <v>231519.18</v>
      </c>
      <c r="M220" s="26">
        <v>231519.18</v>
      </c>
      <c r="N220" s="26">
        <v>231519.18</v>
      </c>
      <c r="O220" s="16">
        <f t="shared" si="9"/>
        <v>0.38586529999999997</v>
      </c>
      <c r="P220" s="40">
        <f t="shared" si="10"/>
        <v>0.38586529999999997</v>
      </c>
    </row>
    <row r="221" spans="1:16" ht="53.45" customHeight="1" x14ac:dyDescent="0.25">
      <c r="A221" s="44" t="s">
        <v>213</v>
      </c>
      <c r="B221" s="45">
        <v>2103</v>
      </c>
      <c r="C221" s="45">
        <v>1900</v>
      </c>
      <c r="D221" s="45">
        <v>7</v>
      </c>
      <c r="E221" s="45" t="s">
        <v>77</v>
      </c>
      <c r="F221" s="45">
        <v>2103025</v>
      </c>
      <c r="G221" s="46">
        <v>2</v>
      </c>
      <c r="H221" s="22" t="s">
        <v>98</v>
      </c>
      <c r="I221" s="18" t="s">
        <v>113</v>
      </c>
      <c r="J221" s="15">
        <v>2191531125</v>
      </c>
      <c r="K221" s="26">
        <v>2189737262</v>
      </c>
      <c r="L221" s="26">
        <v>2189737262</v>
      </c>
      <c r="M221" s="26">
        <v>172524584</v>
      </c>
      <c r="N221" s="26">
        <v>160224584</v>
      </c>
      <c r="O221" s="16">
        <f t="shared" si="9"/>
        <v>0.99918145675435022</v>
      </c>
      <c r="P221" s="40">
        <f t="shared" si="10"/>
        <v>7.8723309941582512E-2</v>
      </c>
    </row>
    <row r="222" spans="1:16" ht="53.45" customHeight="1" x14ac:dyDescent="0.25">
      <c r="A222" s="44" t="s">
        <v>214</v>
      </c>
      <c r="B222" s="45">
        <v>2103</v>
      </c>
      <c r="C222" s="45">
        <v>1900</v>
      </c>
      <c r="D222" s="45">
        <v>7</v>
      </c>
      <c r="E222" s="45" t="s">
        <v>77</v>
      </c>
      <c r="F222" s="45">
        <v>2103026</v>
      </c>
      <c r="G222" s="46">
        <v>2</v>
      </c>
      <c r="H222" s="22" t="s">
        <v>98</v>
      </c>
      <c r="I222" s="18" t="s">
        <v>114</v>
      </c>
      <c r="J222" s="15">
        <v>6975561891</v>
      </c>
      <c r="K222" s="26">
        <v>1200676273</v>
      </c>
      <c r="L222" s="26">
        <v>1200676273</v>
      </c>
      <c r="M222" s="26">
        <v>21652921</v>
      </c>
      <c r="N222" s="26">
        <v>21652921</v>
      </c>
      <c r="O222" s="16">
        <f t="shared" si="9"/>
        <v>0.17212610134663631</v>
      </c>
      <c r="P222" s="40">
        <f t="shared" si="10"/>
        <v>3.1041113731550434E-3</v>
      </c>
    </row>
    <row r="223" spans="1:16" ht="53.45" customHeight="1" x14ac:dyDescent="0.25">
      <c r="A223" s="44" t="s">
        <v>215</v>
      </c>
      <c r="B223" s="45"/>
      <c r="C223" s="45"/>
      <c r="D223" s="45"/>
      <c r="E223" s="45"/>
      <c r="F223" s="45"/>
      <c r="G223" s="46"/>
      <c r="H223" s="19" t="s">
        <v>98</v>
      </c>
      <c r="I223" s="19" t="s">
        <v>99</v>
      </c>
      <c r="J223" s="15">
        <v>4902726445</v>
      </c>
      <c r="K223" s="26">
        <v>4902726445</v>
      </c>
      <c r="L223" s="26">
        <v>4902726445</v>
      </c>
      <c r="M223" s="26">
        <v>0</v>
      </c>
      <c r="N223" s="26">
        <v>0</v>
      </c>
      <c r="O223" s="16">
        <f t="shared" si="9"/>
        <v>1</v>
      </c>
      <c r="P223" s="40">
        <f t="shared" si="10"/>
        <v>0</v>
      </c>
    </row>
    <row r="224" spans="1:16" ht="53.45" customHeight="1" x14ac:dyDescent="0.25">
      <c r="A224" s="44" t="s">
        <v>215</v>
      </c>
      <c r="B224" s="45">
        <v>2103</v>
      </c>
      <c r="C224" s="45">
        <v>1900</v>
      </c>
      <c r="D224" s="45">
        <v>8</v>
      </c>
      <c r="E224" s="45" t="s">
        <v>78</v>
      </c>
      <c r="F224" s="45">
        <v>2103012</v>
      </c>
      <c r="G224" s="46">
        <v>2</v>
      </c>
      <c r="H224" s="22" t="s">
        <v>98</v>
      </c>
      <c r="I224" s="18" t="s">
        <v>115</v>
      </c>
      <c r="J224" s="24">
        <v>7796250</v>
      </c>
      <c r="K224" s="26">
        <v>7796250</v>
      </c>
      <c r="L224" s="26">
        <v>1896</v>
      </c>
      <c r="M224" s="26">
        <v>1896</v>
      </c>
      <c r="N224" s="26">
        <v>1896</v>
      </c>
      <c r="O224" s="16">
        <f t="shared" si="9"/>
        <v>2.431938431938432E-4</v>
      </c>
      <c r="P224" s="40">
        <f t="shared" si="10"/>
        <v>2.431938431938432E-4</v>
      </c>
    </row>
    <row r="225" spans="1:16" ht="15.75" thickBot="1" x14ac:dyDescent="0.3">
      <c r="A225" s="59" t="s">
        <v>116</v>
      </c>
      <c r="B225" s="60"/>
      <c r="C225" s="60"/>
      <c r="D225" s="60"/>
      <c r="E225" s="60"/>
      <c r="F225" s="60"/>
      <c r="G225" s="60"/>
      <c r="H225" s="60"/>
      <c r="I225" s="61"/>
      <c r="J225" s="41">
        <f>J203+J10</f>
        <v>3450100361082</v>
      </c>
      <c r="K225" s="41">
        <f t="shared" ref="K225:L225" si="11">K203+K10</f>
        <v>2293990854973.9805</v>
      </c>
      <c r="L225" s="41">
        <f t="shared" si="11"/>
        <v>2087634147235.9299</v>
      </c>
      <c r="M225" s="41">
        <f>M203+M10 -1800411513-27555525-2064118529-7175000</f>
        <v>1958782759831.3601</v>
      </c>
      <c r="N225" s="41">
        <f>N203+N10-1918844990000-63427100.83-1172491.66-615000-6150000</f>
        <v>1958453526735.3611</v>
      </c>
      <c r="O225" s="42">
        <f t="shared" si="9"/>
        <v>0.60509374474579591</v>
      </c>
      <c r="P225" s="43">
        <f t="shared" si="10"/>
        <v>0.56774660294724244</v>
      </c>
    </row>
    <row r="226" spans="1:16" x14ac:dyDescent="0.25">
      <c r="P226" s="85"/>
    </row>
    <row r="227" spans="1:16" x14ac:dyDescent="0.25">
      <c r="A227" t="s">
        <v>217</v>
      </c>
      <c r="P227" s="85"/>
    </row>
  </sheetData>
  <mergeCells count="229">
    <mergeCell ref="A10:I10"/>
    <mergeCell ref="P6:P9"/>
    <mergeCell ref="I7:I9"/>
    <mergeCell ref="A1:P1"/>
    <mergeCell ref="A2:P2"/>
    <mergeCell ref="A3:P3"/>
    <mergeCell ref="A6:I6"/>
    <mergeCell ref="J6:J9"/>
    <mergeCell ref="K6:K9"/>
    <mergeCell ref="L6:L9"/>
    <mergeCell ref="M6:M9"/>
    <mergeCell ref="N6:N9"/>
    <mergeCell ref="O6:O9"/>
    <mergeCell ref="A27:G27"/>
    <mergeCell ref="A28:G28"/>
    <mergeCell ref="A29:G29"/>
    <mergeCell ref="A30:G30"/>
    <mergeCell ref="A31:G31"/>
    <mergeCell ref="A32:G32"/>
    <mergeCell ref="A33:G33"/>
    <mergeCell ref="A203:I203"/>
    <mergeCell ref="A225:I225"/>
    <mergeCell ref="A34:G34"/>
    <mergeCell ref="A35:G35"/>
    <mergeCell ref="A36:G36"/>
    <mergeCell ref="A37:G37"/>
    <mergeCell ref="A38:G38"/>
    <mergeCell ref="A221:G221"/>
    <mergeCell ref="A222:G222"/>
    <mergeCell ref="A223:G223"/>
    <mergeCell ref="A224:G224"/>
    <mergeCell ref="A44:G44"/>
    <mergeCell ref="A45:G45"/>
    <mergeCell ref="A46:G46"/>
    <mergeCell ref="A47:G47"/>
    <mergeCell ref="A48:G48"/>
    <mergeCell ref="A39:G39"/>
    <mergeCell ref="A20:G20"/>
    <mergeCell ref="A21:G21"/>
    <mergeCell ref="A22:G22"/>
    <mergeCell ref="A216:G216"/>
    <mergeCell ref="A217:G217"/>
    <mergeCell ref="A218:G218"/>
    <mergeCell ref="A219:G219"/>
    <mergeCell ref="A220:G220"/>
    <mergeCell ref="A211:G211"/>
    <mergeCell ref="A212:G212"/>
    <mergeCell ref="A213:G213"/>
    <mergeCell ref="A214:G214"/>
    <mergeCell ref="A215:G215"/>
    <mergeCell ref="A206:G206"/>
    <mergeCell ref="A207:G207"/>
    <mergeCell ref="A208:G208"/>
    <mergeCell ref="A209:G209"/>
    <mergeCell ref="A210:G210"/>
    <mergeCell ref="A204:G204"/>
    <mergeCell ref="A205:G205"/>
    <mergeCell ref="A23:G23"/>
    <mergeCell ref="A24:G24"/>
    <mergeCell ref="A25:G25"/>
    <mergeCell ref="A26:G26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40:G40"/>
    <mergeCell ref="A41:G41"/>
    <mergeCell ref="A42:G42"/>
    <mergeCell ref="A43:G43"/>
    <mergeCell ref="A54:G54"/>
    <mergeCell ref="A55:G55"/>
    <mergeCell ref="A56:G56"/>
    <mergeCell ref="A57:G57"/>
    <mergeCell ref="A58:G58"/>
    <mergeCell ref="A49:G49"/>
    <mergeCell ref="A50:G50"/>
    <mergeCell ref="A51:G51"/>
    <mergeCell ref="A52:G52"/>
    <mergeCell ref="A53:G53"/>
    <mergeCell ref="A64:G64"/>
    <mergeCell ref="A65:G65"/>
    <mergeCell ref="A66:G66"/>
    <mergeCell ref="A67:G67"/>
    <mergeCell ref="A68:G68"/>
    <mergeCell ref="A59:G59"/>
    <mergeCell ref="A60:G60"/>
    <mergeCell ref="A61:G61"/>
    <mergeCell ref="A62:G62"/>
    <mergeCell ref="A63:G63"/>
    <mergeCell ref="A74:G74"/>
    <mergeCell ref="A75:G75"/>
    <mergeCell ref="A76:G76"/>
    <mergeCell ref="A77:G77"/>
    <mergeCell ref="A78:G78"/>
    <mergeCell ref="A69:G69"/>
    <mergeCell ref="A70:G70"/>
    <mergeCell ref="A71:G71"/>
    <mergeCell ref="A72:G72"/>
    <mergeCell ref="A73:G73"/>
    <mergeCell ref="A84:G84"/>
    <mergeCell ref="A85:G85"/>
    <mergeCell ref="A86:G86"/>
    <mergeCell ref="A87:G87"/>
    <mergeCell ref="A88:G88"/>
    <mergeCell ref="A79:G79"/>
    <mergeCell ref="A80:G80"/>
    <mergeCell ref="A81:G81"/>
    <mergeCell ref="A82:G82"/>
    <mergeCell ref="A83:G83"/>
    <mergeCell ref="A94:G94"/>
    <mergeCell ref="A95:G95"/>
    <mergeCell ref="A96:G96"/>
    <mergeCell ref="A97:G97"/>
    <mergeCell ref="A98:G98"/>
    <mergeCell ref="A89:G89"/>
    <mergeCell ref="A90:G90"/>
    <mergeCell ref="A91:G91"/>
    <mergeCell ref="A92:G92"/>
    <mergeCell ref="A93:G93"/>
    <mergeCell ref="A104:G104"/>
    <mergeCell ref="A105:G105"/>
    <mergeCell ref="A106:G106"/>
    <mergeCell ref="A107:G107"/>
    <mergeCell ref="A108:G108"/>
    <mergeCell ref="A99:G99"/>
    <mergeCell ref="A100:G100"/>
    <mergeCell ref="A101:G101"/>
    <mergeCell ref="A102:G102"/>
    <mergeCell ref="A103:G103"/>
    <mergeCell ref="A114:G114"/>
    <mergeCell ref="A115:G115"/>
    <mergeCell ref="A116:G116"/>
    <mergeCell ref="A117:G117"/>
    <mergeCell ref="A118:G118"/>
    <mergeCell ref="A109:G109"/>
    <mergeCell ref="A110:G110"/>
    <mergeCell ref="A111:G111"/>
    <mergeCell ref="A112:G112"/>
    <mergeCell ref="A113:G113"/>
    <mergeCell ref="A124:G124"/>
    <mergeCell ref="A125:G125"/>
    <mergeCell ref="A126:G126"/>
    <mergeCell ref="A127:G127"/>
    <mergeCell ref="A128:G128"/>
    <mergeCell ref="A119:G119"/>
    <mergeCell ref="A120:G120"/>
    <mergeCell ref="A121:G121"/>
    <mergeCell ref="A122:G122"/>
    <mergeCell ref="A123:G123"/>
    <mergeCell ref="A134:G134"/>
    <mergeCell ref="A135:G135"/>
    <mergeCell ref="A136:G136"/>
    <mergeCell ref="A137:G137"/>
    <mergeCell ref="A138:G138"/>
    <mergeCell ref="A129:G129"/>
    <mergeCell ref="A130:G130"/>
    <mergeCell ref="A131:G131"/>
    <mergeCell ref="A132:G132"/>
    <mergeCell ref="A133:G133"/>
    <mergeCell ref="A144:G144"/>
    <mergeCell ref="A145:G145"/>
    <mergeCell ref="A146:G146"/>
    <mergeCell ref="A147:G147"/>
    <mergeCell ref="A148:G148"/>
    <mergeCell ref="A139:G139"/>
    <mergeCell ref="A140:G140"/>
    <mergeCell ref="A141:G141"/>
    <mergeCell ref="A142:G142"/>
    <mergeCell ref="A143:G143"/>
    <mergeCell ref="A154:G154"/>
    <mergeCell ref="A155:G155"/>
    <mergeCell ref="A156:G156"/>
    <mergeCell ref="A157:G157"/>
    <mergeCell ref="A158:G158"/>
    <mergeCell ref="A149:G149"/>
    <mergeCell ref="A150:G150"/>
    <mergeCell ref="A151:G151"/>
    <mergeCell ref="A152:G152"/>
    <mergeCell ref="A153:G153"/>
    <mergeCell ref="A164:G164"/>
    <mergeCell ref="A165:G165"/>
    <mergeCell ref="A166:G166"/>
    <mergeCell ref="A167:G167"/>
    <mergeCell ref="A168:G168"/>
    <mergeCell ref="A159:G159"/>
    <mergeCell ref="A160:G160"/>
    <mergeCell ref="A161:G161"/>
    <mergeCell ref="A162:G162"/>
    <mergeCell ref="A163:G163"/>
    <mergeCell ref="A183:G183"/>
    <mergeCell ref="A174:G174"/>
    <mergeCell ref="A175:G175"/>
    <mergeCell ref="A176:G176"/>
    <mergeCell ref="A177:G177"/>
    <mergeCell ref="A178:G178"/>
    <mergeCell ref="A169:G169"/>
    <mergeCell ref="A170:G170"/>
    <mergeCell ref="A171:G171"/>
    <mergeCell ref="A172:G172"/>
    <mergeCell ref="A173:G173"/>
    <mergeCell ref="A199:G199"/>
    <mergeCell ref="A200:G200"/>
    <mergeCell ref="A201:G201"/>
    <mergeCell ref="A202:G202"/>
    <mergeCell ref="A7:G9"/>
    <mergeCell ref="A194:G194"/>
    <mergeCell ref="A195:G195"/>
    <mergeCell ref="A196:G196"/>
    <mergeCell ref="A197:G197"/>
    <mergeCell ref="A198:G198"/>
    <mergeCell ref="A189:G189"/>
    <mergeCell ref="A190:G190"/>
    <mergeCell ref="A191:G191"/>
    <mergeCell ref="A192:G192"/>
    <mergeCell ref="A193:G193"/>
    <mergeCell ref="A184:G184"/>
    <mergeCell ref="A185:G185"/>
    <mergeCell ref="A186:G186"/>
    <mergeCell ref="A187:G187"/>
    <mergeCell ref="A188:G188"/>
    <mergeCell ref="A179:G179"/>
    <mergeCell ref="A180:G180"/>
    <mergeCell ref="A181:G181"/>
    <mergeCell ref="A182:G1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2025-08-15T22:42:12Z</dcterms:created>
  <dcterms:modified xsi:type="dcterms:W3CDTF">2025-08-28T16:03:30Z</dcterms:modified>
</cp:coreProperties>
</file>