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Z:\Bases de Datos Misionales\14. Pozos\2026\SINERGIA\Agosto\"/>
    </mc:Choice>
  </mc:AlternateContent>
  <xr:revisionPtr revIDLastSave="0" documentId="13_ncr:1_{B1B44598-318F-4E4A-834A-2801E2FB1779}" xr6:coauthVersionLast="47" xr6:coauthVersionMax="47" xr10:uidLastSave="{00000000-0000-0000-0000-000000000000}"/>
  <bookViews>
    <workbookView xWindow="20370" yWindow="-120" windowWidth="21840" windowHeight="13140" tabRatio="533" xr2:uid="{00000000-000D-0000-FFFF-FFFF00000000}"/>
  </bookViews>
  <sheets>
    <sheet name="PERFORACIÓN DE POZOS 2026" sheetId="1" r:id="rId1"/>
    <sheet name="ADQUISICIÓN SISMICA 2026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5" l="1"/>
  <c r="B20" i="5"/>
  <c r="C21" i="5"/>
  <c r="D10" i="1"/>
  <c r="D11" i="1"/>
  <c r="C18" i="5"/>
  <c r="B18" i="5"/>
  <c r="C16" i="5"/>
  <c r="B16" i="5"/>
  <c r="C12" i="1"/>
  <c r="C14" i="5"/>
  <c r="B14" i="5"/>
  <c r="C12" i="5"/>
  <c r="B12" i="5"/>
  <c r="B9" i="5" l="1"/>
  <c r="B10" i="5" s="1"/>
  <c r="C10" i="5"/>
  <c r="D5" i="1"/>
  <c r="D6" i="1" s="1"/>
  <c r="C8" i="5"/>
  <c r="B8" i="5"/>
  <c r="C6" i="5"/>
  <c r="B6" i="5"/>
  <c r="D7" i="1" l="1"/>
  <c r="D8" i="1" l="1"/>
  <c r="D9" i="1" l="1"/>
  <c r="D12" i="1"/>
  <c r="B21" i="5" l="1"/>
</calcChain>
</file>

<file path=xl/sharedStrings.xml><?xml version="1.0" encoding="utf-8"?>
<sst xmlns="http://schemas.openxmlformats.org/spreadsheetml/2006/main" count="52" uniqueCount="36">
  <si>
    <t>Mes</t>
  </si>
  <si>
    <t>Enero</t>
  </si>
  <si>
    <t>Cifra acumulada del año (#)</t>
  </si>
  <si>
    <t>Cifra del mes (#)</t>
  </si>
  <si>
    <t>Descripción cualitativa</t>
  </si>
  <si>
    <t>Cifra del mes</t>
  </si>
  <si>
    <t>Cifra acumulada
 del año</t>
  </si>
  <si>
    <t>SUB TOTAL ENERO</t>
  </si>
  <si>
    <t>TOTAL 2026</t>
  </si>
  <si>
    <t>Adquisición de Sísmica 2026</t>
  </si>
  <si>
    <t>Perforación de pozos 2026</t>
  </si>
  <si>
    <t>Febrero</t>
  </si>
  <si>
    <t>SUB TOTAL FEBRERO</t>
  </si>
  <si>
    <t>1. Contrato E&amp;P LLA-104; Pozo Vencejo Norte-1, Inicio perforación 24-dic-25; T.D: 1-ene-26, A3.
2. Convenio de Explotación ESPINAL; Pozo Drago-1E, Inicio perforación 8-dic-25; T.D: 5-ene-26, A3.
3. Contrato E&amp;P LLA-123; Pozo Bisbita Sur-1 ST2, Inicio perforación 1-dic-25; T.D: 9-ene-26, A2c.
4. Contrato E&amp;P VIM-5; Pozo Monstera-1, Inicio perforación 10-ene-26; T.D: 23-ene-26, A2c.</t>
  </si>
  <si>
    <t>Contrato: E&amp;P LLA-99
Programa: CARIMAGUA 3D
Total sísmica 3D:79,15 Km²
Total Km Programa Sísmico: 126,64 Km 2D Equivalente
Fecha de Inicio Topografía: 17-ene-26
Fecha de Inicio Perforación:  
Fecha de Inicio Registro:  
Fecha Fin Registro: 
Avance Sísmica: 0 %</t>
  </si>
  <si>
    <t>Contrato: E&amp;P LLA-99
Programa: CARIMAGUA 3D
Total sísmica 3D:79,15 Km²
Total Km Programa Sísmico: 126,64 Km 2D Equivalente
Fecha de Inicio Topografía: 17-ene-26
Fecha de Inicio Perforación: 22-feb-26
Fecha de Inicio Registro: 
Fecha Fin Registro: 
Avance Sísmica: 0 %</t>
  </si>
  <si>
    <t>Marzo</t>
  </si>
  <si>
    <t>5. Contrato E&amp;P LLA-111; Pozo Galapago-1, Inicio perforación 18-feb-26; T.D: 23-feb-26, A3.</t>
  </si>
  <si>
    <t>SUB TOTAL MARZO</t>
  </si>
  <si>
    <t>Contrato: E&amp;P LLA-99
Programa: CARIMAGUA 3D
Total sísmica 3D:79,15 Km²
Total Km Programa Sísmico: 126,64 Km 2D Equivalente
Fecha de Inicio Topografía: 17-ene-26
Fecha de Inicio Perforación: 22-feb-26
Fecha de Inicio Registro: 19-mar-26
Fecha Fin Registro: 25-mar-26
Avance Sísmica: 100 %</t>
  </si>
  <si>
    <t>6. Contrato E&amp;P LLA-111; Pozo Campechana-1, Inicio perforación 1-mar-26; T.D: 5-mar-26, A2c.
7. Contrato E&amp;E GUA OFF-0; Pozo Copoazu-1, Inicio perforación 11-nov-25; T.D: 9-mar-26, A3.
8. Contrato E&amp;P LLA-111; Pozo Cantadora-1, Inicio perforación 10-mar-26; T.D: 14-mar-26, A3.
9. Contrato Asociación RONDÓN; Pozo Caricare-34, Inicio perforación 11-mar-26; T.D: 20-mar-26, A2b.
10. Contrato E&amp;P LLA-111; Pozo Aparejo-1, Inicio perforación 20-mar-26; T.D: 24-mar-26, A3.
11. Contrato E&amp;P SN-9; Pozo Hechicero-1X, Inicio perforación 24-feb-26; T.D: 28-mar-26, A2c.
12. Convenio de Explotación CAPACHOS; Pozo Andina Limón-1, Inicio perforación 9-feb-26; T.D: 30-mar-26, A3</t>
  </si>
  <si>
    <t>Abril</t>
  </si>
  <si>
    <t>SUB TOTAL ABRIL</t>
  </si>
  <si>
    <t>13. Contrato E&amp;P LLA-111; Pozo Puntero-1, Inicio perforación 28-mar-26; T.D: 1-abr-26, A3.
14. Contrato E&amp;P CPO-5; Pozo Cante Flamenco-3, Inicio perforación 6-mar-26; T.D: 1-abr-26, A2c.
15. Contrato E&amp;P LLA-111; Pozo Marota-1, Inicio perforación 5-abr-26; T.D: 11-abr-26, A2c.
16. Convenio E&amp;P PIEDEMONTE; Pozo Floreña N-18Y ST1, Inicio perforación 14-ene-26; T.D: 11-abr-26, A3</t>
  </si>
  <si>
    <t>Mayo</t>
  </si>
  <si>
    <t>SUB TOTAL MAYO</t>
  </si>
  <si>
    <t>17. Contrato Asociación TAPIR; Pozo Icaco-1, Inicio perforación 5-may-26; T.D: 9-may-26, A3.
18. Contrato Asociación CASANARE; Pozo Chupadero-1ST1, Inicio perforación 15-may-26; T.D: 27-may-26, A3.
19. Contrato E&amp;P LLA-81; Pozo Zaranda-1, Inicio perforación 9-may-26; T.D: 30-may-26, A3.</t>
  </si>
  <si>
    <t>Junio</t>
  </si>
  <si>
    <t>SUB TOTAL JUNIO</t>
  </si>
  <si>
    <t>20. Contrato E&amp;P CPO-9; Pozo Manacus-1, Inicio perforación 8-may-26; T.D: 8-jun-26, A3.
21. Contrato E&amp;P LLA-81; Pozo Zaranda-2, Inicio perforación 13-jun-26; T.D: 25-jun-26, A2a.
22. Contrato E&amp;P LLA-111; Pozo Campechana Sur-1, Inicio perforación 23-jun-26; T.D: 26-jun-26, A2c.</t>
  </si>
  <si>
    <t>Julio</t>
  </si>
  <si>
    <t>SUB TOTAL JULIO</t>
  </si>
  <si>
    <t>23. Contrato E&amp;P LLA-111; Pozo Campechana Sur-2, Inicio perforación 8-jul-26; T.D: 10-jul-26, A2c.
24. Contrato E&amp;P SN-9; Pozo Magico-2, Inicio perforación 26-jun-26; T.D: 12-jul-26, A2c.
25. Contrato E&amp;P CPO-13; Pozo Capiguara-1, Inicio perforación 18-jul-26; T.D: 22-jul-26, A3.
26. Contrato E&amp;E GUA OFF-0; Pozo Sandia-1, Inicio perforación 12-jun-26; T.D: 28-jul-26, A3.</t>
  </si>
  <si>
    <t>Agosto</t>
  </si>
  <si>
    <t>27. Contrato E&amp;P VIM-1; Pozo Bonita-1, Inicio perforación 4-jun-26; T.D: 2-ago-26, A3.
28. Contrato E&amp;P LLA-74; Pozo Namero-3, Inicio perforación 2-ago-26; T.D: 9-ago-26, A2b.
29. Contrato E&amp;P LLA-74; Pozo Namero-5, Inicio perforación 20-ago-26; T.D: 25-ago-26, A2c.</t>
  </si>
  <si>
    <t>SUB TOTAL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</si>
</sst>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8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</font>
    <font>
      <b/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 indent="1"/>
    </xf>
    <xf numFmtId="0" fontId="4" fillId="5" borderId="8" xfId="0" applyFont="1" applyFill="1" applyBorder="1" applyAlignment="1">
      <alignment horizontal="center" vertical="center"/>
    </xf>
    <xf numFmtId="2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2" fontId="10" fillId="4" borderId="1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14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2"/>
  <sheetViews>
    <sheetView showGridLines="0" tabSelected="1" topLeftCell="A10" zoomScale="163" zoomScaleNormal="163" zoomScaleSheetLayoutView="100" workbookViewId="0">
      <selection activeCell="E17" sqref="E17"/>
    </sheetView>
  </sheetViews>
  <sheetFormatPr baseColWidth="10" defaultColWidth="11.42578125" defaultRowHeight="15" x14ac:dyDescent="0.25"/>
  <cols>
    <col min="1" max="1" width="1.140625" style="1" customWidth="1"/>
    <col min="2" max="2" width="10.42578125" style="2" customWidth="1"/>
    <col min="3" max="3" width="8.7109375" style="1" customWidth="1"/>
    <col min="4" max="4" width="10" style="1" customWidth="1"/>
    <col min="5" max="5" width="91.140625" style="1" customWidth="1"/>
    <col min="6" max="6" width="4.42578125" style="1" customWidth="1"/>
    <col min="7" max="16384" width="11.42578125" style="1"/>
  </cols>
  <sheetData>
    <row r="1" spans="2:5" ht="15.75" thickBot="1" x14ac:dyDescent="0.3"/>
    <row r="2" spans="2:5" x14ac:dyDescent="0.25">
      <c r="B2" s="21" t="s">
        <v>10</v>
      </c>
      <c r="C2" s="22"/>
      <c r="D2" s="22"/>
      <c r="E2" s="23"/>
    </row>
    <row r="3" spans="2:5" ht="46.5" customHeight="1" x14ac:dyDescent="0.25">
      <c r="B3" s="3" t="s">
        <v>0</v>
      </c>
      <c r="C3" s="4" t="s">
        <v>3</v>
      </c>
      <c r="D3" s="4" t="s">
        <v>2</v>
      </c>
      <c r="E3" s="5" t="s">
        <v>4</v>
      </c>
    </row>
    <row r="4" spans="2:5" ht="52.5" customHeight="1" x14ac:dyDescent="0.25">
      <c r="B4" s="6" t="s">
        <v>1</v>
      </c>
      <c r="C4" s="10">
        <v>4</v>
      </c>
      <c r="D4" s="10">
        <v>4</v>
      </c>
      <c r="E4" s="11" t="s">
        <v>13</v>
      </c>
    </row>
    <row r="5" spans="2:5" ht="17.25" customHeight="1" x14ac:dyDescent="0.25">
      <c r="B5" s="6" t="s">
        <v>11</v>
      </c>
      <c r="C5" s="10">
        <v>1</v>
      </c>
      <c r="D5" s="10">
        <f>+C5+D4</f>
        <v>5</v>
      </c>
      <c r="E5" s="11" t="s">
        <v>17</v>
      </c>
    </row>
    <row r="6" spans="2:5" ht="92.25" customHeight="1" x14ac:dyDescent="0.25">
      <c r="B6" s="6" t="s">
        <v>16</v>
      </c>
      <c r="C6" s="10">
        <v>7</v>
      </c>
      <c r="D6" s="10">
        <f>+C6+D5</f>
        <v>12</v>
      </c>
      <c r="E6" s="11" t="s">
        <v>20</v>
      </c>
    </row>
    <row r="7" spans="2:5" ht="52.5" customHeight="1" x14ac:dyDescent="0.25">
      <c r="B7" s="6" t="s">
        <v>21</v>
      </c>
      <c r="C7" s="10">
        <v>4</v>
      </c>
      <c r="D7" s="10">
        <f>+C7+D6</f>
        <v>16</v>
      </c>
      <c r="E7" s="11" t="s">
        <v>23</v>
      </c>
    </row>
    <row r="8" spans="2:5" ht="46.5" customHeight="1" x14ac:dyDescent="0.25">
      <c r="B8" s="6" t="s">
        <v>24</v>
      </c>
      <c r="C8" s="10">
        <v>3</v>
      </c>
      <c r="D8" s="10">
        <f>+C8+D7</f>
        <v>19</v>
      </c>
      <c r="E8" s="11" t="s">
        <v>26</v>
      </c>
    </row>
    <row r="9" spans="2:5" ht="42" customHeight="1" x14ac:dyDescent="0.25">
      <c r="B9" s="6" t="s">
        <v>27</v>
      </c>
      <c r="C9" s="10">
        <v>3</v>
      </c>
      <c r="D9" s="10">
        <f>+D8+C9</f>
        <v>22</v>
      </c>
      <c r="E9" s="11" t="s">
        <v>29</v>
      </c>
    </row>
    <row r="10" spans="2:5" ht="52.5" customHeight="1" x14ac:dyDescent="0.25">
      <c r="B10" s="6" t="s">
        <v>30</v>
      </c>
      <c r="C10" s="10">
        <v>4</v>
      </c>
      <c r="D10" s="10">
        <f>+D9+C10</f>
        <v>26</v>
      </c>
      <c r="E10" s="11" t="s">
        <v>32</v>
      </c>
    </row>
    <row r="11" spans="2:5" ht="37.5" customHeight="1" x14ac:dyDescent="0.25">
      <c r="B11" s="6" t="s">
        <v>33</v>
      </c>
      <c r="C11" s="10">
        <v>3</v>
      </c>
      <c r="D11" s="10">
        <f>+D10+C11</f>
        <v>29</v>
      </c>
      <c r="E11" s="11" t="s">
        <v>34</v>
      </c>
    </row>
    <row r="12" spans="2:5" x14ac:dyDescent="0.25">
      <c r="B12" s="8" t="s">
        <v>8</v>
      </c>
      <c r="C12" s="9">
        <f>+SUM(C4:C11)</f>
        <v>29</v>
      </c>
      <c r="D12" s="9">
        <f>+D11</f>
        <v>29</v>
      </c>
      <c r="E12" s="7"/>
    </row>
  </sheetData>
  <mergeCells count="1">
    <mergeCell ref="B2:E2"/>
  </mergeCells>
  <phoneticPr fontId="6" type="noConversion"/>
  <pageMargins left="0.7" right="0.7" top="0.75" bottom="0.75" header="0.3" footer="0.3"/>
  <pageSetup scale="4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1"/>
  <sheetViews>
    <sheetView showGridLines="0" zoomScale="85" zoomScaleNormal="85" workbookViewId="0">
      <pane xSplit="1" ySplit="4" topLeftCell="B15" activePane="bottomRight" state="frozen"/>
      <selection pane="topRight" activeCell="B1" sqref="B1"/>
      <selection pane="bottomLeft" activeCell="A3" sqref="A3"/>
      <selection pane="bottomRight" activeCell="D20" sqref="D20"/>
    </sheetView>
  </sheetViews>
  <sheetFormatPr baseColWidth="10" defaultRowHeight="15" x14ac:dyDescent="0.25"/>
  <cols>
    <col min="1" max="1" width="33.42578125" style="1" customWidth="1"/>
    <col min="2" max="2" width="19.28515625" style="1" customWidth="1"/>
    <col min="3" max="3" width="25.140625" style="1" customWidth="1"/>
    <col min="4" max="4" width="59" style="1" customWidth="1"/>
    <col min="5" max="5" width="22.7109375" style="19" customWidth="1"/>
    <col min="6" max="6" width="18.85546875" style="19" bestFit="1" customWidth="1"/>
    <col min="7" max="7" width="19.28515625" style="1" bestFit="1" customWidth="1"/>
    <col min="8" max="8" width="21.140625" style="1" bestFit="1" customWidth="1"/>
    <col min="9" max="16384" width="11.42578125" style="1"/>
  </cols>
  <sheetData>
    <row r="2" spans="1:7" ht="18" customHeight="1" x14ac:dyDescent="0.25">
      <c r="A2" s="28" t="s">
        <v>9</v>
      </c>
      <c r="B2" s="28"/>
      <c r="C2" s="28"/>
      <c r="D2" s="28"/>
    </row>
    <row r="3" spans="1:7" ht="31.5" customHeight="1" x14ac:dyDescent="0.25">
      <c r="A3" s="25" t="s">
        <v>0</v>
      </c>
      <c r="B3" s="26" t="s">
        <v>5</v>
      </c>
      <c r="C3" s="27" t="s">
        <v>6</v>
      </c>
      <c r="D3" s="24" t="s">
        <v>4</v>
      </c>
    </row>
    <row r="4" spans="1:7" ht="25.5" hidden="1" customHeight="1" x14ac:dyDescent="0.25">
      <c r="A4" s="25"/>
      <c r="B4" s="26"/>
      <c r="C4" s="27"/>
      <c r="D4" s="24"/>
    </row>
    <row r="5" spans="1:7" s="19" customFormat="1" ht="123" customHeight="1" x14ac:dyDescent="0.25">
      <c r="A5" s="12" t="s">
        <v>1</v>
      </c>
      <c r="B5" s="13">
        <v>0</v>
      </c>
      <c r="C5" s="13">
        <v>0</v>
      </c>
      <c r="D5" s="14" t="s">
        <v>14</v>
      </c>
      <c r="E5" s="20"/>
      <c r="F5" s="20"/>
      <c r="G5" s="20"/>
    </row>
    <row r="6" spans="1:7" s="19" customFormat="1" ht="16.5" customHeight="1" x14ac:dyDescent="0.25">
      <c r="A6" s="15" t="s">
        <v>7</v>
      </c>
      <c r="B6" s="16">
        <f>+B5</f>
        <v>0</v>
      </c>
      <c r="C6" s="16">
        <f>+C5</f>
        <v>0</v>
      </c>
      <c r="D6" s="17"/>
    </row>
    <row r="7" spans="1:7" s="19" customFormat="1" ht="120.75" customHeight="1" x14ac:dyDescent="0.25">
      <c r="A7" s="12" t="s">
        <v>11</v>
      </c>
      <c r="B7" s="13">
        <v>0</v>
      </c>
      <c r="C7" s="13">
        <v>0</v>
      </c>
      <c r="D7" s="14" t="s">
        <v>15</v>
      </c>
      <c r="E7" s="20"/>
      <c r="F7" s="20"/>
      <c r="G7" s="20"/>
    </row>
    <row r="8" spans="1:7" s="19" customFormat="1" ht="16.5" customHeight="1" x14ac:dyDescent="0.25">
      <c r="A8" s="15" t="s">
        <v>12</v>
      </c>
      <c r="B8" s="16">
        <f>+B7</f>
        <v>0</v>
      </c>
      <c r="C8" s="16">
        <f>+C7</f>
        <v>0</v>
      </c>
      <c r="D8" s="17"/>
    </row>
    <row r="9" spans="1:7" s="19" customFormat="1" ht="120.75" customHeight="1" x14ac:dyDescent="0.25">
      <c r="A9" s="12" t="s">
        <v>16</v>
      </c>
      <c r="B9" s="13">
        <f>+C9</f>
        <v>126.64</v>
      </c>
      <c r="C9" s="13">
        <v>126.64</v>
      </c>
      <c r="D9" s="14" t="s">
        <v>19</v>
      </c>
      <c r="E9" s="20"/>
      <c r="F9" s="20"/>
      <c r="G9" s="20"/>
    </row>
    <row r="10" spans="1:7" s="19" customFormat="1" ht="16.5" customHeight="1" x14ac:dyDescent="0.25">
      <c r="A10" s="15" t="s">
        <v>18</v>
      </c>
      <c r="B10" s="16">
        <f>+B9</f>
        <v>126.64</v>
      </c>
      <c r="C10" s="16">
        <f>+C9</f>
        <v>126.64</v>
      </c>
      <c r="D10" s="17"/>
    </row>
    <row r="11" spans="1:7" s="19" customFormat="1" ht="120.75" customHeight="1" x14ac:dyDescent="0.25">
      <c r="A11" s="12" t="s">
        <v>21</v>
      </c>
      <c r="B11" s="13">
        <v>0</v>
      </c>
      <c r="C11" s="13">
        <v>126.64</v>
      </c>
      <c r="D11" s="14" t="s">
        <v>19</v>
      </c>
      <c r="E11" s="20"/>
      <c r="F11" s="20"/>
      <c r="G11" s="20"/>
    </row>
    <row r="12" spans="1:7" s="19" customFormat="1" ht="16.5" customHeight="1" x14ac:dyDescent="0.25">
      <c r="A12" s="15" t="s">
        <v>22</v>
      </c>
      <c r="B12" s="16">
        <f>+B11</f>
        <v>0</v>
      </c>
      <c r="C12" s="16">
        <f>+C11</f>
        <v>126.64</v>
      </c>
      <c r="D12" s="17"/>
    </row>
    <row r="13" spans="1:7" s="19" customFormat="1" ht="120.75" customHeight="1" x14ac:dyDescent="0.25">
      <c r="A13" s="12" t="s">
        <v>24</v>
      </c>
      <c r="B13" s="13">
        <v>0</v>
      </c>
      <c r="C13" s="13">
        <v>126.64</v>
      </c>
      <c r="D13" s="14" t="s">
        <v>19</v>
      </c>
      <c r="E13" s="20"/>
      <c r="F13" s="20"/>
      <c r="G13" s="20"/>
    </row>
    <row r="14" spans="1:7" s="19" customFormat="1" ht="16.5" customHeight="1" x14ac:dyDescent="0.25">
      <c r="A14" s="15" t="s">
        <v>25</v>
      </c>
      <c r="B14" s="16">
        <f>+B13</f>
        <v>0</v>
      </c>
      <c r="C14" s="16">
        <f>+C13</f>
        <v>126.64</v>
      </c>
      <c r="D14" s="17"/>
    </row>
    <row r="15" spans="1:7" s="19" customFormat="1" ht="120.75" customHeight="1" x14ac:dyDescent="0.25">
      <c r="A15" s="12" t="s">
        <v>27</v>
      </c>
      <c r="B15" s="13">
        <v>0</v>
      </c>
      <c r="C15" s="13">
        <v>126.64</v>
      </c>
      <c r="D15" s="14" t="s">
        <v>19</v>
      </c>
      <c r="E15" s="20"/>
      <c r="F15" s="20"/>
      <c r="G15" s="20"/>
    </row>
    <row r="16" spans="1:7" s="19" customFormat="1" ht="16.5" customHeight="1" x14ac:dyDescent="0.25">
      <c r="A16" s="15" t="s">
        <v>28</v>
      </c>
      <c r="B16" s="16">
        <f>+B15</f>
        <v>0</v>
      </c>
      <c r="C16" s="16">
        <f>+C15</f>
        <v>126.64</v>
      </c>
      <c r="D16" s="17"/>
    </row>
    <row r="17" spans="1:7" s="19" customFormat="1" ht="120.75" customHeight="1" x14ac:dyDescent="0.25">
      <c r="A17" s="12" t="s">
        <v>30</v>
      </c>
      <c r="B17" s="13">
        <v>0</v>
      </c>
      <c r="C17" s="13">
        <v>126.64</v>
      </c>
      <c r="D17" s="14" t="s">
        <v>19</v>
      </c>
      <c r="E17" s="20"/>
      <c r="F17" s="20"/>
      <c r="G17" s="20"/>
    </row>
    <row r="18" spans="1:7" s="19" customFormat="1" ht="16.5" customHeight="1" x14ac:dyDescent="0.25">
      <c r="A18" s="15" t="s">
        <v>31</v>
      </c>
      <c r="B18" s="16">
        <f>+B17</f>
        <v>0</v>
      </c>
      <c r="C18" s="16">
        <f>+C17</f>
        <v>126.64</v>
      </c>
      <c r="D18" s="17"/>
    </row>
    <row r="19" spans="1:7" s="19" customFormat="1" ht="120.75" customHeight="1" x14ac:dyDescent="0.25">
      <c r="A19" s="12" t="s">
        <v>33</v>
      </c>
      <c r="B19" s="13">
        <v>0</v>
      </c>
      <c r="C19" s="13">
        <v>126.64</v>
      </c>
      <c r="D19" s="14" t="s">
        <v>19</v>
      </c>
      <c r="E19" s="20"/>
      <c r="F19" s="20"/>
      <c r="G19" s="20"/>
    </row>
    <row r="20" spans="1:7" s="19" customFormat="1" ht="16.5" customHeight="1" x14ac:dyDescent="0.25">
      <c r="A20" s="15" t="s">
        <v>35</v>
      </c>
      <c r="B20" s="16">
        <f>+B19</f>
        <v>0</v>
      </c>
      <c r="C20" s="16">
        <f>+C19</f>
        <v>126.64</v>
      </c>
      <c r="D20" s="17"/>
    </row>
    <row r="21" spans="1:7" s="19" customFormat="1" ht="16.5" customHeight="1" x14ac:dyDescent="0.25">
      <c r="A21" s="8" t="s">
        <v>8</v>
      </c>
      <c r="B21" s="18">
        <f ca="1">+B6+B8+B10+B12+B14+B16+B18+B20+B21</f>
        <v>0</v>
      </c>
      <c r="C21" s="18">
        <f>+C20</f>
        <v>126.64</v>
      </c>
      <c r="D21" s="7"/>
    </row>
  </sheetData>
  <mergeCells count="5">
    <mergeCell ref="D3:D4"/>
    <mergeCell ref="A3:A4"/>
    <mergeCell ref="B3:B4"/>
    <mergeCell ref="C3:C4"/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PERFORACIÓN DE POZOS 2026</vt:lpstr>
      <vt:lpstr>ADQUISICIÓN SISMICA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Javier Vargas Del Campo</dc:creator>
  <cp:lastModifiedBy>Diana Yadira Palacios Cuartas</cp:lastModifiedBy>
  <cp:lastPrinted>2023-01-02T14:48:19Z</cp:lastPrinted>
  <dcterms:created xsi:type="dcterms:W3CDTF">2015-09-23T17:53:52Z</dcterms:created>
  <dcterms:modified xsi:type="dcterms:W3CDTF">2026-09-11T17:03:52Z</dcterms:modified>
</cp:coreProperties>
</file>