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Z:\PLANES DE ACCIÓN\PLAN DE ACCIÓN 2021\Seguimiento Plan de Acción 2021\2. Corte a Mayo 31 de 2021\"/>
    </mc:Choice>
  </mc:AlternateContent>
  <xr:revisionPtr revIDLastSave="0" documentId="13_ncr:1_{57EBBFFB-0418-4D8A-8988-1E10AEE9AAD8}" xr6:coauthVersionLast="44" xr6:coauthVersionMax="44" xr10:uidLastSave="{00000000-0000-0000-0000-000000000000}"/>
  <bookViews>
    <workbookView xWindow="-120" yWindow="-120" windowWidth="23280" windowHeight="12600" xr2:uid="{00000000-000D-0000-FFFF-FFFF00000000}"/>
  </bookViews>
  <sheets>
    <sheet name="owssvr (16)" sheetId="1" r:id="rId1"/>
  </sheets>
  <externalReferences>
    <externalReference r:id="rId2"/>
    <externalReference r:id="rId3"/>
  </externalReferences>
  <definedNames>
    <definedName name="owssvr__16" localSheetId="0" hidden="1">'owssvr (16)'!$A$1:$Y$98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78" i="1" l="1"/>
  <c r="Z20" i="1" l="1"/>
  <c r="AC4" i="1" l="1"/>
  <c r="T4" i="1"/>
  <c r="AD43" i="1" l="1"/>
  <c r="AC43" i="1"/>
  <c r="AD42" i="1"/>
  <c r="AC42" i="1"/>
  <c r="Z42" i="1"/>
  <c r="AD94" i="1" l="1"/>
  <c r="AC94" i="1"/>
  <c r="T94" i="1"/>
  <c r="T93" i="1"/>
  <c r="T55" i="1"/>
  <c r="T54" i="1"/>
  <c r="T13" i="1"/>
  <c r="T12" i="1"/>
  <c r="T11" i="1"/>
  <c r="AD93" i="1" l="1"/>
  <c r="AC93" i="1"/>
  <c r="AD55" i="1"/>
  <c r="AC55" i="1"/>
  <c r="AD54" i="1"/>
  <c r="AC54" i="1"/>
  <c r="AD13" i="1" l="1"/>
  <c r="AC13" i="1"/>
  <c r="AD12" i="1"/>
  <c r="AC12" i="1"/>
  <c r="AD11" i="1"/>
  <c r="AC1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misdocumentos\sperfiles\patricia.marin\Downloads\owssvr (16).iqy" keepAlive="1" name="owssvr (16)" type="5" refreshedVersion="6" minRefreshableVersion="3" saveData="1">
    <dbPr connection="Provider=Microsoft.Office.List.OLEDB.2.0;Data Source=&quot;&quot;;ApplicationName=Excel;Version=12.0.0.0" command="&lt;LIST&gt;&lt;VIEWGUID&gt;{F84B114D-DD51-40CA-85B6-E4C30BA6960D}&lt;/VIEWGUID&gt;&lt;LISTNAME&gt;{3FAB821B-7DEB-4C4E-88EB-F308A1F01947}&lt;/LISTNAME&gt;&lt;LISTWEB&gt;http://anhprojectsrv/pwa/Plan%20de%20Acci%C3%B3n%20Institucional_ANH/_vti_bin&lt;/LISTWEB&gt;&lt;LISTSUBWEB&gt;&lt;/LISTSUBWEB&gt;&lt;ROOTFOLDER&gt;/pwa/Plan de Acci%C3%B3n Institucional_ANH/Lists/Plan de Accin ANH 2020&lt;/ROOTFOLDER&gt;&lt;/LIST&gt;" commandType="5"/>
  </connection>
</connections>
</file>

<file path=xl/sharedStrings.xml><?xml version="1.0" encoding="utf-8"?>
<sst xmlns="http://schemas.openxmlformats.org/spreadsheetml/2006/main" count="2105" uniqueCount="608">
  <si>
    <t>Dependencia</t>
  </si>
  <si>
    <t>Grupo Interno de Trabajo</t>
  </si>
  <si>
    <t>Objetivo Estratégico</t>
  </si>
  <si>
    <t>Estrategia</t>
  </si>
  <si>
    <t>Proceso Sistema Integral de Gestión y Control - SGIC</t>
  </si>
  <si>
    <t>Dimensión MIPG</t>
  </si>
  <si>
    <t>Plan o Programa</t>
  </si>
  <si>
    <t>Proyecto de Inversión DNP</t>
  </si>
  <si>
    <t>Fuente Presupuestal</t>
  </si>
  <si>
    <t>Actividad Cadena de Valor DNP</t>
  </si>
  <si>
    <t>Producto Cadena de Valor DNP</t>
  </si>
  <si>
    <t>Nombre Proyecto Interno o Gestión General</t>
  </si>
  <si>
    <t>Indicador Estratégico</t>
  </si>
  <si>
    <t>Indicador del Entregable o Producto</t>
  </si>
  <si>
    <t>Unidad de Medida</t>
  </si>
  <si>
    <t>Descripción del Indicador</t>
  </si>
  <si>
    <t>Tendencia</t>
  </si>
  <si>
    <t>Periodicidad de Seguimiento</t>
  </si>
  <si>
    <t>Presupuesto Programado</t>
  </si>
  <si>
    <t>Fecha Inicio</t>
  </si>
  <si>
    <t>Fecha Fin</t>
  </si>
  <si>
    <t>Fórmula del Indicador</t>
  </si>
  <si>
    <t>Clasificación General Indicador</t>
  </si>
  <si>
    <t>ID</t>
  </si>
  <si>
    <t>No Aplica</t>
  </si>
  <si>
    <t>Asegurar la funcionalidad del Sistema de Gestión Integrado y de Control, alcanzando la mejora continua de los procesos.</t>
  </si>
  <si>
    <t>Fortalecer el desarrollo institucional para la generación de valor público</t>
  </si>
  <si>
    <t>Plan de Acción Institucional</t>
  </si>
  <si>
    <t>Otros gastos de funcionamiento</t>
  </si>
  <si>
    <t>Evaluación de la gestión institucional FURAG II (MIPG-ANH)</t>
  </si>
  <si>
    <t>Porcentaje</t>
  </si>
  <si>
    <t>Creciente</t>
  </si>
  <si>
    <t>Semestral</t>
  </si>
  <si>
    <t>Indicador Plan de Acción Institucional</t>
  </si>
  <si>
    <t>Constante</t>
  </si>
  <si>
    <t>Anual</t>
  </si>
  <si>
    <t>VICEPRESIDENCIA DE OPERACIONES, REGALÍAS Y PARTICIPACIONES</t>
  </si>
  <si>
    <t>Reservas y Operaciones (Fiscalización)</t>
  </si>
  <si>
    <t>Contribuir al desarrollo de la seguridad energética y en la generación de excedentes de exportación de hidrocarburos.</t>
  </si>
  <si>
    <t>Mantener niveles de reservas y producción de hidrocarburos</t>
  </si>
  <si>
    <t>Control de Operaciones y Gestión Volumétrica</t>
  </si>
  <si>
    <t>Evaluación de Resultados</t>
  </si>
  <si>
    <t>Plan Estratégico Institucional / Plan Nacional de Desarrollo</t>
  </si>
  <si>
    <t>Gastos de comercialización</t>
  </si>
  <si>
    <t>Producción promedio diaria de gas</t>
  </si>
  <si>
    <t>Millones de pies cúbicos de gas por día (MPCD)</t>
  </si>
  <si>
    <t>Mide la cantidad de pies cúbicos de gas comercializado que, en promedio, se extraen diariamente en el territorio nacional</t>
  </si>
  <si>
    <t>Mensual</t>
  </si>
  <si>
    <t>(No. Millones de pies cúbicos mes / No. días mes).</t>
  </si>
  <si>
    <t>Indicador Plan Nacional de Desarrollo</t>
  </si>
  <si>
    <t>Producción promedio diaria de crudo</t>
  </si>
  <si>
    <t>Producción promedio diaria de crudo  (petróleo)</t>
  </si>
  <si>
    <t>Miles de barriles promedio día (KBPD)</t>
  </si>
  <si>
    <t>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t>
  </si>
  <si>
    <t>(No. Miles de barriles mes / No. días mes).</t>
  </si>
  <si>
    <t>Gestión con Valores para Resultados</t>
  </si>
  <si>
    <t>Sistema General de Regalías</t>
  </si>
  <si>
    <t>Número</t>
  </si>
  <si>
    <t>Gestión del Conocimiento y la Innovación</t>
  </si>
  <si>
    <t>Unidad</t>
  </si>
  <si>
    <t>VICEPRESIDENCIA ADMINISTRATIVA Y FINANCIERA</t>
  </si>
  <si>
    <t>Administrativo y Financiero</t>
  </si>
  <si>
    <t>Gestión Administrativa</t>
  </si>
  <si>
    <t xml:space="preserve">Administrar y gestionar de manera eficiente los recursos físicos y administrativos de la ANH </t>
  </si>
  <si>
    <t>Bienes y servicios adquiridos para el funcionamiento de la ANH</t>
  </si>
  <si>
    <t>Corresponde a los procesos de contratación adelantados para la adquisición de bienes y servicios para el funcionamiento de la entidad</t>
  </si>
  <si>
    <t>(No. de Contratos suscritos / No. de contratos a suscribir según PAA) * 100</t>
  </si>
  <si>
    <t>OFICINA ASESORA JURÍDICA</t>
  </si>
  <si>
    <t>Gestión Contractual</t>
  </si>
  <si>
    <t>Plan Anual de Adquisiciones</t>
  </si>
  <si>
    <t>Procesos de selección realizados durante la vigencia</t>
  </si>
  <si>
    <t>Los procesos son adelantados según la documentación radicada por cada Vicepresidencia, que cumpla con los requisitos para adelantar los procesos contractuales.​</t>
  </si>
  <si>
    <t>(Proceso adelantado / ESET radicado)*100.</t>
  </si>
  <si>
    <t>VICEPRESIDENCIA DE CONTRATOS DE HIDROCARBUROS</t>
  </si>
  <si>
    <t>Seguimiento a Contratos en Exploración</t>
  </si>
  <si>
    <t>Estimular la actividad de exploración y producción de hidrocarburos</t>
  </si>
  <si>
    <t>Gestión de Contratos en Exploración</t>
  </si>
  <si>
    <t>Realizar seguimiento a contratos en exploración y producción</t>
  </si>
  <si>
    <t>Pozos Exploratorios Perforados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</si>
  <si>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</si>
  <si>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</si>
  <si>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Sísmica 2D equivalente</t>
  </si>
  <si>
    <t>Sísmica 2D Equivalente</t>
  </si>
  <si>
    <t>Kilómetro</t>
  </si>
  <si>
    <t xml:space="preserve">​Cuantificar los Kilómetros de sísmica 2D equivalente adquiridos durante  el 2019, en cumplimiento de los compromisos exploratorios correspondientes a los Programa Exploratorio Mínimo y Adicional, Programa Exploratorio Posterior o ejecutados como actividad adicional en los Contratos y Convenios E&amp;P y Contratos de Evaluación Técnica.
</t>
  </si>
  <si>
    <t>Kilómetros sísmica 2D equivalente adquiridos / mes</t>
  </si>
  <si>
    <t>Cumplimiento del plan de inversión de los contratos E&amp;P en exploración</t>
  </si>
  <si>
    <t xml:space="preserve">Cumplimiento al plan de inversiones </t>
  </si>
  <si>
    <t>Millones de dólares estadounidenses (USD)</t>
  </si>
  <si>
    <t xml:space="preserve">​​El indicador muestra el cumplimiento de los compromisos en inversión acordado en los contratos de hidrocarburos en periodo de exploración, a través de la perforación de pozos exploratorios y adquisición de sísmica 2D equivalente.​
</t>
  </si>
  <si>
    <t>Nivel de Respuesta a las Solicitudes de los Operadores para la gestión de contratos de hidrocarburos</t>
  </si>
  <si>
    <t>(Número de solicitudes atendidas  / Total de solicitudes recibidas )*100</t>
  </si>
  <si>
    <t>Seguimiento de Garantías en Contrato en Exploración</t>
  </si>
  <si>
    <t xml:space="preserve">Se mide la efectividad de respuesta a los requerimientos de garantías de los contratos
</t>
  </si>
  <si>
    <t>Trimestral</t>
  </si>
  <si>
    <t>(Número de requerimientos atendidos en el período / Total de los requerimientos de garantías recibidos en el período)*100</t>
  </si>
  <si>
    <t>Bimestral</t>
  </si>
  <si>
    <t>Aprovechamiento de Hidrocarburos en Territorios Social y Ambientalmente Sostenibles a Nivel Nacional</t>
  </si>
  <si>
    <t>Proyecto de inversión DNP</t>
  </si>
  <si>
    <t>Seguimiento a Contratos en Producción</t>
  </si>
  <si>
    <t>Gestión de Contratos en Producción</t>
  </si>
  <si>
    <t>Planeación</t>
  </si>
  <si>
    <t>Gestión de Proyectos</t>
  </si>
  <si>
    <t>Asesorías realizadas para la formulación, ajuste, y seguimiento a proyectos de la ANH</t>
  </si>
  <si>
    <t xml:space="preserve">Corresponde a las sesorías realizadas para la formulación, ajuste, y seguimiento a proyectos de la ANH; en el marco del proceso de Gestión de Proyectos.
</t>
  </si>
  <si>
    <t>(sesorías realizadas para la formulación, ajuste, y seguimiento a proyectos de la ANH/ Asesorías solicitadas por las dependencias)*100</t>
  </si>
  <si>
    <t>Cuatrimestral</t>
  </si>
  <si>
    <t>Proyectos de inversión que cuentan con seguimiento completo en el Sistema de Seguimiento a Proyectos de Inversión - SPI</t>
  </si>
  <si>
    <t>Corresponde al seguimiento realizado por las dependencias en el SPI, sistema administrado por el Departamento Nacional de Planeación - DNP para hacer seguimiento a la ejecución física (metas) y financiera de los proyectos que se encuentran registrados en el Banco Nacional de Programas y Proyectos - BPIN.​ El correspondiente al mes de diciembre se reporta en los meses de enero y febrero del año siguiente.</t>
  </si>
  <si>
    <t>Sumatoria de proyectos de inversión que cuentan con seguimiento completo en el Sistema de Seguimiento a Proyectos de Inversión - SPI</t>
  </si>
  <si>
    <t>Direccionamiento Estratégico y Planeación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</si>
  <si>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</si>
  <si>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 ​</t>
  </si>
  <si>
    <t>Generar recursos financieros que contribuyan a la prosperidad económica y social del país</t>
  </si>
  <si>
    <t>Gestión de Regalías y Derechos Económicos</t>
  </si>
  <si>
    <t>Generar recursos que contribuyan a la prosperidad del país</t>
  </si>
  <si>
    <t>Excedentes Financieros Girados a la Nación</t>
  </si>
  <si>
    <t>Excedentes financieros girados a la nación</t>
  </si>
  <si>
    <t>Millones de pesos</t>
  </si>
  <si>
    <t>Excedentes financieros transferiodos a la nacion</t>
  </si>
  <si>
    <t>sumatoria de los saldos trasladados correspondientes a excedentes financieros durante el año.</t>
  </si>
  <si>
    <t>Regalías y Derechos Económicos</t>
  </si>
  <si>
    <t>Generar recursos financieros que contribuyan a la prosperidad económica y social del país y a la sostenibilidad financiera de la ANH.</t>
  </si>
  <si>
    <t>Recaudo de Regalías del año</t>
  </si>
  <si>
    <t>Billones de pesos</t>
  </si>
  <si>
    <t>Sumatoria de regalias recaudadas en el año</t>
  </si>
  <si>
    <t>Adelantar las gestiones necesarias para la liquidación y recaudo de los Derechos Económicos</t>
  </si>
  <si>
    <t>Ingresos por Derechos Económicos</t>
  </si>
  <si>
    <t>Indica el avance en el reconocimiento del recaudo de ingresos por derechos económicos a una fecha de corte</t>
  </si>
  <si>
    <t xml:space="preserve">Sumatoria de los Ingresos recaudados por Derechos Económicos. </t>
  </si>
  <si>
    <t>Talento Humano</t>
  </si>
  <si>
    <t>Administrar el talento humano, promover su bienestar y potenciar sus habilidades y competencias</t>
  </si>
  <si>
    <t>Gestión del Talento Humano</t>
  </si>
  <si>
    <t>Plan Estratégico de Talento Humano</t>
  </si>
  <si>
    <t>Fortalecimiento de las competencias del personal ( capacitar)</t>
  </si>
  <si>
    <t>Nivel de ejecución del plan estratégico de talento humano</t>
  </si>
  <si>
    <t xml:space="preserve">encuesta de satisfacción personal capacitado </t>
  </si>
  <si>
    <t xml:space="preserve">Son las actividades de capacitación que se desarrollen en el marco de lo programado en el Plan Institucional de Capacitación </t>
  </si>
  <si>
    <t>satisfacción del personal capacitado (encuesta)</t>
  </si>
  <si>
    <t>Desarrollo de actividades de incentivos y bienestar</t>
  </si>
  <si>
    <t>Nivel de satisfacción del talento humano</t>
  </si>
  <si>
    <t xml:space="preserve">Encuesta de satisfacción </t>
  </si>
  <si>
    <t>Plan de Trabajo Anual en Seguridad y Salud en el Trabajo</t>
  </si>
  <si>
    <t xml:space="preserve">Realizar las Actividades del plan de seguridad y salud  en el trabajo </t>
  </si>
  <si>
    <t xml:space="preserve">Porcentaje de cumplimiento del plan de seguridad y salud en el trabajo </t>
  </si>
  <si>
    <t>Son las actividades del plan anual del sistema de gestión de la seguiridad y salud en el trabajo desarrolladas.</t>
  </si>
  <si>
    <t>(Actividades de los subprogramas de gestión desarrolladas/actividades de los suprogramas de gestión programadas)*100</t>
  </si>
  <si>
    <t>Determinar el nivel de ejecución del Plan Estratégico de Talento Humano  de la ANH</t>
  </si>
  <si>
    <t xml:space="preserve">Nivel de ejecución del plan estratégico de talento humano </t>
  </si>
  <si>
    <t>Promedio de la ejecución de los planes​</t>
  </si>
  <si>
    <t>(Sumatoria del nivel de ejecución de los planes de talento humano en período determinado) / Número de planes de talento humano</t>
  </si>
  <si>
    <t>Realizar la evalucion de satisfaccion del talento humano de la ANH.</t>
  </si>
  <si>
    <t xml:space="preserve">Nivel de satisfación del talento humano </t>
  </si>
  <si>
    <t>Encuesta satisfacción del talento humano y resultado de la misma</t>
  </si>
  <si>
    <t xml:space="preserve">encuesta realizadas a los funcionarios </t>
  </si>
  <si>
    <t>Contar con una entidad innovadora, flexible y con capacidad de adaptarse al cambio.</t>
  </si>
  <si>
    <t>Fortalecer las TICs para la transformación digital de la ANH</t>
  </si>
  <si>
    <t>Gestión Documental</t>
  </si>
  <si>
    <t>Información y Comunicación</t>
  </si>
  <si>
    <t>Plan Institucional de Archivos –PINAR</t>
  </si>
  <si>
    <t>Potencializar el sistema de Gestión Documental SGDEA</t>
  </si>
  <si>
    <t>Nivel de cumplimiento en la implementación de soluciones digitales</t>
  </si>
  <si>
    <t>Plan de Conservación Documental</t>
  </si>
  <si>
    <t>Potencializar el Sistema de Gestión Documental SGDEA</t>
  </si>
  <si>
    <t>Consulta en expedientes de contratos E&amp;P en el sistema de gestión documental electrónico de archivo - SGDEA</t>
  </si>
  <si>
    <t xml:space="preserve">Consiste en la organización, digitalización e indexación de los documentos de la serie Contratos E&amp;P en el Sistema de Gestión Documental Electrónico de Archivo - SGDEA para la consulta. </t>
  </si>
  <si>
    <t>(Número de Contratos E&amp;P digitalizados/Números de Contratos E&amp;P)*100</t>
  </si>
  <si>
    <t>Comunicaciones oficiales radicadas en el Sistema de Gestión Documental electrónico de archivo - SGDEA CONTROLDOC</t>
  </si>
  <si>
    <t>Consiste en la centralización de la radicación de comunicaciones oficiales en el Sistema de Gestión Documental Electrónico de Archivo- SGDEA.</t>
  </si>
  <si>
    <t>RADICACIÓN CENTRALIZADA EN EL SGDEA</t>
  </si>
  <si>
    <t>Programa de Gestión Documental</t>
  </si>
  <si>
    <t>Adaptar e implementar el documento del Sistema Integrado de Conservación SIC  de la ANH.</t>
  </si>
  <si>
    <t>Documento del Sistema Integrado de Conservación - SIC de la ANH implementado</t>
  </si>
  <si>
    <t>Consiste en la normalización en el Sistema de Gestión Integrado y de Control (SGIC) del Documento denominado Sistema Integrado de Conservación SIC de la ANH, en el que se identifican y establecen los lineamientos generales a tener en cuenta para la Conservación de los Documentos de archivo de la entidad. ​</t>
  </si>
  <si>
    <t>Documento del sic normalizado en SIGC</t>
  </si>
  <si>
    <t>Gestión Estratégica</t>
  </si>
  <si>
    <t>Asesorar la elaboración y consolidar el anteproyecto de presupuesto de inversión y funcionamiento de la entidad, y preparar información para  el Marco de Gasto de Mediano Plazo - MGMP.</t>
  </si>
  <si>
    <t>Documento con  información de recursos de inversión y funcionamiento para el anteproyecto de presupuesto consolidado</t>
  </si>
  <si>
    <t>​El anteproyecto de recursos de inversión y funcionamiento incluye la solicitud de recursos que por proyecto de inversión y dependencias realizan la ANH para la siguiente vigencia, justificando la respectiva necesidad de recursos. ​</t>
  </si>
  <si>
    <t>Documento con  información de recursos de inversión y funcionamiento para el anteproyecto de presupuesto consolidado remitido al Ministerio de Hacienda y DNP en los plazos establecidos.</t>
  </si>
  <si>
    <t>Gestión Financiera</t>
  </si>
  <si>
    <t>Administrar y gestionar de manera eficiente los recursos financieros de la ANH</t>
  </si>
  <si>
    <t>Solicitudes atendidas</t>
  </si>
  <si>
    <t>Corresponde a todas las gestiones adelantadas para dar trámite a las solicitudes que se requieran al Grupo Administrativo y Financiero.​</t>
  </si>
  <si>
    <t>(No. de solicitudes recibidas por el Grupo Financiero / No. Solicitudes atendidas) * 100</t>
  </si>
  <si>
    <t>Informes contables, presupuestales y tributarios presentados oportunamente</t>
  </si>
  <si>
    <t>Corresponde a la presentación oportuna de las declaraciones tributarias, estados financieros y reporte de información propios de la gestión contable y tributaria. ​</t>
  </si>
  <si>
    <t>(No. de informes presentados oportunamente / No. de informes presentados durante el periodo) *100</t>
  </si>
  <si>
    <t>Gestión Integral</t>
  </si>
  <si>
    <t xml:space="preserve"> Mejoramiento y actualización del sistema de gestión integral y de control de la ANH.</t>
  </si>
  <si>
    <t>Informe de auditorias internas generados</t>
  </si>
  <si>
    <t xml:space="preserve"> Se refiere a la realización de los informes de las auditorías internas al SIGC.</t>
  </si>
  <si>
    <t xml:space="preserve">Sumatoria de informes de auditoría generados </t>
  </si>
  <si>
    <t>Certificaciones internacionales a los sistemas de gestión</t>
  </si>
  <si>
    <t>Corresponde a las certificaciones que se obtienen al solicitar y recibir la visita del servicio de uditoría de seguimiento con el ente certificador, validado mediante contrato.</t>
  </si>
  <si>
    <t>(certificaciones  de mantenimiento a los sistemas de gestión / certificaciones a obetner en la vigencia )*100</t>
  </si>
  <si>
    <t>Adelantar acciones en el marco del plan de mejoramieno para cerrar las brechas de la evalución del FURAG</t>
  </si>
  <si>
    <t>Plan de mejoramiento para fortalecer la gestión y desempeño desempeño institucional implementado</t>
  </si>
  <si>
    <t>Año</t>
  </si>
  <si>
    <t>Corresponde al plan para adelantar acciones en el marco del plan de mejoramieno para cerrar las brechas de la evalución.</t>
  </si>
  <si>
    <t>Plan Anticorrupción y de Atención al Ciudadano</t>
  </si>
  <si>
    <t xml:space="preserve">Realizar monitoreo a las actividades contempladas en el Componente Iniciativas Adicionales, del Plan Anticorrupción y de Atención al Ciudadano </t>
  </si>
  <si>
    <t xml:space="preserve">Monitoreo realizado a la implementación de actividades del Componente  Gestión del Riesgo de Corrupción, del Plan Anticorrupción y de Atención al Ciudadano </t>
  </si>
  <si>
    <t>Corresponde al monitoreo sobre las actividades ejecutadas en el marco del   Componente Gestión del Riesgo de Corrupción, del Plan Anticorrupción y de Atención al Ciudadano</t>
  </si>
  <si>
    <t xml:space="preserve">Seumatoria de monitoreos realizados a la implementación de las actividades del Componente Gestión del Riesgo de Corrupción, del Plan Anticorrupción y de Atención al Ciudadano   </t>
  </si>
  <si>
    <t xml:space="preserve">Realizar monitoreo a las actividades contempladas en 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</si>
  <si>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</si>
  <si>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</si>
  <si>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</si>
  <si>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Realizar monitoreo a las actividades contempladas en el Componente Mecanismos para Mejorar la Atención al Ciudadano, del Plan Anticorrupción y de Atención al Ciudadano</t>
  </si>
  <si>
    <t xml:space="preserve">Monitoreo realizado a la implementación de actividades del Componente Rendición de Cuentas,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</si>
  <si>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</si>
  <si>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</si>
  <si>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 xml:space="preserve">Realizar monitoreo a las actividades contempladas en el Componente Rendición de Cuentas, del Plan Anticorrupción y de Atención al Ciudadano </t>
  </si>
  <si>
    <t xml:space="preserve">Monitoreo realizado a la implementación de actividades del Componente Iniciativas Adicionales,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</si>
  <si>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</si>
  <si>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</si>
  <si>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 xml:space="preserve">Ralizar las revisiones por la Presidencia de la ANH al Sistema de Gestión Integral y de Control </t>
  </si>
  <si>
    <t xml:space="preserve">Informe de revisión por la Presidencia de la ANH al SGIC realizado </t>
  </si>
  <si>
    <t>Evaluación del Modelo Integrado de Planeación y Gestión a trvaés el FURAG</t>
  </si>
  <si>
    <t>Se  evalua el modelo a través de la herramienta FRURAG II, que arroja el resultado según la variables evaluadas.</t>
  </si>
  <si>
    <t>Resultado de la Evaluación</t>
  </si>
  <si>
    <t>Gestión Legal</t>
  </si>
  <si>
    <t>Por concepto emitido en los plazos establecidos se entenderá aquel que se tramite en un tiempo máximo de 15 días hábiles contados a partir del día hábil siguiente a la radicación de la solicitud</t>
  </si>
  <si>
    <t>(Total de conceptos emitidos en los plazos establecidos/ Total solicitud de conceptos juridicos)*100</t>
  </si>
  <si>
    <t>Corresponde a las demandas en contra de la entidad que son notificadas y requerimientos judiciales de procesos especiales a las cuales se les da tramite oportunamente​</t>
  </si>
  <si>
    <t>(Notificaciones atendidas / Notificaciones recibidas)*100</t>
  </si>
  <si>
    <t>PRESIDENCIA</t>
  </si>
  <si>
    <t>(Total de procedimientos atenidos / total de procedimientos) *100</t>
  </si>
  <si>
    <t>Adelantar las labores de secretaría del Consejo Directivo, coordinar el seguimiento y control de la gestión.</t>
  </si>
  <si>
    <t>Ejercer la secretaría del Consejo Directivo</t>
  </si>
  <si>
    <t>(Sesiones atendidas/ sesiones programadas)*100</t>
  </si>
  <si>
    <t>(Total de reglamentos / reglamentos expedidos)*100</t>
  </si>
  <si>
    <t>Seguridad, Comunidades y Medio Ambiente</t>
  </si>
  <si>
    <t>Armonizar los intereses del Gobierno Nacional y Territorial, de los ciudadanos y las empresas del sector en el desarrollo de la industria de hidrocarburos.</t>
  </si>
  <si>
    <t>Disminuir la conflictividad social y ambiental en las áreas de interés de hidrocarburos</t>
  </si>
  <si>
    <t>Gestión Social, HSE y de Seguridad de Contratos de Hidrocarburos</t>
  </si>
  <si>
    <t>Servicio de divulgación para la atención y disminución de la conflictividad del sector de hidrocarburos</t>
  </si>
  <si>
    <t>Contratos viabilizados con problemas de seguridad y conflictividad social y ambiental</t>
  </si>
  <si>
    <t>Fortalecer espacios de participación efectiva</t>
  </si>
  <si>
    <t>Adelantar relacionamiento interinstitucional</t>
  </si>
  <si>
    <t>Servicios de apoyo para el desarrollo de proyectos de inversión social en territorios estratégicos para el sector de hidrocarburos</t>
  </si>
  <si>
    <t>Implementar instrumentos de participación efectiva</t>
  </si>
  <si>
    <t>Integrar áreas de interés de hidrocarburos con otros usos del suelo en los instrumentos de planificación territorial (Determinantes ambientales, Planes de Ordenamiento Territorial, Planes de Ordenamiento Departamental)</t>
  </si>
  <si>
    <t>Documentos de investigación</t>
  </si>
  <si>
    <t>Desarrollar la inversión del sector hidrocarburos utilizando los instrumentos priorizados</t>
  </si>
  <si>
    <t>Identificar restricciones ambientales y sociales en áreas a ofertar</t>
  </si>
  <si>
    <t>Analizar los impactos biofísicos, sociales, culturales y económicos</t>
  </si>
  <si>
    <t>Estudios de pre inversión</t>
  </si>
  <si>
    <t>Implementar acciones de mitigación y compensación a impactos específicos</t>
  </si>
  <si>
    <t>Realizar la gestión socioambiental a los contratos de hidrocarburos y procesos misionales de la ANH.</t>
  </si>
  <si>
    <t>Nivel de respuesta a las solicitudes de los operadores en el componente socioambiental</t>
  </si>
  <si>
    <t>El indicador muestra la eficacia en la respuesta a las solicitudes del Operador allegadas a la Gerencia de Seguridad, Comunidades y Medio Ambiente</t>
  </si>
  <si>
    <t>Realizar la gestión socioambiental a los contratos de hidrocarburos y procesos misionales de la ANH</t>
  </si>
  <si>
    <t>Contratos viabilizados con problemas de seguridad y conflictividad social</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</si>
  <si>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</si>
  <si>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contratos Viabilizados a traves de la gestion de la GSCYMA.</t>
  </si>
  <si>
    <t>OFICINA DE TECNOLOGÍAS DE LA INFORMACIÓN</t>
  </si>
  <si>
    <t>Gestión TICs</t>
  </si>
  <si>
    <t>Plan Estratégico Tecnologías de la Información y las Comunicaciones - PETIC</t>
  </si>
  <si>
    <t>Fortalecimiento de las Tecnologías de la Información y las Comunicaciones para la Transformación Digital</t>
  </si>
  <si>
    <t>Adoptar buenas prácticas y estándares de TI para el Gobierno Electrónico, la Gestión y el cumplimiento de la Política de Gobierno Digital</t>
  </si>
  <si>
    <t>Documentos de lineamientos técnicos</t>
  </si>
  <si>
    <t>Adopción de buenas prácticas y estándares de TI para el Gobierno Electrónico, la Gestión y el cumplimiento de la Política de Gobierno Digital</t>
  </si>
  <si>
    <t>Documentos de lineamientos técnicos elaborado</t>
  </si>
  <si>
    <t>Documentos de lineamientos técnicos - estrategia de adopción y migración al protocolo IPv6 , Plan de capacidad tecnológica,  Capacidades de Gobierno, Gestión TI y Arquitectura Empresarial.</t>
  </si>
  <si>
    <t>Dt = Número de Documentos de lineamientos técnicos elaborados para diferentes tipos de necesidades</t>
  </si>
  <si>
    <t>Optimizar el diseño de arquitectura de datos ampliando su cobertura e integrar aplicaciones fortaleciendo la articulación de los procesos de negocio y la generación de datos abiertos</t>
  </si>
  <si>
    <t>Sistemas de información implementados</t>
  </si>
  <si>
    <t>Servicios de Información Implementados</t>
  </si>
  <si>
    <t>Sistemas de información implementados, servicio de interoperabilidad de los sistemas de información  misionales de la Entidad implementado en producción</t>
  </si>
  <si>
    <t>Sistemas de información actualizados de acuerdo con las capacidades tecnológicas de la entidad, portales web alineados con la política de Gobierno Digital.</t>
  </si>
  <si>
    <t>Número de Sistemas Informacion implementados</t>
  </si>
  <si>
    <t>Implantar nuevas aplicaciones con necesidades identificadas en los procesos de negocio de la entidad y módulos hacia modelos de interoperabilidad en el marco de la transformación digital de la ANH</t>
  </si>
  <si>
    <t>Modelo de interoperabilidad</t>
  </si>
  <si>
    <t>Fortalecer la infraestructura de acuerdo a la vigencia tecnológica definida, para los componentes de hardware, comunicaciones y redes de datos</t>
  </si>
  <si>
    <t>Servicios de información actualizados</t>
  </si>
  <si>
    <t>Servicios de Información Actualizados</t>
  </si>
  <si>
    <t xml:space="preserve">Sistemas de información actualizados </t>
  </si>
  <si>
    <t>Servicios de Información Actualizados en soluciones de infraestructura tecnológica que permitan soportar y mejorar el rendimiento de la operación de la ANH.</t>
  </si>
  <si>
    <t>Número de Sistemas Informacion actualizados</t>
  </si>
  <si>
    <t>Renovar y fortalecer la infraestructura tecnológica de computación en la nube y de seguridad informática</t>
  </si>
  <si>
    <t>Plan de Seguridad y Privacidad de la Información</t>
  </si>
  <si>
    <t>Seguridad de la información</t>
  </si>
  <si>
    <t>Acciones implementadas o adoptadasen el sistema de gestión de seguridad de la información desde el componente tecnológico.</t>
  </si>
  <si>
    <t>Acciones que se han ejecutado, implementado o adoptado desde el componente tecnológico para la adopción y mejoramiento del Sistema de Gestión de Seguridad de la Información​</t>
  </si>
  <si>
    <t>(Acciones Implementadas o Adoptadas / Acciones planeadas)*100</t>
  </si>
  <si>
    <t>Cumplimiento En la implementación de la estrategia de Gobierno Digital.</t>
  </si>
  <si>
    <t>Nivel de cumplimiento en la implementación de la estratégia de Gobierno Digital​</t>
  </si>
  <si>
    <t>% de implementación de los tres ejes  de la política de Gobierno Digital:
1. Arquitectura - PETI.
2. Seguridad de la Información.
3. Servicios ciudadanos.</t>
  </si>
  <si>
    <t>(% alcanzado / % esperado)</t>
  </si>
  <si>
    <t>Implementación de soluciones digitales</t>
  </si>
  <si>
    <t>Son los productos de Servicios de información implementados + Soluciones implementadas por las actualizaciones de Sistemas de Información</t>
  </si>
  <si>
    <t>VICEPRESIDENCIA TÉCNICA</t>
  </si>
  <si>
    <t>Gestión de la Información Técnica</t>
  </si>
  <si>
    <t>Asegurar la información y conocimiento para la oferta de áreas</t>
  </si>
  <si>
    <t>Identificación de Oportunidades Exploratorias</t>
  </si>
  <si>
    <t>Número de áreas ofertadas en procesos competitivos</t>
  </si>
  <si>
    <t>Los paquetes de información corresponden a archivos consolidados de información técnica espacial, geológica y geofísica, recopilada, analizada e interpretada de las áreas de hidrocarburos.</t>
  </si>
  <si>
    <t>Sumatoria de los paquetes de información generados</t>
  </si>
  <si>
    <t>Gestión del Conocimiento</t>
  </si>
  <si>
    <t>Identificación de Recursos Exploratorios de Hidrocarburos Nacional</t>
  </si>
  <si>
    <t>Integrar la información de geología y geofísica de las áreas de interés</t>
  </si>
  <si>
    <t>Servicio de evaluación del potencial mineral de las áreas de interés</t>
  </si>
  <si>
    <t>Informes técnicos de evaluación entregados </t>
  </si>
  <si>
    <t>Corresponde a los informes obtenidos del ánálisis e integración de información técnica de las cuencas sedimentarias definidas por la ANH.</t>
  </si>
  <si>
    <t>Definir las áreas a ofrecer y elaborar los productos de información para los inversionistas</t>
  </si>
  <si>
    <t>Áreas ofertadas en procesos competitivos</t>
  </si>
  <si>
    <t>Corresponde al numero de nuevas regiones de interés prospectivo para la exploración de hidrocarburos áreas</t>
  </si>
  <si>
    <t>Numero de áreas ofertadas en procesos competitivos</t>
  </si>
  <si>
    <t>Adquirir y procesar información técnica para la evaluación de las cuencas de interés misional</t>
  </si>
  <si>
    <t>Documentos de investigación realizados</t>
  </si>
  <si>
    <t>Corresponden a los documentos técnicos de investigacion en yacimientos no convencionales y convencionales en las cuencas de interés</t>
  </si>
  <si>
    <t>Mejorar la calidad de la información geológica y geofísica del país</t>
  </si>
  <si>
    <t xml:space="preserve">Documentos de investigación realizados  </t>
  </si>
  <si>
    <t>Participación Ciudadana y Comunicaciones</t>
  </si>
  <si>
    <t xml:space="preserve">Atender al ciudadano en los distintos tramites (peticiones, quejas, reclamos, sugerencias y denuncia) presentadas a la entidad, efectuando un seguimiento continuo para su priorizacion. </t>
  </si>
  <si>
    <t xml:space="preserve">Efectividad en las respuestas a las solicitudes ciudadanas presentadas a la ANH. </t>
  </si>
  <si>
    <t>El indicador mide la efectividad en las respuestas a las solicitudes ciudadanas(de todos los canales de atención) determinando que respondan a todos los requerimientos de información plasmados en las PQRSD; de acuerdo con la normatividad legal vigente y bajo parámetros de efectividad, calidad y transparencia.</t>
  </si>
  <si>
    <t>(Número de solicitudes atendidas oportunamente/ número de solicitudes presntadas)*100</t>
  </si>
  <si>
    <t xml:space="preserve">Consolidar informacion y generacion de documentos de caracterizacion de usuarios y grupos de valor a traves de bases de datos y encuestas. </t>
  </si>
  <si>
    <t xml:space="preserve">Base de datos Consolidada. </t>
  </si>
  <si>
    <t>El indicador mide el consolidado de  información y generación de documento de caracterización de usuarios y grupos de valor a través de bases de datos y encuestas. ​</t>
  </si>
  <si>
    <t>Documneto Base de datos consolidada</t>
  </si>
  <si>
    <t xml:space="preserve">caracterizar la población </t>
  </si>
  <si>
    <t xml:space="preserve">informe de caracterización colgado en pagina web ANH </t>
  </si>
  <si>
    <t>​El indicador mide el consolidado de información y generación de documento de caracterización de usuarios y grupos de valor a través de bases de datos y encuestas.</t>
  </si>
  <si>
    <t>informe de caracterización colgado en pagina web ANH</t>
  </si>
  <si>
    <t xml:space="preserve">Aplicar encuesta de satisfaccion a clientes atendidos </t>
  </si>
  <si>
    <t xml:space="preserve">informe resultados de encuesta de satisfacción </t>
  </si>
  <si>
    <t>El indicador mide el consolidado de información y generación de documento de caracterización de usuarios y grupos de valor a través de bases de datos y encuestas. ​</t>
  </si>
  <si>
    <t>Adelantar acciones para la evaluacion de la atencion de los tramites de PQRDS, y mejorar la participacion ciudadana, servicio al ciudadano y la rendicion de cuentas</t>
  </si>
  <si>
    <t>documentos plan de mejora 2020</t>
  </si>
  <si>
    <t>Documentos con informacion sobre los planes a mejorar</t>
  </si>
  <si>
    <t xml:space="preserve">Documento realizado plan de mejora </t>
  </si>
  <si>
    <t>Rendicion de cuentas</t>
  </si>
  <si>
    <t>Informe rendicion de cuentas</t>
  </si>
  <si>
    <t>El informe de rendicion de cuentas es un document que brinda informacion a la ciudadania y grupos de interes sobre la coordinacion,gestion, administracion y direccion de actividades que se han efectuado durante la viigencia 2020</t>
  </si>
  <si>
    <t xml:space="preserve">Informe rendicion de cuentas </t>
  </si>
  <si>
    <t>VICEPRESIDENCIA DE PROMOCIÓN Y ASIGNACIÓN  DE ÁREAS</t>
  </si>
  <si>
    <t>Dinamizar los procesos de asignación de áreas</t>
  </si>
  <si>
    <t>Promoción y Asignación de Áreas</t>
  </si>
  <si>
    <t>Fortalecimiento en la Implementación del Modelo de Promoción para Incrementar la Inversión Nacional</t>
  </si>
  <si>
    <t>Realizar análisis o estudios de mercados e investigaciones del sector</t>
  </si>
  <si>
    <t>Investigaciones para la Promoción y Asignación de Áreas</t>
  </si>
  <si>
    <t>nivel de satisfacción de inversionistas y operaciones</t>
  </si>
  <si>
    <t>Estudio para evaluar la satisfacción al cliente</t>
  </si>
  <si>
    <t>Presentar un estudio de mercado que le permita a la ANH contar con una evaluación de la percepción  de los inversionistas frente a los servicios prestados por la entidad</t>
  </si>
  <si>
    <t>Número de compañías encuestadas</t>
  </si>
  <si>
    <t>Evaluar las capacidades de los proponentes, operadores o compañías inversionistas.</t>
  </si>
  <si>
    <t>Número de contratos E&amp;P firmados</t>
  </si>
  <si>
    <t>Informe de evaluación de las capacidades de las compañías</t>
  </si>
  <si>
    <t>Número de compañías evaluadas</t>
  </si>
  <si>
    <t>Lineamientos para la nueva reglamentación de asignación de áreas.</t>
  </si>
  <si>
    <t>Correspondea la propuesta de modificación del Acuerdo No. 2 de 2017, incluyendo los lineamientos para la asignación de campos marginales</t>
  </si>
  <si>
    <t>Modificación del reglamento de asignación de áreas</t>
  </si>
  <si>
    <t>Reportes de validación de compañías en ranking  Top 100.</t>
  </si>
  <si>
    <t>Corresponde a las consultas especializadas a la herramienta de investigación de mercados Top 100, como insumo para realizar la evaluación de la capacidad economico financiera de las compañias</t>
  </si>
  <si>
    <t>Contratación de herramienta TOP 100</t>
  </si>
  <si>
    <t>Servicio de Traducción de documentos de compañías de E&amp;P.</t>
  </si>
  <si>
    <t>Corresponde a la prestación de servicios de traducción oficial de documentos requeridos por la ANH, necesarios para la eficiente promoción y divulgación de los recursos hidrocarburiferos del país a nivel internacional y para la asignación de áreas.</t>
  </si>
  <si>
    <t>Contratación del servicio de traducción</t>
  </si>
  <si>
    <t>Priorizar, coordinar la participación por parte de la ANH en escenarios estratégicos</t>
  </si>
  <si>
    <t>Servicio de divulgación para la promoción y posicionamiento de los recursos hidrocarburíferos</t>
  </si>
  <si>
    <t>Promoción del sector de hidrocarburos para la atracción de nuevos inversionistas</t>
  </si>
  <si>
    <t>Porcentaje de áreas asignadas en los procesos competitivos</t>
  </si>
  <si>
    <t>Corresponde a la participación estratégica de la ANH en foros, congresos y eventos priorizados a nivel nacional e internacional.</t>
  </si>
  <si>
    <t>Número de eventos estratégicos en los que participa la ANH</t>
  </si>
  <si>
    <t>Diseñar y ejecutar Plan Estratégico de Comunicaciones.</t>
  </si>
  <si>
    <t>Corresponde  a las publicaciones de pautas promocionales en medios de comunicación nacionales y extranjeros.</t>
  </si>
  <si>
    <t>Numero de pautas publicadas</t>
  </si>
  <si>
    <t>Realizar el Proceso Permanente de Asignación de Areas y la incorporación de nuevas áreas solicitadas por las empresas habilitadas</t>
  </si>
  <si>
    <t>% de áreas asignadas en los procesos competitivos</t>
  </si>
  <si>
    <t>Areas asignadas para la celebracion de Contratos.</t>
  </si>
  <si>
    <t>(Numeros de areas asignadas/ (Numeros de areas ofrecidas por iniciativa de la ANH + numeros de areas incorporadas))*100</t>
  </si>
  <si>
    <t>Realizar el analisis cualitativo y cuantitativo de la percepción general de los inversionistas y las compañias operadoras del sector de hidrocarburos</t>
  </si>
  <si>
    <t>Nivel de satisfacción de inversionistas y operaciones</t>
  </si>
  <si>
    <t>Nivel de satisfacción de inversionistas y operadores</t>
  </si>
  <si>
    <t>​Realizar un análisis cualitativo y cuantitativo anual, de la percepción del inversionista para generar estratégias de mercadeo</t>
  </si>
  <si>
    <t>Porcentaje de satisfacción</t>
  </si>
  <si>
    <t>Realizar la gestión para la suscripción de contratos E&amp;P</t>
  </si>
  <si>
    <t xml:space="preserve">Número de contratos E&amp;P firmados </t>
  </si>
  <si>
    <t>Corresponde a Contratos que se suscriben como resultado de un proceso de asignación. En los casos de los procesos competitivos, el Contrato que se suscribe es el que se publica y hace parte de los Términos de Referencia</t>
  </si>
  <si>
    <t>Reservas y Operaciones</t>
  </si>
  <si>
    <t>Revisión y Consolidación de Reservas de Hidrocarburos</t>
  </si>
  <si>
    <t>Fortalecimiento de la Ciencia y Tecnología para el Sector Hidrocarburos a Nivel Nacional</t>
  </si>
  <si>
    <t>Apoyar la financiación de líneas de investigación en C&amp;T aplicada al sector hidrocarburos</t>
  </si>
  <si>
    <t>Documentos de Investigación en C&amp;T</t>
  </si>
  <si>
    <t>Reservas probadas de crudo</t>
  </si>
  <si>
    <t>Convenio suscrito para proyectos de investigación TRL superiores</t>
  </si>
  <si>
    <t>Mide el numero de convenios suscritos.</t>
  </si>
  <si>
    <t>Gestionar proyectos de investigación en C&amp;T desde convocatoria, selección, contratación de financiamiento, seguimiento técnico-financiero, hasta evaluación y calificación final de estudios</t>
  </si>
  <si>
    <t>Convocatoria o invitación a grupos de investigación</t>
  </si>
  <si>
    <t xml:space="preserve">Mide el numero de convovcatorias o invitaciones a grupos de investigación realizadas.
</t>
  </si>
  <si>
    <t>Realizar convocatoria y contratación de programas de formación en hidrocarburos</t>
  </si>
  <si>
    <t>Servicio de educación informal en temas de hidrocarburos</t>
  </si>
  <si>
    <t xml:space="preserve">Formación especializada en exploración y producción de hidrocarburos </t>
  </si>
  <si>
    <t>Espacios de formación en recobro mejorado (EOR), Yacimientos No Convencionales (YNC) y exploración y producción costa afuera (OFFSHORE) realizados</t>
  </si>
  <si>
    <t>Mide el número de espacios de formación en  recobro mejorado (EOR), Yacimientos No Convencionales (YNC) y exploración y producción costa afuera (OFFSHORE) realizados.</t>
  </si>
  <si>
    <t>Reservas probadas de crudo (petróleo)</t>
  </si>
  <si>
    <t>Millones de barriles (MBBL)</t>
  </si>
  <si>
    <t>​Mide en Millones de barriles (Mbls) el volumen de reservas probadas (1P) de crudo de la vigencia correspondiente​</t>
  </si>
  <si>
    <t>Sumatoria del valor de reservas probadas de crudo reportadas por las compañías operadoras y consolidadas por la ANH para cada vigencia.</t>
  </si>
  <si>
    <t>Años de Reservas Probadas de crudo</t>
  </si>
  <si>
    <t>​Mide en años, la vida media de las reservas probadas de crudo, como indicativo de la sostenibilidad en el abastecimiento de crudo del país.​</t>
  </si>
  <si>
    <t>Vm= (R/P); donde: Vm= Vida media de las reservas probadas en años; R= Reservas Probadas estimadas para la vigencia, en Millones de barriles por año; P= Producción anual de crudo para la vigencia, en Millones de barriles por año</t>
  </si>
  <si>
    <t xml:space="preserve">Mantener niveles de reservas y producción de hidrocarburos </t>
  </si>
  <si>
    <t>Reservas probadas de gas</t>
  </si>
  <si>
    <t xml:space="preserve">Reservas Probadas de gas </t>
  </si>
  <si>
    <t>Tera pies cúbicos de gas (TPC)</t>
  </si>
  <si>
    <t xml:space="preserve">Mide el volumen de reservas probadas (1P) de gas de la vigencia correspondiente </t>
  </si>
  <si>
    <t xml:space="preserve">Sumatoria del valor de reservas probadas de gas reportadas por las compañias operadoras y consolidadas por la ANH paracada vigencia </t>
  </si>
  <si>
    <t>Meta de la Vigencia 2021</t>
  </si>
  <si>
    <t>Seleccionar contratistas a través de las diferentes modalidades de contratación de acuerdo con la normativa vigente</t>
  </si>
  <si>
    <t>Emitir respuestas a solicitudes de conceptos jurídicos relacionados con los contratos E&amp;P y TEAS</t>
  </si>
  <si>
    <t>Contestar demandas y requerimiento de despachos judiciales</t>
  </si>
  <si>
    <t>Oportunidad en la emisión de conceptos jurídicos</t>
  </si>
  <si>
    <t>Notificaciones de procesos atendidos</t>
  </si>
  <si>
    <t>Adelantar los procedimientos para declaración de incumplimiento de los contratos y los convenios de Hidrocarburos</t>
  </si>
  <si>
    <t>Cosiste en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</si>
  <si>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Actas y Acuerdos del Consejo Directivo, así como informes, conceptos, certificaciones, etc.</t>
  </si>
  <si>
    <t>Procedimientos de Incumplimiento, Autos de tramite y Actos Administrativos</t>
  </si>
  <si>
    <t xml:space="preserve">Conceptos, reglamentos e Instancias ejecutivas.  </t>
  </si>
  <si>
    <t xml:space="preserve">Consiste en asesorar a la Presidencia y demás dependencias de la entidad a través de la emisión de conceptos jurídicos, elaboración de los proyectos de cualquier tipo de regulación que tengan relación con las funciones de la ANH y gestión de controversias contractuales. </t>
  </si>
  <si>
    <t>Asesorar a la Presidencia y demás dependencias en la emisión de conceptos jurídicos, elaboración de los proyectos de cualquier tipo de regulación que tengan relación con las funciones de la ANH.</t>
  </si>
  <si>
    <t>Medirá las acciones realizadas con el objetivo de superar las alertas y retomar el contrato a su ejecución normal.</t>
  </si>
  <si>
    <t>Valor real de la ejecución/Valor de inversión programada</t>
  </si>
  <si>
    <t>(Contratos con seguimiento/contratos en alerta)*100</t>
  </si>
  <si>
    <t xml:space="preserve">Nivel de respuesta a las solicitudes de los operadores para la gestión de contratos de hidrocarburos </t>
  </si>
  <si>
    <t>Seguimiento a contratos en alerta</t>
  </si>
  <si>
    <t>Documentos de articulación y fortalecimiento con entidades (Propuestas técnico-económicas aprobadas)</t>
  </si>
  <si>
    <t>Estrategia de articulación institucional para el manejo de  la conflictividad social en el sector de hidrocarburos</t>
  </si>
  <si>
    <t>Fortalecer actores estratégicos en sitios prioritarios para las actividades de exploración y
producción de hidrocarburos</t>
  </si>
  <si>
    <t>Productos entregados resultado del plan de trabajo concertado entidades</t>
  </si>
  <si>
    <t>Los productos entregados resultado del plan de trabajo concertado entidades, son: Guías o documentos técnicos, protocolos; actas, memorias de reunión, registros de asistencia, registro fotográfico, correos electronicos, comunicaciones; y reportes servicios tecnológicos del monitoreo a conflictividad.</t>
  </si>
  <si>
    <t xml:space="preserve">Documentos formulados de políticas pública para posterior adopción e implementación </t>
  </si>
  <si>
    <t xml:space="preserve">Estrategia para la reducción de brechas en territorios con actividades de E&amp;P de Hidrocarburos </t>
  </si>
  <si>
    <t>Diálogos en territorio con oposición actividad de HC</t>
  </si>
  <si>
    <t>Fichas técnicas con diagnóstico y formulación de Proyectos  de empleabilidad y/o fortalecimiento empresarial para la reducción de brechas.</t>
  </si>
  <si>
    <t>Proyectos  implementados de empleabilidad y/o fortalecimiento empresarial para la reducción de brechas.</t>
  </si>
  <si>
    <t>Implementar los instrumentos de inversión en regiones y municipios prioritarios</t>
  </si>
  <si>
    <t>Generación de información preliminar para la viabilidad de las actividades de exploración y producción de hidrocarburos</t>
  </si>
  <si>
    <t>Documentos técnicos elaborados (Linea base hidrologia e hidrogeologia VMM-CR y Piloto Putumayo)</t>
  </si>
  <si>
    <t>Documentos técnicos elaborados
(Linea base de biodiversidad Valle Medio del Magdalena y Cesar Rancheria y Piloto Putumayo)</t>
  </si>
  <si>
    <t>Documentos técnicos elaborados de instrumentos de gestión ambiental para el desarrollo de actividades de exploración y produccion de hidrocarburos</t>
  </si>
  <si>
    <t>Integración de información técnica preliminar regional en áreas de interés de hidrocarburos</t>
  </si>
  <si>
    <t>Estudios técnicos de preinversión elaborados con autoridades ambietnales regionales</t>
  </si>
  <si>
    <t>Estudios técnicos de preinversión elaborados con autoridades ambietales nacionales e institutos de investigación</t>
  </si>
  <si>
    <t>Desarrollo de buenas prácticas ambientales para el desarrollo de actividades de exploración y producción de hidrocarburos</t>
  </si>
  <si>
    <t>Generar documentos técnicos de buenas prácticas en las actividades de exploración y producción de hidrocarburos</t>
  </si>
  <si>
    <t>Implementar los documentos técnicos de buenas prácticas que se identifiquen en las actividades de exploración y producción de hidrocarburos</t>
  </si>
  <si>
    <t>Espacio de divulgación de buenas prácticas documentado</t>
  </si>
  <si>
    <t>Carga y control de la calidad de los datos – Información espacial</t>
  </si>
  <si>
    <t>Información Técnica Espacial para los paquetes de información, actualizada</t>
  </si>
  <si>
    <t>Adquirir y procesar información técnica para la evaluación de las cuencas de interés misional y Mejorar la calidad de la información geológica y geofísica del país.</t>
  </si>
  <si>
    <t>Integrar la información de geología y geofísica de las áreas de interés, definir las áreas a ofrecer y elaborar los productos de información para los inversionistas.</t>
  </si>
  <si>
    <t>Informes técnicos de evaluación - análisis e integración de información de las cuencas sedimentarias</t>
  </si>
  <si>
    <t>Fortalecer la gestión por proyectos en la ANH</t>
  </si>
  <si>
    <t>Corresponde  a las revisiones por la Presidencia al Sistema de Gestión Integral y de control.</t>
  </si>
  <si>
    <t>Informe sobre la ejecución de proyectos elaborado</t>
  </si>
  <si>
    <t>Informe consolidado sobre el seguimiento a la ejecución de proyectos</t>
  </si>
  <si>
    <t xml:space="preserve">Correponde al informe consolidado sobre el seguimiento a la ejecución de proyectos </t>
  </si>
  <si>
    <t xml:space="preserve">Son las actividades de bienestar que se desarollan en el   marco de lo programado en el Plan Institucional de Bienestar social e Incentivos </t>
  </si>
  <si>
    <t>Sistema de gestión documental electrónico de archivo SGDEA CONTROLDOC mantenido en condiciones de operación</t>
  </si>
  <si>
    <t>​Permite controlar y evaluar el porcentaje de ejecución de mantener en condiciones de operación el Sistema de Gestión Documental Electrónico de Archivo - SGDEA ControlDoc  ​</t>
  </si>
  <si>
    <t>(Número de Módulos mantenidos en condiciones de operación/Número de Módulos por mantener en condiciones de operación)*100</t>
  </si>
  <si>
    <t>Avance Gestión Recaudo Ingresos SGR 2021</t>
  </si>
  <si>
    <t xml:space="preserve">Refiere el avance en el valor total de las regalías recaudadas en la vigencia, el monto acumulado de recursos que por concepto de regalías por la explotación de hidrocarburos son transferidos al SGR en la vigencia 2021. (Se toma de meta el valor dada en el decreto de liquidación de presupuesto 2021, que es mayor frente a lo programadas en el Plan Estratégico de la ANH "7,9") </t>
  </si>
  <si>
    <t>Auditoría procesos de Asignación e incorporación de Áreas</t>
  </si>
  <si>
    <t>Eventos estratégicos en los que participa la ANH parar promocionar oportunidades de inversión en hidrocarburos</t>
  </si>
  <si>
    <t xml:space="preserve">Promoción y Divulgación en medios de comunicación nacionales e internacionales </t>
  </si>
  <si>
    <t>Corresponde a la evaluacion de Compañías E&amp;P interesadas en el potencial geológico colombiano (verificación de capacidades jurídicas, financieras, técnica operacional, medio ambiental y en materia de responsabilidad social empresarial)</t>
  </si>
  <si>
    <t>Descripción del Avance o Justificación del Incumplimiento</t>
  </si>
  <si>
    <r>
      <t xml:space="preserve">Evidencia  
</t>
    </r>
    <r>
      <rPr>
        <sz val="8"/>
        <color theme="1"/>
        <rFont val="Calibri"/>
        <family val="2"/>
        <scheme val="minor"/>
      </rPr>
      <t>(medio que soporta y permite comprobar el avance registrado y la ubicacion del mismo - url, carpeta compartida, otro.)</t>
    </r>
  </si>
  <si>
    <r>
      <t xml:space="preserve">Avance Cuantitativo Meta 
</t>
    </r>
    <r>
      <rPr>
        <sz val="8"/>
        <color theme="1"/>
        <rFont val="Calibri"/>
        <family val="2"/>
        <scheme val="minor"/>
      </rPr>
      <t>(solo numeros)</t>
    </r>
  </si>
  <si>
    <t>Ejecución Presupuestal (Compromisos - cifras en pesos )</t>
  </si>
  <si>
    <t>Ejecución Presupuestal (Obligaciones - cifras en pesos)</t>
  </si>
  <si>
    <t>En el primer trimestre del año 2021 se da un cumplimiento de la meta al 
139,28% por lo siguiente: se resolvieron en total 39 conceptos con un promedio de respuesta de 4,5 días por trámite,  lo que se encuentra dentro del margen de respuesta oportuna establecido por la OAJ en  los Acuerdos de Niveles de Servicio adoptados desde el año 2020, correspondiente a 15 dìas hàbiles.</t>
  </si>
  <si>
    <t>Base datos conceptos carpeta:  \\misdocumentos\sperfiles\maribel.rodriguez\My Documents\SIGECO\PROCESO GESTION LEGAL\INDICADORES\Indicadores GL 2021
Reportes indicador por correo- archivo en excel a la Oficina de Planeación ​al destinatario  Javier Morales fecha 20-04-2021</t>
  </si>
  <si>
    <t>Se firmó el contratro misional en abril, con ACIPET.</t>
  </si>
  <si>
    <t>En trámite ESET para la firma de los contratos respectivos</t>
  </si>
  <si>
    <t>Se tiene la encuesta de satisfacción de la vigencia 2020, en la cual se obtuvo 4,29 / 5</t>
  </si>
  <si>
    <t>En la ejecución de las actividades del plan de trabajo algunas actividades del PVE para la prevención de patologias derivadas del Riesgo Psicosocial no se avanzó en las actividades porque no se habia contratado la psicologa ni la aplicación de labateria. En la parte contractual:  De los 5 contratos aprobados por el presidente, 4 de ellos estan en trámite para el proceso de adjudicación y uno de ellos aún falta su inclusión en el plan anual de adquisiciones (Contratar la realización de exámenes ocupacionales periódicos y aplicación de la batería de Riesgo Psicosocial a los contratistas de la ANH)</t>
  </si>
  <si>
    <t>La documentación reposa en el siguiente link: 
Y:\SG-SST \\misdocumentos\sperfiles\mayra.torres\My Documents\SST\2021.
Por correo electronico de los usuarios:  mayra.torres@anh.gov.co y saludyseguridad@anh.gov.co\\misdocumentos\sperfiles\mayra.torres\My Documents\Contratación\2021
Documentación del contrato radicada por Controldoc</t>
  </si>
  <si>
    <t>* Se ajusto el servicio de Web Service que se tiene entre ControlDoc y Silviaa para la radicación automática en el SGDEA ControlDoc luego de la ubicacion en la carpeta de correo respectiva  por parte del responsable de las PQRS, con lo cual se centraliza la asignación a la bandeja del usuario de Participación Ciudadana del sistema para los tramites respectivos.
* Se realizo el ajuste y puesta en producción de la funcionalidad de Bandeja de Correo en ControlDoc, desde el cual se centralizó la radicación de correos electrónico de terceros allegados al buzón de correo electrónico de correspondenciaanh@anh.gov.co destinado para ello.
* Se centralizó la radicación automática de Resoluciones y Circulares de la Agencia desde el SGDEA ControlDoc, como también de otros registros tales como Acta Finalización de Contratos, Actas de Reuniones, Constitución de Rezagos Presupuestales, entre otros.
* Se centralizó la radicación automática de los documentos relacionados con el PROGRAMAS DE TRABAJOS DE EXPLOTACIÓN - PTE VIGENCIA 2021 de la Vicepresidencia de Contrato de Hidrocarburos, para lo cual se realizó el ajuste y puesta en producción del Web Service PTE desde el cual los terceros allegan la información del PTE a través del consumo del servicio en ControlDoc para la radicación y gestión de los mismos por la VCH en el SGDEA ControlDoc.
* Se centralizó la radicación automática de los documentos relacionados con las FORMAS 4CR, 5CR Y 6CR de la Vicepresidencia de Operaciones, Regalías y Participaciones, para lo cual se realizó el ajuste y puesta en producción del Web Service con SOLAR desde el cual los terceros allegan la información de las formas a través de SOLAR y este realiza el consumo del servicio en ControlDoc para la radicación y gestión de los mismos por la VORP en el SGDEA ControlDoc.</t>
  </si>
  <si>
    <t>Se realizó Monitoreo a 30 de abril de 2021</t>
  </si>
  <si>
    <t xml:space="preserve">W:\PLAN ANTICORRUPCIÓN\PLAN ANTICORRUPCIÓN 2021\2. Monitoreo Cutrimestrales
</t>
  </si>
  <si>
    <t>W:\PLAN ANTICORRUPCIÓN\PLAN ANTICORRUPCIÓN 2021\2. Monitoreo Cutrimestrales</t>
  </si>
  <si>
    <t>Informes PQRSD 2021. 
Ubicación seguimiento a PQRSD 2021</t>
  </si>
  <si>
    <t xml:space="preserve">Reuniones convocadas a través de la plataforma Teams, y correos electrónicos insitucionales.
https://suifp.dnp.gov.co/
</t>
  </si>
  <si>
    <t>Correos electrónicos remitidos a javier.moreles@anh.gov.co, y recibidos de laura.sierra@contratistas.anh.gov.co 
Presentaciones ubicadas en la carpeta compartida: 
Z:\PRESENTACIONES VAF\2021</t>
  </si>
  <si>
    <t>https://spi.dnp.gov.co/</t>
  </si>
  <si>
    <t>X</t>
  </si>
  <si>
    <t>Se tiene previsto para el segundo semestre de 2021</t>
  </si>
  <si>
    <t>No aplica</t>
  </si>
  <si>
    <t>En el segundo semestre de 2021 se realizará el lanzamiento oficial de la Ronda Colombia 2021 - Ciclo IV</t>
  </si>
  <si>
    <t>Reuniones vía Teams</t>
  </si>
  <si>
    <t>En el segundo semestre de 2021 se ejecutará esta actividad, con oportunidad de la Ronda Colombia 2021 - Ciclo IV - Adjudicación de áreas</t>
  </si>
  <si>
    <t>Se han realizado los siguientes eventos virtuales: Primer diálogo territorial PPI, Ceraweek, Exploration &amp; Development In Southern Caribbean Frontier Basins</t>
  </si>
  <si>
    <t xml:space="preserve">Sucripción de los contratos No.66, No. 177 y 229 de 2021 </t>
  </si>
  <si>
    <t>Sondeos de mercado - VPAA</t>
  </si>
  <si>
    <t>En el segundo semestre de 2021 se realizará la asignación de las áreas y la firma de los contratos E&amp;P</t>
  </si>
  <si>
    <t>Matriz de seguimiento proyecto de inversión, fichas de levantamiento de requerimientos y  documento de estructuración de los entregables esperados.</t>
  </si>
  <si>
    <t xml:space="preserve">Matriz de seguimiento proyecto de inversión, fichas de levantamiento de requerimientos </t>
  </si>
  <si>
    <t>Matriz de seguimiento proyecto de inversión, fichas de levantamiento de requerimientos, estudio de mercado en proceso de públicación</t>
  </si>
  <si>
    <t>Matriz de seguimiento proyecto de inversión, fichas de levantamiento de requerimientos, desgloce de caráteristicas de elementos tecnológicos adquirir</t>
  </si>
  <si>
    <t>No se presenta cambio en el indicador en el primer semestre del año, frente al reporte acumulativo al 31 de diciembre de 2020</t>
  </si>
  <si>
    <t>Matriz Gobierno Digital</t>
  </si>
  <si>
    <t>N/A</t>
  </si>
  <si>
    <t>No se han recibido productos, desarrollados en su totalidad en la vigencia 2021</t>
  </si>
  <si>
    <t>Matriz de seguimiento proyecto de inversión</t>
  </si>
  <si>
    <t xml:space="preserve">Renovación, adquisición de licenciamiento de aplicaciones o sistemas de computación, aseguramiento de la información. </t>
  </si>
  <si>
    <t>Actividades propias de la etapa precontractual - (3.9%)</t>
  </si>
  <si>
    <t>Actividades propias de la etapa precontractual - (3.5%)</t>
  </si>
  <si>
    <t>Actividades propias de la etapa precontractual - (3.7%)</t>
  </si>
  <si>
    <t>Actividades propias de la etapa precontractual - (7.0%)</t>
  </si>
  <si>
    <t>Actividades propias de la etapa precontractual - (3.0%)</t>
  </si>
  <si>
    <t xml:space="preserve">Dentro del primer trimestre de 2021 se han reconocido $56.618.144.266, según cifras remitidas por la Vicepresidencia administrativa y financiera  </t>
  </si>
  <si>
    <t>Ejecución presupuestal SIIF a 31 de marzo de 2021 y recaudo por D.E. Tello y la Jagua, según correo de la VAF del 12 de abril de 2021</t>
  </si>
  <si>
    <t>Se realizaron asesorías relacionadas con la justificación y ajustes de proyectos de inversión para la solicitud de recursos en el anteproyecto de presupuesto del año 2022, y para la justificación de solicitudes de vigencias futuras de la Vicepresidencia Técnica -VT, y Vicepresidencia de Operaciones, Regalías y Participaciones - VORP. Se participó en reuniones y se remitieron conceptos de revisión frente a orientaciones solicitadas sobre la ejecución del proyectos de inversión de la  VORP y Vicepresidencia de Contratos de Hidrocarburos - VCH.  
Frente al proyecto de inversión de la OTI, se adelantó la respectiva actualización y trámite para el levantamiento del previo concepto.</t>
  </si>
  <si>
    <t>En preparación para ronda estimada para el 2 semestre de 2021</t>
  </si>
  <si>
    <t>Plataforma Sinergia
Seguimiento a Contratos Misionales\SIG\2021\2_GSCE\1_Indicadores\4_Sinergia</t>
  </si>
  <si>
    <t xml:space="preserve">A 30 de abril se verificó el siguiente avance en la adquisición sísmica:
Contrato E&amp;P CPO-5
Programa Sísmico: CPO5-SW3D-2020
Total sísmica 3D: 257,82 Km²
Total Km Programa Sísmico:  412,512 Km 2D Equivalente
Fecha de Inicio Topografía: 28-dic-20
Fecha de Inicio Perforación: 18-ene-21
Fecha de Inicio Registro: 10-feb-21
Avance Sísmica: 100% 
Contrato E&amp;P PUT-8
Programa: PUT-8 NORTE 3D
Total sísmica 3D: 112 Km² 
Total Total Km Programa Sísmico: 179,2 Km 2D Equivalente
Fecha de Inicio Topografía: 12-dic-20
Fecha de Inicio Perforación: 22-dic-20
Fecha de Inicio Registro: 26-mar-21
Avance Sísmica: 100% </t>
  </si>
  <si>
    <t>​A 30 de abril se verificó que se han ejecutado inversiones para la actividad de pozos exploratorios, Sísmica por un valor de USD 40.227.919 dólares estadounidenses que corresponden a un avance del  11%.</t>
  </si>
  <si>
    <t>​Seguimiento a Contratos Misionales\SIG\2021\2_GSCE\1_Indicadores</t>
  </si>
  <si>
    <t>El indicador de trámites de la GSCE muestra un cumplimiento del 79%  respecto a la meta establecida para el mes de Abril (se estableció una meta del 70% en la respuesta de los trámites).  Se respondieron 106 del total de los 192 trámites que se tenían acumulados al corte del 30 de abril de 2021. Cabe resaltar que la gestión de tramites de la GSCE incremento en el ultimo mes como se evidencia en el reporte de los meses anteriores, esto se debe a los lineamiento establecidos por la gerencia y el buen desarrollo de las actividades del personal de la GSCE.</t>
  </si>
  <si>
    <t>El indicador de garantías de la GSCE muestra un cumplimiento del 74%  respecto a la meta establecida para el primer trimestre (se estableció una meta del 50% en la gestión de garantías). Se respondieron 250 del total de los 672 trámites que se tenían acumulados al corte del 31 de marzo 2021. Cabe resaltar, que la meta establecida se trazó teniendo en cuenta que aún no se cuenta con la totalidad del personal requerido para el normal funcionamiento de la gerencia.  Respecto de la meta de indicadores acordada para el año 2021, se deja la salvedad que la misma podrá aumentarse o disminuirse dependiendo de los avances del proceso de contratación del personal de apoyo (DIRECTA O OUTSOURCING). Actualmente el equipo de garantías de la GSCE está conformado por tres personas, una de planta y dos contratistas.</t>
  </si>
  <si>
    <t>En el primer trimestre del 2020 se evidencia un cumplimiento del indicador de alertas del 85 %, esto quiere decir que de los 26 contratos en que se evidenciaron en alerta se realizo algún tipo de gestión a 20 contratos, este indicador muestra la eficiencia de la GSCE en cuanto a generar algún tipo de alerta o gestión para prevenir que los  contratos lleguen a un incumplimiento de las obligaciones pactadas en los contratos. Cabe resaltar que para este indicador la GSCE aumento el tiempo de Alerta de 6 meses a 1 año. Sin embargo, para el primer trimestre del año 2021 se evidencia que este indicador no cumplió la meta establecida, un primer indicio es por la falta de personal asociado al seguimiento de contratos en la Gerencia. Sin embargo la GSCE realizará un análisis para identificar las causas del porque no se amplio con la meta establecida en el primer trimestre.</t>
  </si>
  <si>
    <t>En el marco del Convenio de Asociación para el fortalecimiento institucional y articulación en temas sociales y ambientales, así como aspectos de ordenamiento territorial y de orden público y cultural, se aprobó el Plan operativo de trabajo, Cronograma, modalidades de selección y contratación.</t>
  </si>
  <si>
    <t>Anexo Resumen Ejecutivo Informe mensual DNP 06-may-2021</t>
  </si>
  <si>
    <t>Se adelantaron reuniones virtuales con Mintrabajo, SIC, UAESPE, Minenergía, Mininterior, ICANH, IDEAM, ANLA, CORPONOR con el objetivo de dar los procesos de contratación del área de RRHH del socio estratégico (FUPAD), las metas de contratación para los diferentes procesos a adelantar en el marco de cada uno de los proyectos de las entidades.
Fortalecer actores estratégicos en sitios prioritarios para las actividades de exploración y producción de hidrocarburos. MINENERGIA. en el Municipio de Puerto Gaitán, Meta se llevó a cabo el Taller de capacitación: “Sistema general de regalías ley 2056  de 2020 en el marco de la sesión de la  mesa de trabajo de campesinos e indígenas del municipio, así como con las con las comunidades de la vereda Puerto Triunfo</t>
  </si>
  <si>
    <t>Del Convenio de Asociación para el fortalecimiento institucional y articulación en temas sociales y ambientales, así como aspectos de ordenamiento territorial y de orden público y cultural, se aprobó el Plan operativo de trabajo. Por otra parte, se adelanta la contratación con INVEMAR y HUMBOLDT.</t>
  </si>
  <si>
    <t>Del Convenio de Asociación para el fortalecimiento institucional y articulación en temas sociales y ambientales, así como aspectos de ordenamiento territorial y de orden público y cultural, se aprobó el Plan operativo de trabajo. Por otra parte, se adelanta la contratación con HUMBOLDT.</t>
  </si>
  <si>
    <t>Se adelanta la contratación con HUMBOLDT para el desarrollo de la segunda fase del levantamiento de la línea base general de los ecosistemas y la biodiversidad para las áreas priorizadas de Proyectos de hidrocarburos en las cuencas VMM y CR</t>
  </si>
  <si>
    <t>El indicador de trámites de la GSCYMA muestra un cumplimiento de 98%  respecto a la meta establecida para el mes de abril (se estableció una meta del 85% en la respuesta de los trámites).  Se respondieron 92 del total de los 111 trámites que se tenían acumulados al corte del 30 de abril de 2021. este resultado evidencia la gran labor desempeñada por el equipo de la GSCYMA pues no se contaba con el personal suficiente para la atención de tramites.</t>
  </si>
  <si>
    <t>​Seguimiento a Contratos Misionales\SIG\2021\3_GSCYMA\1_Indicadores</t>
  </si>
  <si>
    <t>La gestión para lograr el cumplimiento de la meta 2021 de la viabilización de los contratos suspendidos, se ha visto seriamente afectada por la doble crisis (caída de precios del crudo y la sanitaria por el COVID-19). En algunos casos las compañías han solicitado acogerse a las extensiones de plazos del Acuerdo 02 de 2020 (extensiones de plazo) y en otros casos han solicitado la suspensión de actividades, mantener el estado de suspensión del contrato o restitución de plazo, por lo cual la programación inicial de los Contratos con problemas de seguridad y conflictividad social y ambiental viabilizados no será cumplida durante este año.
En consecuencia, el cumplimiento de la meta de este indicador se verá afectada
Sin embargo, mediante las actividades de seguimiento de la GSCYMA para el mes de Marzo-Abril se lograron viabilizar 1 Contrato que se encontraban suspendidos:
Orden Público: 0
Conflictividad Social: 
Tramite Ambiental: Contrato Perdices
Se reportan  (1) Contrato Viabilizados en el cumplimiento de la meta de viabilización de los Contratos suspendidos.</t>
  </si>
  <si>
    <t>Seguimiento a Contratos Misionales\SIG\2021\3_GSCYMA\1_Indicadores</t>
  </si>
  <si>
    <t xml:space="preserve"> Seguimiento a Contratos Misionales\SIG\2021\2_GSCP\1_Indicadores</t>
  </si>
  <si>
    <t xml:space="preserve">Para el mes de abril los recursos de la Gerencia se destinaron en gran medida a realizar las verificaciones al los Planes de Explotación que tienen términos contractuales, en consecuencia, la atención a trámites disminuyo afectando con esto el cumplimiento de la meta. </t>
  </si>
  <si>
    <t>​​El indicador muestra la eficacia en la respuesta a las solicitudes del Operador allegadas a la Gerencia de Seguimiento a Contratos en Exploración</t>
  </si>
  <si>
    <t>Los productos entregados resultado del plan de trabajo concertado entidades, son: Guías o documentos técnicos, protocolos; actas, memorias de reunión, registros de asistencia, registro fotográfico, correos electrónicos, comunicaciones; y reportes servicios tecnológicos del monitoreo a conflictividad.</t>
  </si>
  <si>
    <t>No. Eventos de divulgación realizados</t>
  </si>
  <si>
    <t>Proyectos apoyados</t>
  </si>
  <si>
    <t>No. De proyectos apoyados</t>
  </si>
  <si>
    <t>No. De Eventos de divulgación realizados</t>
  </si>
  <si>
    <t xml:space="preserve">No. De Documentos técnicos elaborados </t>
  </si>
  <si>
    <t>No. de proyectos apoyados</t>
  </si>
  <si>
    <t xml:space="preserve">No. de Documentos técnicos elaborados </t>
  </si>
  <si>
    <t>Estudios de pre inversión realizados</t>
  </si>
  <si>
    <t>No. De Estudios de pre inversión realizados</t>
  </si>
  <si>
    <t>No. De Estudios de pre inversión realizado</t>
  </si>
  <si>
    <t>El indicador muestra la eficacia en la respuesta a las solicitudes de el Operador por parte de la gerencia de seguimiento a contratos en producción.</t>
  </si>
  <si>
    <t>Número de Trámites Atendidos Acumulados en el mes/Número de Trámites Recibidos Acumulados en el mes.</t>
  </si>
  <si>
    <t>Seguimiento Oportuno de los Planes de Explotación de Contratos en Producción</t>
  </si>
  <si>
    <t>Días</t>
  </si>
  <si>
    <t>Con este indicador la GSCP pretende medir la oportuna ejecución a los informes de verificación a los PLEX.</t>
  </si>
  <si>
    <t>Promedio de días en la gestión de los PLEX y/o actualizaciones.</t>
  </si>
  <si>
    <t>Seguimiento a Contratos Misionales\SIG\2021\2_GSCP\1_Indicadores</t>
  </si>
  <si>
    <t>Durante el primer trimestre tienen lugar los vencimientos de la obligación contractual de presentar el Plan de Explotación-PLEX; todos los PLEX recibidos fueron atendidos dentro de los términos establecidos en el contrato, cumpliendo el Acuerdo de Nivel de Servicio que establece la meta de 13 días para el pronunciamiento de la ANH. Tanto los vencimientos ocurridos el 31 de marzo como los complementos requeridos, serán reportados el segundo trimestre.</t>
  </si>
  <si>
    <t>Eventos de divulgación realizados</t>
  </si>
  <si>
    <t xml:space="preserve">No. Espacio de divulgación de buenas prácticas documentados </t>
  </si>
  <si>
    <t xml:space="preserve">A la fecha de seguimiento (31/5/2021) se realizó la medición efectiva de las peticiones presentadas en el primer trimestre de 2021. De 485 solicitudes recibidas en el primer trimestre se atendieron el 100% de peticiones. </t>
  </si>
  <si>
    <t xml:space="preserve">A la fecha de seguimiento (31/5/2021), se está consolidando las bases de usuarios de enero a mayo de 2021 y preparando la encuesta de caracterización de usuarios.  </t>
  </si>
  <si>
    <t xml:space="preserve">A la fecha de seguimiento (31/5/2021), se está efectuando la consolidación de las bases de datos, formulación de encuestas y preparación del documento de caracterización de usuarios. </t>
  </si>
  <si>
    <t>A la fecha de seguimiento (31/5/2020), se terminó de aplicar la encuesta de satisfacción a usuarios de la ANH. Se está pendiente de terminar el informe de la encuesta.</t>
  </si>
  <si>
    <t xml:space="preserve">A la fecha de seguimiento (31/5/2020), se revisaron las actividades pendientes y se cerraron los planes de mejoramiento que se encontraban abiertos en el aplicativo SIGECO. </t>
  </si>
  <si>
    <t>SIGECO</t>
  </si>
  <si>
    <t xml:space="preserve">A la fecha de seguimiento (31/5/2021), se informa que la audiencia de Rendición de Cuentas se realizó el 27 de mayo. El Informe de Resultados de la Audiencia de Rendición de Cuentas se encuentra en etapa de elaboración y será posteriormente publicado en la página web de la entidad. </t>
  </si>
  <si>
    <t>https://www.anh.gov.co/Atencion-al-ciudadano/Paginas/Rendicion-de-cuentas.aspx</t>
  </si>
  <si>
    <t>Se elaboraron los informes correspondientes a la ejecución semanal y  mensual de los proyectos de inversión, avance financiero y de metas, para ser incluidos en la presentación de la Vicepresidencia Administrativa y Financiera- VAF.</t>
  </si>
  <si>
    <t>Los 5 proyectos de inversión presentaron seguimiento completo en el sistema SPI del DNP al mes de mayo de 2021, en la apropiación agregada de $280.459 millones, se presentó un Avance Financiero agregado de 26,8%, Avance Físico del Producto agregado de 0,4%; y un Avance Gestión agregado de 1,9 %.</t>
  </si>
  <si>
    <t>​Desde el Grupo de Planeación se orientó y consolidó el anteproyecto de inversión que incluye la solicitud de recursos  por proyecto que realizan las dependencias para la vigencia 2022, justificando la respectiva necesidad de recursos, con destina al Grupo Financiero de la ANH y Ministerio de Hacienda. ​También, se apoyó la estructuración del Marco de Gasto de Mediano Plazo-MGMP, en los recursos de inversión 2021-2025, y metas del Plan Nacional de Desarrollo, con destino al Ministerio de Minas y Energía.</t>
  </si>
  <si>
    <t xml:space="preserve">Correos electrónicos remitidos a planeacion@anh.gov.co, y cristian.vargas@anh.gov.co; en las fechas 18 de marzo de 2021, 03 y 04 de mayo de 2021. </t>
  </si>
  <si>
    <r>
      <t xml:space="preserve">Se recibieron 4 solicitudes de inicio de procesos para la Declaración de Incumplimiento:
</t>
    </r>
    <r>
      <rPr>
        <b/>
        <sz val="11"/>
        <rFont val="Calibri"/>
        <family val="2"/>
        <scheme val="minor"/>
      </rPr>
      <t>1. VMM-17.</t>
    </r>
    <r>
      <rPr>
        <sz val="11"/>
        <rFont val="Calibri"/>
        <family val="2"/>
        <scheme val="minor"/>
      </rPr>
      <t xml:space="preserve"> Id. 592267.</t>
    </r>
    <r>
      <rPr>
        <b/>
        <sz val="11"/>
        <rFont val="Calibri"/>
        <family val="2"/>
        <scheme val="minor"/>
      </rPr>
      <t xml:space="preserve">
2. VMM-15. </t>
    </r>
    <r>
      <rPr>
        <sz val="11"/>
        <rFont val="Calibri"/>
        <family val="2"/>
        <scheme val="minor"/>
      </rPr>
      <t>Id. 624485</t>
    </r>
    <r>
      <rPr>
        <b/>
        <sz val="11"/>
        <rFont val="Calibri"/>
        <family val="2"/>
        <scheme val="minor"/>
      </rPr>
      <t xml:space="preserve">
3. LLA-18.</t>
    </r>
    <r>
      <rPr>
        <sz val="11"/>
        <rFont val="Calibri"/>
        <family val="2"/>
        <scheme val="minor"/>
      </rPr>
      <t xml:space="preserve"> Id. 624488</t>
    </r>
    <r>
      <rPr>
        <b/>
        <sz val="11"/>
        <rFont val="Calibri"/>
        <family val="2"/>
        <scheme val="minor"/>
      </rPr>
      <t xml:space="preserve">
4. ROSABLANCA.</t>
    </r>
    <r>
      <rPr>
        <sz val="11"/>
        <rFont val="Calibri"/>
        <family val="2"/>
        <scheme val="minor"/>
      </rPr>
      <t xml:space="preserve"> Id. 624494
Se profirió comunicación de incio de Procedimiento de incumplimiento del Conrato VMM-17 con Id. 681508</t>
    </r>
  </si>
  <si>
    <t>Los expedientes digitales de los contratos se encuentran en la carpeta del servidor de la ANH: Seguimiento_GALC(//servicios.anh.gov.co//sservicios)(Y:)</t>
  </si>
  <si>
    <t xml:space="preserve">Se  programó y celebró el 26 de mayo  la  sesión ordinaria No. 7 de 2021
</t>
  </si>
  <si>
    <t>Acta de la sesión 7 de 2021. Pendiente de firma de Minminas. Cuando se culmine el proceso de firma se incorporará en el servidor de  GALC Ruta:Seguimiento_GALC(//servicios.anh.gov.co//sservicios)(Y:)</t>
  </si>
  <si>
    <t>Corresponde al avance de los procesos contractuales aprobados para el Área Administrativa en el Plan Anual de Adquisiciones, con corte al 30 de abril de 2021.</t>
  </si>
  <si>
    <t>Reporte de Plan Anual de Adquisiciones y análisis realizado en la hoja de Excel adjunta denominada "PAA- ADMTIVA".</t>
  </si>
  <si>
    <r>
      <t xml:space="preserve">​Se realizó el mes de Diciembre de 2020 una actualización  al ControlDoc en donde se mejoró el módulo de PQRS, la radicación de PQRS desde el formulario de la página web de la Agencia, Bandeja de Radicación Correo Electrónico, Módulo Anulaciones, Módulo de Reportes, Módulo de Radicación de Comunicaciones (Resoluciones y Circulares).Se esta realizando actualemente la estabilización por parte del contratista dicha actualización. Adicionalmente, por parte del GIT Administrativo se esta realizando la recolección de necesidades de las diferentes áreas en cuanto al SGDEA ControlDoc, a fin de remitir dichas necesidades a la OTI para que adelanten el proceso contractual para la actualización, mejora y potencialización del sistema SGDEA con base en la información recolectada y conforme a las necesidades de la Agencia para la vigencia 2021, según su competencia.
</t>
    </r>
    <r>
      <rPr>
        <b/>
        <sz val="11"/>
        <rFont val="Calibri"/>
        <family val="2"/>
        <scheme val="minor"/>
      </rPr>
      <t>NOTA: Se resalta que la periodicidad del seguimiento para esta actividad es semestral</t>
    </r>
  </si>
  <si>
    <r>
      <t xml:space="preserve">Actualmente se esta adelantando la organización física de los expedientes de la serie Contratos E&amp;P, a la fecha del corte (1er cuatrimestre) se han organizado:
</t>
    </r>
    <r>
      <rPr>
        <b/>
        <sz val="11"/>
        <rFont val="Calibri"/>
        <family val="2"/>
        <scheme val="minor"/>
      </rPr>
      <t xml:space="preserve">Contratos TEA: 102 </t>
    </r>
    <r>
      <rPr>
        <sz val="11"/>
        <rFont val="Calibri"/>
        <family val="2"/>
        <scheme val="minor"/>
      </rPr>
      <t xml:space="preserve">
</t>
    </r>
    <r>
      <rPr>
        <b/>
        <sz val="11"/>
        <rFont val="Calibri"/>
        <family val="2"/>
        <scheme val="minor"/>
      </rPr>
      <t>Contratos de Asociación: 104</t>
    </r>
    <r>
      <rPr>
        <sz val="11"/>
        <rFont val="Calibri"/>
        <family val="2"/>
        <scheme val="minor"/>
      </rPr>
      <t xml:space="preserve">
No se ha procedido con la digitalizacion ya que este proceso debe ser realizado una vez termine la organización física de todos los contrato, esto a fin de evitar reprocesos por la aparición de documentos adicionales para incluir en los expedientes ya organizados. 
</t>
    </r>
    <r>
      <rPr>
        <b/>
        <sz val="11"/>
        <rFont val="Calibri"/>
        <family val="2"/>
        <scheme val="minor"/>
      </rPr>
      <t>NOTA: Se resalta que la periodicidad del seguimiento para esta actividad es semestral</t>
    </r>
  </si>
  <si>
    <r>
      <t xml:space="preserve">Se tiene programado que por parte del Contratista del Outsourcing de Gestión Documental IMPRETICS CT741 DE 2021, se inicie para el segúndo semestre con la elaboración de la versión No. 1 del documento del Sistema Integrado de Conservación SIC de la ANH, en el que se identifican y establecen los lineamientos generales a tener en cuenta para la Conservación de los Documentos de archivo de la entidad para la normalización en el Sistema Integrado de Gestión y Control como en SIGECO. ​
</t>
    </r>
    <r>
      <rPr>
        <b/>
        <sz val="11"/>
        <rFont val="Calibri"/>
        <family val="2"/>
        <scheme val="minor"/>
      </rPr>
      <t>NOTA: Se resalta que la periodicidad del seguimiento y entrega del producto para esta actividad es anual</t>
    </r>
  </si>
  <si>
    <t>3.Sistema de Gestión Documental Electrónico de Archivo - SGDEA CONTROLDOC http://controldoc.anh.gov.co/controldoc</t>
  </si>
  <si>
    <t>​1.URL EVIDENCIA:http://controldoc.anh.gov.co/Controlpqr/CiudadanoPQR/Paginas/Login.aspx
2. SGDEA CONTROLDOC y Correo Electrónico Participación Ciudadana
3.Sistema de Gestión Documental Electrónico de Archivo - SGDEA CONTROLDOC http://controldoc.anh.gov.co/controldoc</t>
  </si>
  <si>
    <t>​La producción comercializada promedio día de gas durante el mes de abril de 2021 fue de 1.057,4 Millones de pies cúbicos (Mpcpd).  A 30 de abril, la producción promedio del 2021 alcanza los 1.096,3 Mpcpd.</t>
  </si>
  <si>
    <t xml:space="preserve">La producción promedio diaria de crudo durante el mes de abril fue de 745,5 mil barriles (kilo barriles).  A 30 de abril, la produción diaria promedio del año tambien equivale a 745,5 Kbpd   </t>
  </si>
  <si>
    <t xml:space="preserve"> - El contratista adelantó los términos de referencia del Proceso Permanente de Asignación de Áreas - Ciclo IV.
- El contratista ha realizado asesoria, soporte jurídico y acompañamiento a la entidad en los diferentes escenarios frente a potenciales inversionistas.
- El contratista ha participado en el proceso de los Contratos Especiales Proyectos de Inversión - CEPI.
- El contratista presentó propuesta de ajuste al reglamento de asignación de áreas para viabilizar nueva propuesta de minuta denominada Contrato de Exploración con opción de producción, así como el concepto de valor económico exclusividad (VEE)
- El contratista presentó el proyecto de modificación de acuerdo de asignación de Áreas. </t>
  </si>
  <si>
    <t>Se tiene previsto para el segundo semestre de 2021 - Septiembe</t>
  </si>
  <si>
    <t>En el mes de junio de 2021 se iniciará el proceso de contratación, adelantando los estudios previos  correspondientes.</t>
  </si>
  <si>
    <t>Se realizó sondeo de mercado para la contratación de la agencia de comunicaciones y se encuentra en proceso de negociación con la firma seleccionada</t>
  </si>
  <si>
    <t>A mediados del mes de junio de 2021 se realizará el lanzamiento oficial de la Ronda Colombia 2021 - Ciclo IV y la asignación de las áreas</t>
  </si>
  <si>
    <t xml:space="preserve">Se han firmado convenios con el SGC para:
Aunar esfuerzos técnicos, humanos, administrativos, financieros y logísticos para la Integración y análisis de información crudos pesados en Llanos y Caguán - Fase II
Aunar esfuerzos técnicos, humanos, administrativos, financieros y logísticos para el Análisis de corredores prospectivos en la cuenca de los Llanos en integración en las cuencas del Caribe
Aunar esfuerzos técnicos, humanos, administrativos, financieros y logísticos para la actualización, compilación y generación de los mapas nacionales de magnetometría y gravimetría y la actualización, compilación y generación del atlas de geoquímica orgánica nacional
</t>
  </si>
  <si>
    <t xml:space="preserve">Un Contrato de Prestación de Servicios </t>
  </si>
  <si>
    <t xml:space="preserve">Convenios con el SGC:
- Caracterización estratigráfica, integración y análisis de información adquirida en las unidades generadoras en la formación la Luna - centro y norte VMM, con el fin de determinar el potencial YRG (Fase II)
- Caracterización de reservorios en la cuenca Sinú-San Jacinto - Fase II
- Evaluación de la cuenca paleozoico - Fase III
-  Unificación de la información geológica de superficie en un sistema integral basado en la cartografía, adquisición de un programa de geofísica, viabilidad y perforación de pozos Slim Holes y estratigráficos en cuenca del VIM Sinú San Jacinto.
- nificación información geológica de superficie en un sistema integral basado en la cartografía para la Subcuenca de Caguán
Universidades:
- Evaluación del potencial exploratorio de las unidades cenozoicas del Valle Superior del Magdalena - Fase II
- Estudio geológico en la parte sur de la cuenca Valle Medio del Magdalena, con el fin de actualizar el modelo de evolución geológica, definir los sistemas petrolíferos y evaluar la prospectividad del crudo y gas - Fase II
DIMAR
- Adquisición de muestras de piston core y heat flow en el norte y occidente de la cuenca Colombia
PRESTACIÓN DE SERVICIOS PERSONALES
8 Contratos de Servicios profesionales
</t>
  </si>
  <si>
    <t>Convenio con el SGC:
Aunar recursos técnicos, humanos y financieros, en el marco de las competencias y funciones de cada entidad, con el fin de adelantar las acciones encaminadas a la identificación, preservación y carga de muestras de superficie con el objetivo de mejorar la calidad y la organización de la información técnica</t>
  </si>
  <si>
    <t>Contratos: 245, 239, 241</t>
  </si>
  <si>
    <t>249</t>
  </si>
  <si>
    <t>CTO 215, 235, 236, 191, 216, 252, 220, 225, 169, 169, 170, 214, 204, 200, 211, 210</t>
  </si>
  <si>
    <t>CTO 262</t>
  </si>
  <si>
    <t xml:space="preserve">A 30 de abril se verificó el siguiente avance en la perforación de pozos:
1. Contrato E&amp;P VIM-5,Pozo: Flauta-1, Inició perforación 22-ene-21; T.D.: 10-feb-21, A3.
2. Contrato de Asociación Recetor, Pozo: Liria-YW12, Inició perforación 14-feb-20; T.D.: 07-mar-21, A2c
3. Contrato E&amp;P LLA-79, Pozo: Limotón-1, Inició perforación 13-mar-21; T.D.: 25-mar-21, A3
4. Contrato E&amp;E Esperanza, Pozo Milano-1, Inició perforación 10-mar-21; T.D.: 25-mar-21, A3 
5. Contrato E&amp;P LLA-34, Pozo Batará-1, Inició perforación 7-abr-21; T.D.: 25-abr-21, A2c
6. Convenio Tisquirama (Ecopetrol), Pozo Chimuelo-1, Inició perforación 27-abr-21; T.D: 19-may-21, A2c
</t>
  </si>
  <si>
    <t>Durante el mes de mayo se realizó el balance de reservas de hidrocarburos del país y se hizo la presentación ante el Ministerio de Minas y Energía, para la aprobación y oficialización de las cifras a nivel nacional. Los valores oficiales de reservas probadas   1P (con probabilidad de recuperación del 90%) para crudo con corte a 31-dic-2020 corresponden a 1.816 Millones de barriles  (Mbl). El documento oficial con la información del balance de recursos y reservas con corte a 31 de diciembre de 2020 se emitió con radicado No. 20215110691281 Id: 680531 del 12 de mayo de 2021, dirigido al director de hidrocarburos del Ministerio de Minas y Energía.
Se reporta cuantitativo 1.816 Mbl.</t>
  </si>
  <si>
    <t>Documento ID 680531 del 12 de mayo de 2021 con asunto "Balance de recursos y reservas con corte a 31 de diciembre de 2020 (IRR2020)"</t>
  </si>
  <si>
    <t>Durante el mes de mayo se realizó el balance de reservas de hidrocarburos del país y se hizo la presentación ante el Ministerio de Minas y Energía, para la aprobación y oficialización de las cifras a nivel nacional. Con base en el valor oficial de reservas probadas 1P (con probabilidad de recuperación del 90%) para crudo con corte a 31-dic-2020 de 1.816 Millones de barriles y la producción promedio de crudo obtenida durante 2020 (286 Mbl), se calculó y presentó el indicador "años de reservas de crudo" correspondiente a 6,3 años. El documento oficial con la información del balance de recursos y reservas con corte a 31 de diciembre de 2020 se emitió con radicado No. 20215110691281 Id: 680531 del 12 de mayo de 2021, dirigido al director de hidrocarburos del Ministerio de Minas y Energía.
Se reporta cuantitativo 6,3 años</t>
  </si>
  <si>
    <t>Evidencias: Documento ID 680531 del 12 de mayo de 2021 con asunto "Balance de recursos y reservas con corte a 31 de diciembre de 2020 (IRR2020)"</t>
  </si>
  <si>
    <t>Durante el mes de mayo se realizó el balance de reservas de hidrocarburos del país y se hizo la presentación ante el Ministerio de Minas y Energía, para la aprobación y oficialización de las cifras a nivel nacional. Los valores oficiales de reservas probadas   1P (con probabilidad de recuperación del 90%) para gas con corte a 31-dic-2020 corresponden a 2,95 Tera pies cúbicos (2949 Giga pies cúbicos). El documento oficial con la información del balance de recursos y reservas con corte a 31 de diciembre de 2020 se emitió con radicado No. 20215110691281 Id: 680531 del 12 de mayo de 2021, dirigido al director de hidrocarburos del Ministerio de Minas y Energía
Se reporta cuantitativo 2,95 Tpc</t>
  </si>
  <si>
    <t>A corte de Mayo de 2021 se ha recaudo y transferido al SGR un total de COP$2.209.343.046.961, por concepto de regalías por la explotación de hidrocarburos</t>
  </si>
  <si>
    <t>Comunicaciones remitidas al MHCP según radicados: Id. Id: 576038, 584168, 590813, 667807 Y 695539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</si>
</sst>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240A]* #,##0_-;\-[$$-240A]* #,##0_-;_-[$$-240A]* &quot;-&quot;_-;_-@_-"/>
    <numFmt numFmtId="167" formatCode="0.0%"/>
    <numFmt numFmtId="168" formatCode="#,##0.0"/>
    <numFmt numFmtId="169" formatCode="#,##0.0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1"/>
      <name val="Calibri"/>
      <family val="2"/>
      <scheme val="minor"/>
    </font>
    <font>
      <u/>
      <sz val="11"/>
      <color theme="10"/>
      <name val="Calibri"/>
      <family val="2"/>
      <scheme val="minor"/>
    </font>
    <font>
      <b/>
      <sz val="11"/>
      <name val="Calibri"/>
      <family val="2"/>
      <scheme val="minor"/>
    </font>
    <font>
      <sz val="8"/>
      <name val="Calibri"/>
      <family val="2"/>
      <scheme val="minor"/>
    </font>
    <font>
      <sz val="11"/>
      <color theme="1"/>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bgColor indexed="64"/>
      </patternFill>
    </fill>
    <fill>
      <patternFill patternType="solid">
        <fgColor rgb="FFD9E1F2"/>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rgb="FF8EA9DB"/>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59">
    <xf numFmtId="0" fontId="0" fillId="0" borderId="0" xfId="0"/>
    <xf numFmtId="0" fontId="0" fillId="0" borderId="0" xfId="0" applyAlignment="1">
      <alignment vertical="center"/>
    </xf>
    <xf numFmtId="0" fontId="0" fillId="0" borderId="0" xfId="0" applyAlignment="1">
      <alignment vertical="center" wrapText="1"/>
    </xf>
    <xf numFmtId="1" fontId="18" fillId="0" borderId="0" xfId="0" applyNumberFormat="1" applyFont="1" applyAlignment="1">
      <alignment vertical="center"/>
    </xf>
    <xf numFmtId="49" fontId="18" fillId="0" borderId="0" xfId="0" applyNumberFormat="1" applyFont="1" applyAlignment="1">
      <alignment vertical="center"/>
    </xf>
    <xf numFmtId="4" fontId="18" fillId="0" borderId="0" xfId="0" applyNumberFormat="1" applyFont="1" applyAlignment="1">
      <alignment vertical="center"/>
    </xf>
    <xf numFmtId="0" fontId="18" fillId="0" borderId="0" xfId="0" applyFont="1" applyAlignment="1">
      <alignment vertical="center" wrapText="1"/>
    </xf>
    <xf numFmtId="166" fontId="18" fillId="0" borderId="0" xfId="0" applyNumberFormat="1" applyFont="1" applyAlignment="1">
      <alignment vertical="center"/>
    </xf>
    <xf numFmtId="14" fontId="18" fillId="0" borderId="0" xfId="0" applyNumberFormat="1" applyFont="1" applyAlignment="1">
      <alignment vertical="center"/>
    </xf>
    <xf numFmtId="166" fontId="18" fillId="0" borderId="0" xfId="0" applyNumberFormat="1" applyFont="1" applyFill="1" applyAlignment="1">
      <alignment vertical="center"/>
    </xf>
    <xf numFmtId="49" fontId="18" fillId="0" borderId="0" xfId="0" applyNumberFormat="1" applyFont="1" applyAlignment="1">
      <alignment vertical="center" wrapText="1"/>
    </xf>
    <xf numFmtId="4" fontId="18" fillId="0" borderId="0" xfId="0" applyNumberFormat="1" applyFont="1" applyFill="1" applyAlignment="1">
      <alignment vertical="center"/>
    </xf>
    <xf numFmtId="0" fontId="18" fillId="0" borderId="0" xfId="0" applyFont="1" applyAlignment="1">
      <alignment vertical="center"/>
    </xf>
    <xf numFmtId="49" fontId="18" fillId="0" borderId="0" xfId="0" applyNumberFormat="1" applyFont="1" applyFill="1" applyAlignment="1">
      <alignment vertical="center"/>
    </xf>
    <xf numFmtId="0" fontId="0" fillId="0" borderId="0" xfId="0" applyAlignment="1">
      <alignment horizontal="center" vertical="center" wrapText="1"/>
    </xf>
    <xf numFmtId="3" fontId="18" fillId="0" borderId="0" xfId="0" applyNumberFormat="1" applyFont="1" applyAlignment="1">
      <alignment horizontal="center" vertical="center"/>
    </xf>
    <xf numFmtId="166" fontId="18" fillId="0" borderId="0" xfId="0" applyNumberFormat="1" applyFont="1" applyAlignment="1">
      <alignment vertical="center" wrapText="1"/>
    </xf>
    <xf numFmtId="49" fontId="20" fillId="0" borderId="0" xfId="44" applyNumberFormat="1" applyAlignment="1">
      <alignment vertical="center" wrapText="1"/>
    </xf>
    <xf numFmtId="0" fontId="18" fillId="33" borderId="0" xfId="0" applyFont="1" applyFill="1" applyAlignment="1">
      <alignment vertical="center"/>
    </xf>
    <xf numFmtId="0" fontId="0" fillId="0" borderId="0" xfId="0" applyAlignment="1">
      <alignment horizontal="center" vertical="center"/>
    </xf>
    <xf numFmtId="49" fontId="18" fillId="0" borderId="0" xfId="0" applyNumberFormat="1" applyFont="1" applyAlignment="1">
      <alignment horizontal="center" vertical="center"/>
    </xf>
    <xf numFmtId="3" fontId="18" fillId="0" borderId="0" xfId="0" applyNumberFormat="1" applyFont="1" applyAlignment="1">
      <alignment horizontal="center" vertical="center" wrapText="1"/>
    </xf>
    <xf numFmtId="4" fontId="18" fillId="0" borderId="0" xfId="0" applyNumberFormat="1" applyFont="1" applyAlignment="1">
      <alignment horizontal="center" vertical="center" wrapText="1"/>
    </xf>
    <xf numFmtId="169" fontId="18" fillId="0" borderId="0" xfId="0" applyNumberFormat="1" applyFont="1" applyAlignment="1">
      <alignment horizontal="center" vertical="center" wrapText="1"/>
    </xf>
    <xf numFmtId="165" fontId="18" fillId="0" borderId="0" xfId="45" applyFont="1" applyAlignment="1">
      <alignment vertical="center" wrapText="1"/>
    </xf>
    <xf numFmtId="9" fontId="18" fillId="0" borderId="0" xfId="43" applyFont="1" applyAlignment="1">
      <alignment vertical="center" wrapText="1"/>
    </xf>
    <xf numFmtId="0" fontId="17" fillId="0" borderId="0" xfId="0" applyFont="1" applyFill="1" applyAlignment="1">
      <alignment vertical="center" wrapText="1"/>
    </xf>
    <xf numFmtId="4" fontId="18" fillId="0" borderId="0" xfId="0" applyNumberFormat="1" applyFont="1" applyAlignment="1">
      <alignment vertical="center" wrapText="1"/>
    </xf>
    <xf numFmtId="0" fontId="18" fillId="0" borderId="0" xfId="0" applyFont="1" applyAlignment="1">
      <alignment wrapText="1"/>
    </xf>
    <xf numFmtId="4" fontId="18" fillId="0" borderId="0" xfId="0" applyNumberFormat="1" applyFont="1" applyAlignment="1">
      <alignment horizontal="right" vertical="center" wrapText="1"/>
    </xf>
    <xf numFmtId="168" fontId="18" fillId="0" borderId="0" xfId="0" applyNumberFormat="1" applyFont="1" applyAlignment="1">
      <alignment horizontal="center" vertical="center"/>
    </xf>
    <xf numFmtId="1" fontId="18" fillId="0" borderId="0" xfId="43" applyNumberFormat="1" applyFont="1" applyAlignment="1">
      <alignment horizontal="center" vertical="center"/>
    </xf>
    <xf numFmtId="167" fontId="18" fillId="0" borderId="0" xfId="43" applyNumberFormat="1" applyFont="1" applyAlignment="1">
      <alignment horizontal="center" vertical="center"/>
    </xf>
    <xf numFmtId="3" fontId="0" fillId="0" borderId="0" xfId="0" applyNumberFormat="1" applyAlignment="1">
      <alignment horizontal="center" vertical="center"/>
    </xf>
    <xf numFmtId="9" fontId="18" fillId="0" borderId="0" xfId="43" applyFont="1" applyAlignment="1">
      <alignment horizontal="center" vertical="center"/>
    </xf>
    <xf numFmtId="166" fontId="18" fillId="0" borderId="10" xfId="0" applyNumberFormat="1" applyFont="1" applyBorder="1" applyAlignment="1">
      <alignment vertical="center"/>
    </xf>
    <xf numFmtId="3" fontId="18" fillId="0" borderId="10" xfId="0" applyNumberFormat="1" applyFont="1" applyBorder="1" applyAlignment="1">
      <alignment horizontal="center" vertical="center"/>
    </xf>
    <xf numFmtId="49" fontId="18" fillId="0" borderId="10" xfId="0" applyNumberFormat="1" applyFont="1" applyBorder="1" applyAlignment="1">
      <alignment vertical="center" wrapText="1"/>
    </xf>
    <xf numFmtId="49" fontId="18" fillId="0" borderId="0" xfId="0" applyNumberFormat="1" applyFont="1" applyAlignment="1">
      <alignment vertical="center"/>
    </xf>
    <xf numFmtId="0" fontId="18" fillId="0" borderId="0" xfId="0" applyFont="1" applyAlignment="1">
      <alignment vertical="center" wrapText="1"/>
    </xf>
    <xf numFmtId="166" fontId="18" fillId="0" borderId="0" xfId="0" applyNumberFormat="1" applyFont="1" applyAlignment="1">
      <alignment vertical="center"/>
    </xf>
    <xf numFmtId="166" fontId="18" fillId="0" borderId="0" xfId="0" applyNumberFormat="1" applyFont="1" applyFill="1" applyAlignment="1">
      <alignment vertical="center"/>
    </xf>
    <xf numFmtId="49" fontId="18" fillId="0" borderId="0" xfId="0" applyNumberFormat="1" applyFont="1" applyAlignment="1">
      <alignment vertical="center" wrapText="1"/>
    </xf>
    <xf numFmtId="3" fontId="18" fillId="0" borderId="0" xfId="0" applyNumberFormat="1" applyFont="1" applyAlignment="1">
      <alignment horizontal="center" vertical="center"/>
    </xf>
    <xf numFmtId="3" fontId="18" fillId="0" borderId="0" xfId="0" applyNumberFormat="1" applyFont="1" applyAlignment="1">
      <alignment vertical="center"/>
    </xf>
    <xf numFmtId="49" fontId="18" fillId="0" borderId="0" xfId="0" applyNumberFormat="1" applyFont="1" applyAlignment="1">
      <alignment horizontal="center" vertical="center" wrapText="1"/>
    </xf>
    <xf numFmtId="49" fontId="18" fillId="0" borderId="0" xfId="0" applyNumberFormat="1" applyFont="1" applyAlignment="1">
      <alignment horizontal="center" vertical="center"/>
    </xf>
    <xf numFmtId="49" fontId="18" fillId="0" borderId="0" xfId="0" applyNumberFormat="1" applyFont="1" applyAlignment="1">
      <alignment horizontal="left" vertical="center" wrapText="1"/>
    </xf>
    <xf numFmtId="49" fontId="20" fillId="0" borderId="0" xfId="44" applyNumberFormat="1" applyAlignment="1">
      <alignment horizontal="center" vertical="center" wrapText="1"/>
    </xf>
    <xf numFmtId="168" fontId="23" fillId="35" borderId="11" xfId="0" applyNumberFormat="1" applyFont="1" applyFill="1" applyBorder="1" applyAlignment="1">
      <alignment horizontal="center" vertical="center" wrapText="1"/>
    </xf>
    <xf numFmtId="0" fontId="23" fillId="35" borderId="11" xfId="0" applyFont="1" applyFill="1" applyBorder="1" applyAlignment="1">
      <alignment vertical="center" wrapText="1"/>
    </xf>
    <xf numFmtId="168" fontId="23" fillId="36" borderId="11" xfId="0" applyNumberFormat="1" applyFont="1" applyFill="1" applyBorder="1" applyAlignment="1">
      <alignment horizontal="center" vertical="center" wrapText="1"/>
    </xf>
    <xf numFmtId="0" fontId="23" fillId="36" borderId="11" xfId="0" applyFont="1" applyFill="1" applyBorder="1" applyAlignment="1">
      <alignment vertical="center" wrapText="1"/>
    </xf>
    <xf numFmtId="49" fontId="18" fillId="0" borderId="0" xfId="0" applyNumberFormat="1" applyFont="1" applyAlignment="1">
      <alignment horizontal="justify" vertical="center" wrapText="1"/>
    </xf>
    <xf numFmtId="4" fontId="18" fillId="0" borderId="0" xfId="0" applyNumberFormat="1" applyFont="1" applyAlignment="1">
      <alignment horizontal="center" vertical="center"/>
    </xf>
    <xf numFmtId="164" fontId="18" fillId="34" borderId="0" xfId="42" applyFont="1" applyFill="1" applyAlignment="1">
      <alignment vertical="center"/>
    </xf>
    <xf numFmtId="166" fontId="18" fillId="0" borderId="0" xfId="0" applyNumberFormat="1" applyFont="1" applyAlignment="1">
      <alignment vertical="center"/>
    </xf>
    <xf numFmtId="49" fontId="18" fillId="0" borderId="0" xfId="0" applyNumberFormat="1" applyFont="1" applyAlignment="1">
      <alignment vertical="center" wrapText="1"/>
    </xf>
    <xf numFmtId="168" fontId="18" fillId="0" borderId="0" xfId="0" applyNumberFormat="1" applyFont="1" applyAlignment="1">
      <alignment horizontal="center" vertical="center"/>
    </xf>
  </cellXfs>
  <cellStyles count="4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4" builtinId="8"/>
    <cellStyle name="Incorrecto" xfId="7" builtinId="27" customBuiltin="1"/>
    <cellStyle name="Millares" xfId="45" builtinId="3"/>
    <cellStyle name="Millares [0]" xfId="42" builtinId="6"/>
    <cellStyle name="Millares [0] 2" xfId="46" xr:uid="{71A6A2B0-1721-4564-BF78-DC43734965B6}"/>
    <cellStyle name="Millares 2" xfId="47" xr:uid="{AB24CE17-6E6F-42A1-8DD7-1834899C8C9A}"/>
    <cellStyle name="Neutral" xfId="8" builtinId="28" customBuiltin="1"/>
    <cellStyle name="Normal" xfId="0" builtinId="0"/>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3">
    <dxf>
      <font>
        <strike val="0"/>
        <outline val="0"/>
        <shadow val="0"/>
        <u val="none"/>
        <vertAlign val="baseline"/>
        <sz val="11"/>
        <color auto="1"/>
        <name val="Calibri"/>
        <family val="2"/>
        <scheme val="minor"/>
      </font>
      <alignment horizontal="general" vertical="center" textRotation="0" indent="0" justifyLastLine="0" shrinkToFit="0" readingOrder="0"/>
    </dxf>
    <dxf>
      <font>
        <strike val="0"/>
        <outline val="0"/>
        <shadow val="0"/>
        <u val="none"/>
        <vertAlign val="baseline"/>
        <sz val="11"/>
        <color auto="1"/>
        <name val="Calibri"/>
        <family val="2"/>
        <scheme val="minor"/>
      </font>
      <numFmt numFmtId="166" formatCode="_-[$$-240A]* #,##0_-;\-[$$-240A]* #,##0_-;_-[$$-240A]* &quot;-&quot;_-;_-@_-"/>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66" formatCode="_-[$$-240A]* #,##0_-;\-[$$-240A]* #,##0_-;_-[$$-240A]* &quot;-&quot;_-;_-@_-"/>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 formatCode="#,##0"/>
      <alignment horizontal="center"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170" formatCode="d/mm/yyyy"/>
      <alignment horizontal="general" vertical="center" textRotation="0" indent="0" justifyLastLine="0" shrinkToFit="0" readingOrder="0"/>
    </dxf>
    <dxf>
      <font>
        <strike val="0"/>
        <outline val="0"/>
        <shadow val="0"/>
        <u val="none"/>
        <vertAlign val="baseline"/>
        <sz val="11"/>
        <color auto="1"/>
        <name val="Calibri"/>
        <family val="2"/>
        <scheme val="minor"/>
      </font>
      <numFmt numFmtId="170" formatCode="d/mm/yyyy"/>
      <alignment horizontal="general" vertical="center" textRotation="0" indent="0" justifyLastLine="0" shrinkToFit="0" readingOrder="0"/>
    </dxf>
    <dxf>
      <font>
        <strike val="0"/>
        <outline val="0"/>
        <shadow val="0"/>
        <u val="none"/>
        <vertAlign val="baseline"/>
        <sz val="11"/>
        <color auto="1"/>
        <name val="Calibri"/>
        <family val="2"/>
        <scheme val="minor"/>
      </font>
      <numFmt numFmtId="166" formatCode="_-[$$-240A]* #,##0_-;\-[$$-240A]* #,##0_-;_-[$$-240A]* &quot;-&quot;_-;_-@_-"/>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center" textRotation="0" wrapText="1"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4" formatCode="#,##0.00"/>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30" formatCode="@"/>
      <alignment horizontal="general" vertical="center" textRotation="0" indent="0" justifyLastLine="0" shrinkToFit="0" readingOrder="0"/>
    </dxf>
    <dxf>
      <font>
        <strike val="0"/>
        <outline val="0"/>
        <shadow val="0"/>
        <u val="none"/>
        <vertAlign val="baseline"/>
        <sz val="11"/>
        <color auto="1"/>
        <name val="Calibri"/>
        <family val="2"/>
        <scheme val="minor"/>
      </font>
      <numFmt numFmtId="1" formatCode="0"/>
      <alignment horizontal="general" vertical="center" textRotation="0" indent="0" justifyLastLine="0" shrinkToFit="0" readingOrder="0"/>
    </dxf>
    <dxf>
      <font>
        <strike val="0"/>
        <outline val="0"/>
        <shadow val="0"/>
        <u val="none"/>
        <vertAlign val="baseline"/>
        <sz val="11"/>
        <color auto="1"/>
        <name val="Calibri"/>
        <family val="2"/>
        <scheme val="minor"/>
      </font>
      <alignment horizontal="general" vertical="center" textRotation="0" indent="0" justifyLastLine="0" shrinkToFit="0" readingOrder="0"/>
    </dxf>
    <dxf>
      <alignment horizontal="general"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lian.afanador\AppData\Local\Microsoft\Windows\INetCache\Content.Outlook\AMBE0LBL\Avance%20Plan%20de%20Acci&#243;n%20Inst%20ANH%20-%20al%2031-05-2021-%20G.%20ADM%20Y%20G.%20DOCUMENT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S%20DE%20ACCI&#211;N/PLAN%20DE%20ACCI&#211;N%202021/Seguimiento%20Plan%20de%20Acci&#243;n%202021/1.%20Corte%20a%20Abril%2030%20de%202021/09.%20Vicepresidencia%20de%20Contratos%20de%20Hidrocarburos/2_Plan%20de%20Acci&#243;n%20Institucional%20ANH%202021_seguimiento%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ssvr (16)"/>
      <sheetName val="PAA- ADMTIVA"/>
    </sheetNames>
    <sheetDataSet>
      <sheetData sheetId="0" refreshError="1"/>
      <sheetData sheetId="1">
        <row r="24">
          <cell r="D24">
            <v>1794000000</v>
          </cell>
          <cell r="H24">
            <v>592000000.01875019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ssvr (16)"/>
      <sheetName val="Hoja2"/>
    </sheetNames>
    <sheetDataSet>
      <sheetData sheetId="0"/>
      <sheetData sheetId="1">
        <row r="5">
          <cell r="D5">
            <v>504222811.14181811</v>
          </cell>
          <cell r="E5">
            <v>201689124.45672724</v>
          </cell>
          <cell r="F5">
            <v>403378248.91345447</v>
          </cell>
          <cell r="K5">
            <v>442716210.12000012</v>
          </cell>
          <cell r="M5">
            <v>664074315.18000007</v>
          </cell>
        </row>
        <row r="16">
          <cell r="D16">
            <v>906144483.3811667</v>
          </cell>
          <cell r="E16">
            <v>906144483.3811667</v>
          </cell>
        </row>
        <row r="25">
          <cell r="D25">
            <v>189443223.18181819</v>
          </cell>
          <cell r="E25">
            <v>75777289.272727281</v>
          </cell>
          <cell r="F25">
            <v>151554578.54545456</v>
          </cell>
          <cell r="K25">
            <v>177230792</v>
          </cell>
          <cell r="M25">
            <v>265846188</v>
          </cell>
        </row>
        <row r="36">
          <cell r="D36">
            <v>417055353</v>
          </cell>
          <cell r="E36">
            <v>417055353</v>
          </cell>
        </row>
        <row r="44">
          <cell r="D44">
            <v>39840508.18181818</v>
          </cell>
          <cell r="E44">
            <v>15936203.272727273</v>
          </cell>
          <cell r="F44">
            <v>31872406.545454547</v>
          </cell>
          <cell r="K44">
            <v>44169694.800000004</v>
          </cell>
          <cell r="M44">
            <v>66254542.199999996</v>
          </cell>
        </row>
        <row r="55">
          <cell r="D55">
            <v>90960440.219999999</v>
          </cell>
          <cell r="E55">
            <v>90960440.219999999</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owssvr (16)" backgroundRefresh="0" connectionId="1" xr16:uid="{00000000-0016-0000-0000-000000000000}" autoFormatId="16" applyNumberFormats="0" applyBorderFormats="0" applyFontFormats="0" applyPatternFormats="0" applyAlignmentFormats="0" applyWidthHeightFormats="0">
  <queryTableRefresh nextId="47" unboundColumnsRight="6">
    <queryTableFields count="31">
      <queryTableField id="37" name="ID" tableColumnId="1"/>
      <queryTableField id="5" name="Proceso Sistema Integral de Gestión y Control - SGIC" tableColumnId="2"/>
      <queryTableField id="6" name="Dimensión MIPG" tableColumnId="3"/>
      <queryTableField id="1" name="Dependencia" tableColumnId="4"/>
      <queryTableField id="2" name="Grupo Interno de Trabajo" tableColumnId="5"/>
      <queryTableField id="3" name="Objetivo Estratégico" tableColumnId="6"/>
      <queryTableField id="4" name="Estrategia" tableColumnId="7"/>
      <queryTableField id="13" name="Indicador Estratégico" tableColumnId="8"/>
      <queryTableField id="7" name="Plan o Programa" tableColumnId="9"/>
      <queryTableField id="9" name="Fuente Presupuestal" tableColumnId="10"/>
      <queryTableField id="8" name="Proyecto de Inversión DNP" tableColumnId="11"/>
      <queryTableField id="11" name="Producto Cadena de Valor DNP" tableColumnId="12"/>
      <queryTableField id="10" name="Actividad Cadena de Valor DNP" tableColumnId="13"/>
      <queryTableField id="12" name="Nombre Proyecto Interno o Gestión General" tableColumnId="14"/>
      <queryTableField id="14" name="Indicador del Entregable o Producto" tableColumnId="16"/>
      <queryTableField id="15" name="Meta de la Vigencia 2020" tableColumnId="17"/>
      <queryTableField id="16" name="Unidad de Medida" tableColumnId="18"/>
      <queryTableField id="17" name="Descripción del Indicador" tableColumnId="19"/>
      <queryTableField id="34" name="Fórmula del Indicador" tableColumnId="20"/>
      <queryTableField id="25" name="Presupuesto Programado" tableColumnId="21"/>
      <queryTableField id="26" name="Fecha Inicio" tableColumnId="22"/>
      <queryTableField id="27" name="Fecha Fin" tableColumnId="23"/>
      <queryTableField id="22" name="Tendencia" tableColumnId="24"/>
      <queryTableField id="23" name="Periodicidad de Seguimiento" tableColumnId="25"/>
      <queryTableField id="35" name="Clasificación General Indicador" tableColumnId="37"/>
      <queryTableField id="41" dataBound="0" tableColumnId="15"/>
      <queryTableField id="42" dataBound="0" tableColumnId="26"/>
      <queryTableField id="43" dataBound="0" tableColumnId="27"/>
      <queryTableField id="44" dataBound="0" tableColumnId="28"/>
      <queryTableField id="45" dataBound="0" tableColumnId="29"/>
      <queryTableField id="46" dataBound="0" tableColumnId="30"/>
    </queryTableFields>
    <queryTableDeletedFields count="14">
      <deletedField name="Tipo de elemento"/>
      <deletedField name="Ruta de acceso"/>
      <deletedField name="Avance Cuantitativo"/>
      <deletedField name="Descripción del Avance o Justificación del Incumplimiento"/>
      <deletedField name="Evidencia del Avance Registrado"/>
      <deletedField name="Ejecución Presupuestal Compromiso"/>
      <deletedField name="Ejecución Presupuestal Obligación"/>
      <deletedField name="Cambios Solicitados por la Dependencia"/>
      <deletedField name="Creado"/>
      <deletedField name="Creado por"/>
      <deletedField name="Modificado"/>
      <deletedField name="Modificado por"/>
      <deletedField name="Estado de aprobación"/>
      <deletedField name="Cuenca Sedimentaria"/>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_owssvr__16" displayName="Tabla_owssvr__16" ref="A1:AE98" tableType="queryTable" totalsRowShown="0" headerRowDxfId="32" dataDxfId="31">
  <autoFilter ref="A1:AE98" xr:uid="{4B8648CC-37A4-4412-B7C6-D52082190157}"/>
  <tableColumns count="31">
    <tableColumn id="1" xr3:uid="{00000000-0010-0000-0000-000001000000}" uniqueName="ID" name="ID" queryTableFieldId="37" dataDxfId="30"/>
    <tableColumn id="2" xr3:uid="{00000000-0010-0000-0000-000002000000}" uniqueName="Proceso_x005f_x0020_Sistema_x005f_x0020_Inte" name="Proceso Sistema Integral de Gestión y Control - SGIC" queryTableFieldId="5" dataDxfId="29"/>
    <tableColumn id="3" xr3:uid="{00000000-0010-0000-0000-000003000000}" uniqueName="Dimensi_x005f_x00f3_n_x005f_x0020_MIPG" name="Dimensión MIPG" queryTableFieldId="6" dataDxfId="28"/>
    <tableColumn id="4" xr3:uid="{00000000-0010-0000-0000-000004000000}" uniqueName="Dependencia" name="Dependencia" queryTableFieldId="1" dataDxfId="27"/>
    <tableColumn id="5" xr3:uid="{00000000-0010-0000-0000-000005000000}" uniqueName="Grupo_x005f_x0020_Interno_x005f_x0020_de_x00" name="Grupo Interno de Trabajo" queryTableFieldId="2" dataDxfId="26"/>
    <tableColumn id="6" xr3:uid="{00000000-0010-0000-0000-000006000000}" uniqueName="Objetivo_x005f_x0020_Estrat_x005f_x00e9_gico" name="Objetivo Estratégico" queryTableFieldId="3" dataDxfId="25"/>
    <tableColumn id="7" xr3:uid="{00000000-0010-0000-0000-000007000000}" uniqueName="Estrategia" name="Estrategia" queryTableFieldId="4" dataDxfId="24"/>
    <tableColumn id="8" xr3:uid="{00000000-0010-0000-0000-000008000000}" uniqueName="Indicador_x005f_x0020_Estrat_x005f_x00e9_gic" name="Indicador Estratégico" queryTableFieldId="13" dataDxfId="23"/>
    <tableColumn id="9" xr3:uid="{00000000-0010-0000-0000-000009000000}" uniqueName="Plan_x005f_x0020_o_x005f_x0020_Programa" name="Plan o Programa" queryTableFieldId="7" dataDxfId="22"/>
    <tableColumn id="10" xr3:uid="{00000000-0010-0000-0000-00000A000000}" uniqueName="Fuente_x005f_x0020_Presupuestal" name="Fuente Presupuestal" queryTableFieldId="9" dataDxfId="21"/>
    <tableColumn id="11" xr3:uid="{00000000-0010-0000-0000-00000B000000}" uniqueName="Proyecto_x005f_x0020_de_x005f_x0020_Inversi_" name="Proyecto de Inversión DNP" queryTableFieldId="8" dataDxfId="20"/>
    <tableColumn id="12" xr3:uid="{00000000-0010-0000-0000-00000C000000}" uniqueName="Producto_x005f_x0020_Cadena_x005f_x0020_de_x" name="Producto Cadena de Valor DNP" queryTableFieldId="11" dataDxfId="19"/>
    <tableColumn id="13" xr3:uid="{00000000-0010-0000-0000-00000D000000}" uniqueName="Actividad_x005f_x0020_Cadena_x005f_x0020_de_" name="Actividad Cadena de Valor DNP" queryTableFieldId="10" dataDxfId="18"/>
    <tableColumn id="14" xr3:uid="{00000000-0010-0000-0000-00000E000000}" uniqueName="Nombre_x005f_x0020_Proyecto_x005f_x0020_Inte" name="Nombre Proyecto Interno o Gestión General" queryTableFieldId="12" dataDxfId="17"/>
    <tableColumn id="16" xr3:uid="{00000000-0010-0000-0000-000010000000}" uniqueName="Indicador_x005f_x0020_del_x005f_x0020_Entreg" name="Indicador del Entregable o Producto" queryTableFieldId="14" dataDxfId="16"/>
    <tableColumn id="17" xr3:uid="{00000000-0010-0000-0000-000011000000}" uniqueName="Meta_x005f_x0020_de_x005f_x0020_la_x005f_x0020_Vig" name="Meta de la Vigencia 2021" queryTableFieldId="15" dataDxfId="15"/>
    <tableColumn id="18" xr3:uid="{00000000-0010-0000-0000-000012000000}" uniqueName="Unidad_x005f_x0020_de_x005f_x0020_Medida" name="Unidad de Medida" queryTableFieldId="16" dataDxfId="14"/>
    <tableColumn id="19" xr3:uid="{00000000-0010-0000-0000-000013000000}" uniqueName="Descripci_x005f_x00f3_n_x005f_x0020_del_x002" name="Descripción del Indicador" queryTableFieldId="17" dataDxfId="13"/>
    <tableColumn id="20" xr3:uid="{00000000-0010-0000-0000-000014000000}" uniqueName="F_x005f_x00f3_rmula_x005f_x0020_del_x005f_x0020_In" name="Fórmula del Indicador" queryTableFieldId="34" dataDxfId="12"/>
    <tableColumn id="21" xr3:uid="{00000000-0010-0000-0000-000015000000}" uniqueName="Presupuesto_x005f_x0020_Programado" name="Presupuesto Programado" queryTableFieldId="25" dataDxfId="11"/>
    <tableColumn id="22" xr3:uid="{00000000-0010-0000-0000-000016000000}" uniqueName="Fecha_x005f_x0020_Inicio" name="Fecha Inicio" queryTableFieldId="26" dataDxfId="10"/>
    <tableColumn id="23" xr3:uid="{00000000-0010-0000-0000-000017000000}" uniqueName="Fecha_x005f_x0020_Fin" name="Fecha Fin" queryTableFieldId="27" dataDxfId="9"/>
    <tableColumn id="24" xr3:uid="{00000000-0010-0000-0000-000018000000}" uniqueName="Tendencia" name="Tendencia" queryTableFieldId="22" dataDxfId="8"/>
    <tableColumn id="25" xr3:uid="{00000000-0010-0000-0000-000019000000}" uniqueName="Periodicidad_x005f_x0020_de_x005f_x0020_Segu" name="Periodicidad de Seguimiento" queryTableFieldId="23" dataDxfId="7"/>
    <tableColumn id="37" xr3:uid="{00000000-0010-0000-0000-000025000000}" uniqueName="Indicador_x005f_x0020_Plan_x005f_x0020_Nacio" name="Clasificación General Indicador" queryTableFieldId="35" dataDxfId="6"/>
    <tableColumn id="15" xr3:uid="{F96D4254-27F1-49E6-8037-0DBA7991AE4D}" uniqueName="15" name="Avance Cuantitativo Meta _x000a_(solo numeros)" queryTableFieldId="41" dataDxfId="5"/>
    <tableColumn id="26" xr3:uid="{D773E6BC-9706-41CD-BDFC-4FF5F8317764}" uniqueName="26" name="Descripción del Avance o Justificación del Incumplimiento" queryTableFieldId="42" dataDxfId="4"/>
    <tableColumn id="27" xr3:uid="{96DC8018-790B-4DBB-B31F-9AB01F380F23}" uniqueName="27" name="Evidencia  _x000a_(medio que soporta y permite comprobar el avance registrado y la ubicacion del mismo - url, carpeta compartida, otro.)" queryTableFieldId="43" dataDxfId="3"/>
    <tableColumn id="28" xr3:uid="{E2E62B00-2F07-4F95-9E4E-EEFEB10CD8E1}" uniqueName="28" name="Ejecución Presupuestal (Compromisos - cifras en pesos )" queryTableFieldId="44" dataDxfId="2"/>
    <tableColumn id="29" xr3:uid="{9C33800C-E183-4D1F-8B13-CE1491B55ACC}" uniqueName="29" name="Ejecución Presupuestal (Obligaciones - cifras en pesos)" queryTableFieldId="45" dataDxfId="1"/>
    <tableColumn id="30" xr3:uid="{0E0918DD-760B-4019-8238-0DC306E62C1F}" uniqueName="30" name="X" queryTableFieldId="46"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pi.dnp.gov.co/" TargetMode="External"/><Relationship Id="rId1" Type="http://schemas.openxmlformats.org/officeDocument/2006/relationships/hyperlink" Target="https://www.anh.gov.co/Atencion-al-ciudadano/Paginas/Rendicion-de-cuentas.aspx"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2"/>
  <sheetViews>
    <sheetView tabSelected="1" zoomScale="60" zoomScaleNormal="60" workbookViewId="0">
      <pane xSplit="1" topLeftCell="B1" activePane="topRight" state="frozen"/>
      <selection pane="topRight" activeCell="E2" sqref="E2"/>
    </sheetView>
  </sheetViews>
  <sheetFormatPr baseColWidth="10" defaultRowHeight="15" x14ac:dyDescent="0.25"/>
  <cols>
    <col min="1" max="1" width="5.140625" style="1" bestFit="1" customWidth="1"/>
    <col min="2" max="2" width="59.7109375" style="1" bestFit="1" customWidth="1"/>
    <col min="3" max="3" width="23" style="1" hidden="1" customWidth="1"/>
    <col min="4" max="4" width="60.7109375" style="1" bestFit="1" customWidth="1"/>
    <col min="5" max="5" width="40.5703125" style="1" bestFit="1" customWidth="1"/>
    <col min="6" max="7" width="81.140625" style="1" customWidth="1"/>
    <col min="8" max="8" width="77.5703125" style="1" customWidth="1"/>
    <col min="9" max="9" width="68.7109375" style="1" customWidth="1"/>
    <col min="10" max="10" width="29.5703125" style="1" customWidth="1"/>
    <col min="11" max="13" width="81.140625" style="1" customWidth="1"/>
    <col min="14" max="14" width="81.140625" style="2" customWidth="1"/>
    <col min="15" max="15" width="41.140625" style="1" customWidth="1"/>
    <col min="16" max="16" width="25.42578125" style="1" customWidth="1"/>
    <col min="17" max="17" width="26.42578125" style="1" customWidth="1"/>
    <col min="18" max="18" width="36.5703125" style="1" customWidth="1"/>
    <col min="19" max="19" width="33.85546875" style="2" customWidth="1"/>
    <col min="20" max="20" width="25.85546875" style="1" customWidth="1"/>
    <col min="21" max="21" width="13.7109375" style="1" customWidth="1"/>
    <col min="22" max="22" width="11.5703125" style="1" customWidth="1"/>
    <col min="23" max="23" width="12.42578125" style="1" customWidth="1"/>
    <col min="24" max="24" width="29.28515625" style="1" bestFit="1" customWidth="1"/>
    <col min="25" max="25" width="34.5703125" style="1" bestFit="1" customWidth="1"/>
    <col min="26" max="26" width="27.28515625" style="19" customWidth="1"/>
    <col min="27" max="27" width="56.7109375" style="1" customWidth="1"/>
    <col min="28" max="28" width="47.5703125" style="1" customWidth="1"/>
    <col min="29" max="29" width="29.7109375" style="1" customWidth="1"/>
    <col min="30" max="30" width="32.5703125" style="1" customWidth="1"/>
    <col min="31" max="16384" width="11.42578125" style="1"/>
  </cols>
  <sheetData>
    <row r="1" spans="1:31" ht="54" customHeight="1" x14ac:dyDescent="0.25">
      <c r="A1" s="1" t="s">
        <v>23</v>
      </c>
      <c r="B1" s="1" t="s">
        <v>4</v>
      </c>
      <c r="C1" s="1" t="s">
        <v>5</v>
      </c>
      <c r="D1" s="1" t="s">
        <v>0</v>
      </c>
      <c r="E1" s="1" t="s">
        <v>1</v>
      </c>
      <c r="F1" s="1" t="s">
        <v>2</v>
      </c>
      <c r="G1" s="1" t="s">
        <v>3</v>
      </c>
      <c r="H1" s="1" t="s">
        <v>12</v>
      </c>
      <c r="I1" s="1" t="s">
        <v>6</v>
      </c>
      <c r="J1" s="1" t="s">
        <v>8</v>
      </c>
      <c r="K1" s="1" t="s">
        <v>7</v>
      </c>
      <c r="L1" s="1" t="s">
        <v>10</v>
      </c>
      <c r="M1" s="1" t="s">
        <v>9</v>
      </c>
      <c r="N1" s="2" t="s">
        <v>11</v>
      </c>
      <c r="O1" s="1" t="s">
        <v>13</v>
      </c>
      <c r="P1" s="1" t="s">
        <v>412</v>
      </c>
      <c r="Q1" s="1" t="s">
        <v>14</v>
      </c>
      <c r="R1" s="1" t="s">
        <v>15</v>
      </c>
      <c r="S1" s="26" t="s">
        <v>21</v>
      </c>
      <c r="T1" s="1" t="s">
        <v>18</v>
      </c>
      <c r="U1" s="1" t="s">
        <v>19</v>
      </c>
      <c r="V1" s="1" t="s">
        <v>20</v>
      </c>
      <c r="W1" s="1" t="s">
        <v>16</v>
      </c>
      <c r="X1" s="1" t="s">
        <v>17</v>
      </c>
      <c r="Y1" s="1" t="s">
        <v>22</v>
      </c>
      <c r="Z1" s="14" t="s">
        <v>474</v>
      </c>
      <c r="AA1" s="14" t="s">
        <v>472</v>
      </c>
      <c r="AB1" s="14" t="s">
        <v>473</v>
      </c>
      <c r="AC1" s="14" t="s">
        <v>475</v>
      </c>
      <c r="AD1" s="14" t="s">
        <v>476</v>
      </c>
      <c r="AE1" s="19" t="s">
        <v>492</v>
      </c>
    </row>
    <row r="2" spans="1:31" ht="60.75" thickBot="1" x14ac:dyDescent="0.3">
      <c r="A2" s="3">
        <v>1</v>
      </c>
      <c r="B2" s="4" t="s">
        <v>40</v>
      </c>
      <c r="C2" s="4" t="s">
        <v>41</v>
      </c>
      <c r="D2" s="4" t="s">
        <v>36</v>
      </c>
      <c r="E2" s="4" t="s">
        <v>37</v>
      </c>
      <c r="F2" s="4" t="s">
        <v>38</v>
      </c>
      <c r="G2" s="4" t="s">
        <v>39</v>
      </c>
      <c r="H2" s="4" t="s">
        <v>44</v>
      </c>
      <c r="I2" s="4" t="s">
        <v>42</v>
      </c>
      <c r="J2" s="4" t="s">
        <v>43</v>
      </c>
      <c r="K2" s="4" t="s">
        <v>24</v>
      </c>
      <c r="L2" s="4" t="s">
        <v>24</v>
      </c>
      <c r="M2" s="4" t="s">
        <v>24</v>
      </c>
      <c r="N2" s="4" t="s">
        <v>39</v>
      </c>
      <c r="O2" s="4" t="s">
        <v>44</v>
      </c>
      <c r="P2" s="5">
        <v>968</v>
      </c>
      <c r="Q2" s="4" t="s">
        <v>45</v>
      </c>
      <c r="R2" s="6" t="s">
        <v>46</v>
      </c>
      <c r="S2" s="4" t="s">
        <v>48</v>
      </c>
      <c r="T2" s="7">
        <v>0</v>
      </c>
      <c r="U2" s="8">
        <v>44197</v>
      </c>
      <c r="V2" s="8">
        <v>44227</v>
      </c>
      <c r="W2" s="4" t="s">
        <v>34</v>
      </c>
      <c r="X2" s="4" t="s">
        <v>47</v>
      </c>
      <c r="Y2" s="4" t="s">
        <v>49</v>
      </c>
      <c r="Z2" s="49">
        <v>1057.4000000000001</v>
      </c>
      <c r="AA2" s="50" t="s">
        <v>585</v>
      </c>
      <c r="AB2" s="4"/>
      <c r="AC2" s="9"/>
      <c r="AD2" s="9"/>
      <c r="AE2" s="18"/>
    </row>
    <row r="3" spans="1:31" ht="120.75" thickBot="1" x14ac:dyDescent="0.3">
      <c r="A3" s="3">
        <v>2</v>
      </c>
      <c r="B3" s="4" t="s">
        <v>40</v>
      </c>
      <c r="C3" s="4" t="s">
        <v>41</v>
      </c>
      <c r="D3" s="4" t="s">
        <v>36</v>
      </c>
      <c r="E3" s="4" t="s">
        <v>37</v>
      </c>
      <c r="F3" s="4" t="s">
        <v>38</v>
      </c>
      <c r="G3" s="4" t="s">
        <v>39</v>
      </c>
      <c r="H3" s="4" t="s">
        <v>50</v>
      </c>
      <c r="I3" s="4" t="s">
        <v>42</v>
      </c>
      <c r="J3" s="4" t="s">
        <v>43</v>
      </c>
      <c r="K3" s="4" t="s">
        <v>24</v>
      </c>
      <c r="L3" s="4" t="s">
        <v>24</v>
      </c>
      <c r="M3" s="4" t="s">
        <v>24</v>
      </c>
      <c r="N3" s="4" t="s">
        <v>39</v>
      </c>
      <c r="O3" s="4" t="s">
        <v>51</v>
      </c>
      <c r="P3" s="5">
        <v>865</v>
      </c>
      <c r="Q3" s="4" t="s">
        <v>52</v>
      </c>
      <c r="R3" s="6" t="s">
        <v>53</v>
      </c>
      <c r="S3" s="4" t="s">
        <v>54</v>
      </c>
      <c r="T3" s="7">
        <v>0</v>
      </c>
      <c r="U3" s="8">
        <v>44197</v>
      </c>
      <c r="V3" s="8">
        <v>44227</v>
      </c>
      <c r="W3" s="4" t="s">
        <v>34</v>
      </c>
      <c r="X3" s="4" t="s">
        <v>47</v>
      </c>
      <c r="Y3" s="4" t="s">
        <v>49</v>
      </c>
      <c r="Z3" s="51">
        <v>745.5</v>
      </c>
      <c r="AA3" s="52" t="s">
        <v>586</v>
      </c>
      <c r="AB3" s="4"/>
      <c r="AC3" s="9"/>
      <c r="AD3" s="9"/>
      <c r="AE3" s="18"/>
    </row>
    <row r="4" spans="1:31" ht="60" x14ac:dyDescent="0.25">
      <c r="A4" s="3">
        <v>3</v>
      </c>
      <c r="B4" s="4" t="s">
        <v>62</v>
      </c>
      <c r="C4" s="4" t="s">
        <v>55</v>
      </c>
      <c r="D4" s="4" t="s">
        <v>60</v>
      </c>
      <c r="E4" s="4" t="s">
        <v>61</v>
      </c>
      <c r="F4" s="4" t="s">
        <v>25</v>
      </c>
      <c r="G4" s="4" t="s">
        <v>26</v>
      </c>
      <c r="H4" s="4" t="s">
        <v>29</v>
      </c>
      <c r="I4" s="4" t="s">
        <v>27</v>
      </c>
      <c r="J4" s="4" t="s">
        <v>28</v>
      </c>
      <c r="K4" s="4" t="s">
        <v>24</v>
      </c>
      <c r="L4" s="4" t="s">
        <v>24</v>
      </c>
      <c r="M4" s="4" t="s">
        <v>24</v>
      </c>
      <c r="N4" s="4" t="s">
        <v>63</v>
      </c>
      <c r="O4" s="4" t="s">
        <v>64</v>
      </c>
      <c r="P4" s="5">
        <v>100</v>
      </c>
      <c r="Q4" s="4" t="s">
        <v>30</v>
      </c>
      <c r="R4" s="6" t="s">
        <v>65</v>
      </c>
      <c r="S4" s="4" t="s">
        <v>66</v>
      </c>
      <c r="T4" s="40">
        <f>'[1]PAA- ADMTIVA'!D24</f>
        <v>1794000000</v>
      </c>
      <c r="U4" s="8">
        <v>44197</v>
      </c>
      <c r="V4" s="8">
        <v>44561</v>
      </c>
      <c r="W4" s="4" t="s">
        <v>31</v>
      </c>
      <c r="X4" s="4" t="s">
        <v>32</v>
      </c>
      <c r="Y4" s="4" t="s">
        <v>33</v>
      </c>
      <c r="Z4" s="43">
        <v>64</v>
      </c>
      <c r="AA4" s="42" t="s">
        <v>578</v>
      </c>
      <c r="AB4" s="42" t="s">
        <v>579</v>
      </c>
      <c r="AC4" s="40">
        <f>'[1]PAA- ADMTIVA'!H24</f>
        <v>592000000.01875019</v>
      </c>
      <c r="AD4" s="9"/>
      <c r="AE4" s="18"/>
    </row>
    <row r="5" spans="1:31" ht="75" x14ac:dyDescent="0.25">
      <c r="A5" s="3">
        <v>4</v>
      </c>
      <c r="B5" s="4" t="s">
        <v>68</v>
      </c>
      <c r="C5" s="4" t="s">
        <v>55</v>
      </c>
      <c r="D5" s="4" t="s">
        <v>67</v>
      </c>
      <c r="E5" s="4" t="s">
        <v>24</v>
      </c>
      <c r="F5" s="4" t="s">
        <v>25</v>
      </c>
      <c r="G5" s="4" t="s">
        <v>26</v>
      </c>
      <c r="H5" s="4" t="s">
        <v>29</v>
      </c>
      <c r="I5" s="4" t="s">
        <v>69</v>
      </c>
      <c r="J5" s="4" t="s">
        <v>43</v>
      </c>
      <c r="K5" s="4" t="s">
        <v>24</v>
      </c>
      <c r="L5" s="4" t="s">
        <v>24</v>
      </c>
      <c r="M5" s="4" t="s">
        <v>24</v>
      </c>
      <c r="N5" s="10" t="s">
        <v>413</v>
      </c>
      <c r="O5" s="4" t="s">
        <v>70</v>
      </c>
      <c r="P5" s="5">
        <v>100</v>
      </c>
      <c r="Q5" s="4" t="s">
        <v>30</v>
      </c>
      <c r="R5" s="6" t="s">
        <v>71</v>
      </c>
      <c r="S5" s="4" t="s">
        <v>72</v>
      </c>
      <c r="T5" s="7">
        <v>2031000000</v>
      </c>
      <c r="U5" s="8">
        <v>44197</v>
      </c>
      <c r="V5" s="8">
        <v>44561</v>
      </c>
      <c r="W5" s="4" t="s">
        <v>34</v>
      </c>
      <c r="X5" s="4" t="s">
        <v>32</v>
      </c>
      <c r="Y5" s="4" t="s">
        <v>33</v>
      </c>
      <c r="Z5" s="15"/>
      <c r="AA5" s="4"/>
      <c r="AB5" s="4"/>
      <c r="AC5" s="9"/>
      <c r="AD5" s="9"/>
      <c r="AE5" s="12"/>
    </row>
    <row r="6" spans="1:31" ht="120" x14ac:dyDescent="0.25">
      <c r="A6" s="3">
        <v>5</v>
      </c>
      <c r="B6" s="4" t="s">
        <v>222</v>
      </c>
      <c r="C6" s="4" t="s">
        <v>55</v>
      </c>
      <c r="D6" s="4" t="s">
        <v>67</v>
      </c>
      <c r="E6" s="4" t="s">
        <v>24</v>
      </c>
      <c r="F6" s="4" t="s">
        <v>25</v>
      </c>
      <c r="G6" s="4" t="s">
        <v>26</v>
      </c>
      <c r="H6" s="4" t="s">
        <v>29</v>
      </c>
      <c r="I6" s="4" t="s">
        <v>27</v>
      </c>
      <c r="J6" s="4" t="s">
        <v>43</v>
      </c>
      <c r="K6" s="4" t="s">
        <v>24</v>
      </c>
      <c r="L6" s="4" t="s">
        <v>24</v>
      </c>
      <c r="M6" s="4" t="s">
        <v>24</v>
      </c>
      <c r="N6" s="10" t="s">
        <v>414</v>
      </c>
      <c r="O6" s="4" t="s">
        <v>416</v>
      </c>
      <c r="P6" s="5">
        <v>80</v>
      </c>
      <c r="Q6" s="4" t="s">
        <v>30</v>
      </c>
      <c r="R6" s="6" t="s">
        <v>223</v>
      </c>
      <c r="S6" s="4" t="s">
        <v>224</v>
      </c>
      <c r="T6" s="7">
        <v>1650000000</v>
      </c>
      <c r="U6" s="8">
        <v>44197</v>
      </c>
      <c r="V6" s="8">
        <v>44561</v>
      </c>
      <c r="W6" s="4" t="s">
        <v>34</v>
      </c>
      <c r="X6" s="4" t="s">
        <v>94</v>
      </c>
      <c r="Y6" s="4" t="s">
        <v>33</v>
      </c>
      <c r="Z6" s="15">
        <v>139.19999999999999</v>
      </c>
      <c r="AA6" s="10" t="s">
        <v>477</v>
      </c>
      <c r="AB6" s="10" t="s">
        <v>478</v>
      </c>
      <c r="AC6" s="9">
        <v>1650000000</v>
      </c>
      <c r="AD6" s="9">
        <v>0</v>
      </c>
      <c r="AE6" s="12"/>
    </row>
    <row r="7" spans="1:31" ht="75" x14ac:dyDescent="0.25">
      <c r="A7" s="3">
        <v>6</v>
      </c>
      <c r="B7" s="4" t="s">
        <v>222</v>
      </c>
      <c r="C7" s="4" t="s">
        <v>55</v>
      </c>
      <c r="D7" s="4" t="s">
        <v>67</v>
      </c>
      <c r="E7" s="4" t="s">
        <v>24</v>
      </c>
      <c r="F7" s="4" t="s">
        <v>25</v>
      </c>
      <c r="G7" s="4" t="s">
        <v>26</v>
      </c>
      <c r="H7" s="4" t="s">
        <v>29</v>
      </c>
      <c r="I7" s="4" t="s">
        <v>27</v>
      </c>
      <c r="J7" s="4" t="s">
        <v>43</v>
      </c>
      <c r="K7" s="4" t="s">
        <v>24</v>
      </c>
      <c r="L7" s="4" t="s">
        <v>24</v>
      </c>
      <c r="M7" s="4" t="s">
        <v>24</v>
      </c>
      <c r="N7" s="10" t="s">
        <v>415</v>
      </c>
      <c r="O7" s="4" t="s">
        <v>417</v>
      </c>
      <c r="P7" s="5">
        <v>90</v>
      </c>
      <c r="Q7" s="4" t="s">
        <v>30</v>
      </c>
      <c r="R7" s="6" t="s">
        <v>225</v>
      </c>
      <c r="S7" s="4" t="s">
        <v>226</v>
      </c>
      <c r="T7" s="7">
        <v>1747000000</v>
      </c>
      <c r="U7" s="8">
        <v>44197</v>
      </c>
      <c r="V7" s="8">
        <v>44561</v>
      </c>
      <c r="W7" s="4" t="s">
        <v>34</v>
      </c>
      <c r="X7" s="4" t="s">
        <v>32</v>
      </c>
      <c r="Y7" s="4" t="s">
        <v>33</v>
      </c>
      <c r="Z7" s="15"/>
      <c r="AA7" s="4"/>
      <c r="AB7" s="4"/>
      <c r="AC7" s="9"/>
      <c r="AD7" s="9"/>
      <c r="AE7" s="12"/>
    </row>
    <row r="8" spans="1:31" ht="240" x14ac:dyDescent="0.25">
      <c r="A8" s="3">
        <v>7</v>
      </c>
      <c r="B8" s="4" t="s">
        <v>76</v>
      </c>
      <c r="C8" s="4" t="s">
        <v>41</v>
      </c>
      <c r="D8" s="4" t="s">
        <v>73</v>
      </c>
      <c r="E8" s="4" t="s">
        <v>74</v>
      </c>
      <c r="F8" s="4" t="s">
        <v>38</v>
      </c>
      <c r="G8" s="4" t="s">
        <v>75</v>
      </c>
      <c r="H8" s="4" t="s">
        <v>78</v>
      </c>
      <c r="I8" s="4" t="s">
        <v>42</v>
      </c>
      <c r="J8" s="4" t="s">
        <v>43</v>
      </c>
      <c r="K8" s="4" t="s">
        <v>24</v>
      </c>
      <c r="L8" s="4" t="s">
        <v>24</v>
      </c>
      <c r="M8" s="4" t="s">
        <v>24</v>
      </c>
      <c r="N8" s="4" t="s">
        <v>77</v>
      </c>
      <c r="O8" s="4" t="s">
        <v>78</v>
      </c>
      <c r="P8" s="11">
        <v>50</v>
      </c>
      <c r="Q8" s="4" t="s">
        <v>57</v>
      </c>
      <c r="R8" s="6" t="s">
        <v>79</v>
      </c>
      <c r="S8" s="10" t="s">
        <v>80</v>
      </c>
      <c r="T8" s="7">
        <v>0</v>
      </c>
      <c r="U8" s="8">
        <v>44197</v>
      </c>
      <c r="V8" s="8">
        <v>44561</v>
      </c>
      <c r="W8" s="4" t="s">
        <v>31</v>
      </c>
      <c r="X8" s="4" t="s">
        <v>47</v>
      </c>
      <c r="Y8" s="4" t="s">
        <v>49</v>
      </c>
      <c r="Z8" s="21">
        <v>6</v>
      </c>
      <c r="AA8" s="10" t="s">
        <v>600</v>
      </c>
      <c r="AB8" s="10" t="s">
        <v>521</v>
      </c>
      <c r="AC8" s="16"/>
      <c r="AD8" s="16"/>
      <c r="AE8" s="18"/>
    </row>
    <row r="9" spans="1:31" ht="300" x14ac:dyDescent="0.25">
      <c r="A9" s="3">
        <v>8</v>
      </c>
      <c r="B9" s="4" t="s">
        <v>76</v>
      </c>
      <c r="C9" s="4" t="s">
        <v>41</v>
      </c>
      <c r="D9" s="4" t="s">
        <v>73</v>
      </c>
      <c r="E9" s="4" t="s">
        <v>74</v>
      </c>
      <c r="F9" s="4" t="s">
        <v>38</v>
      </c>
      <c r="G9" s="4" t="s">
        <v>75</v>
      </c>
      <c r="H9" s="4" t="s">
        <v>81</v>
      </c>
      <c r="I9" s="4" t="s">
        <v>42</v>
      </c>
      <c r="J9" s="4" t="s">
        <v>43</v>
      </c>
      <c r="K9" s="4" t="s">
        <v>24</v>
      </c>
      <c r="L9" s="4" t="s">
        <v>24</v>
      </c>
      <c r="M9" s="4" t="s">
        <v>24</v>
      </c>
      <c r="N9" s="4" t="s">
        <v>77</v>
      </c>
      <c r="O9" s="4" t="s">
        <v>82</v>
      </c>
      <c r="P9" s="11">
        <v>3100</v>
      </c>
      <c r="Q9" s="4" t="s">
        <v>83</v>
      </c>
      <c r="R9" s="6" t="s">
        <v>84</v>
      </c>
      <c r="S9" s="10" t="s">
        <v>85</v>
      </c>
      <c r="T9" s="7">
        <v>0</v>
      </c>
      <c r="U9" s="8">
        <v>44197</v>
      </c>
      <c r="V9" s="8">
        <v>44561</v>
      </c>
      <c r="W9" s="4" t="s">
        <v>31</v>
      </c>
      <c r="X9" s="4" t="s">
        <v>47</v>
      </c>
      <c r="Y9" s="4" t="s">
        <v>49</v>
      </c>
      <c r="Z9" s="22">
        <v>591.71</v>
      </c>
      <c r="AA9" s="10" t="s">
        <v>522</v>
      </c>
      <c r="AB9" s="10" t="s">
        <v>521</v>
      </c>
      <c r="AC9" s="16"/>
      <c r="AD9" s="16"/>
      <c r="AE9" s="18"/>
    </row>
    <row r="10" spans="1:31" ht="120" x14ac:dyDescent="0.25">
      <c r="A10" s="3">
        <v>9</v>
      </c>
      <c r="B10" s="4" t="s">
        <v>76</v>
      </c>
      <c r="C10" s="4" t="s">
        <v>41</v>
      </c>
      <c r="D10" s="4" t="s">
        <v>73</v>
      </c>
      <c r="E10" s="4" t="s">
        <v>74</v>
      </c>
      <c r="F10" s="4" t="s">
        <v>38</v>
      </c>
      <c r="G10" s="4" t="s">
        <v>75</v>
      </c>
      <c r="H10" s="4" t="s">
        <v>86</v>
      </c>
      <c r="I10" s="4" t="s">
        <v>42</v>
      </c>
      <c r="J10" s="4" t="s">
        <v>43</v>
      </c>
      <c r="K10" s="4" t="s">
        <v>24</v>
      </c>
      <c r="L10" s="4" t="s">
        <v>24</v>
      </c>
      <c r="M10" s="4" t="s">
        <v>24</v>
      </c>
      <c r="N10" s="4" t="s">
        <v>77</v>
      </c>
      <c r="O10" s="4" t="s">
        <v>87</v>
      </c>
      <c r="P10" s="11">
        <v>376</v>
      </c>
      <c r="Q10" s="10" t="s">
        <v>88</v>
      </c>
      <c r="R10" s="6" t="s">
        <v>89</v>
      </c>
      <c r="S10" s="10" t="s">
        <v>426</v>
      </c>
      <c r="T10" s="7">
        <v>0</v>
      </c>
      <c r="U10" s="8">
        <v>44197</v>
      </c>
      <c r="V10" s="8">
        <v>44561</v>
      </c>
      <c r="W10" s="4" t="s">
        <v>31</v>
      </c>
      <c r="X10" s="4" t="s">
        <v>47</v>
      </c>
      <c r="Y10" s="4" t="s">
        <v>12</v>
      </c>
      <c r="Z10" s="23">
        <v>40.226999999999997</v>
      </c>
      <c r="AA10" s="10" t="s">
        <v>523</v>
      </c>
      <c r="AB10" s="10" t="s">
        <v>524</v>
      </c>
      <c r="AC10" s="24"/>
      <c r="AD10" s="25"/>
      <c r="AE10" s="18"/>
    </row>
    <row r="11" spans="1:31" ht="150" x14ac:dyDescent="0.25">
      <c r="A11" s="3">
        <v>10</v>
      </c>
      <c r="B11" s="4" t="s">
        <v>76</v>
      </c>
      <c r="C11" s="4" t="s">
        <v>41</v>
      </c>
      <c r="D11" s="4" t="s">
        <v>73</v>
      </c>
      <c r="E11" s="4" t="s">
        <v>74</v>
      </c>
      <c r="F11" s="4" t="s">
        <v>38</v>
      </c>
      <c r="G11" s="4" t="s">
        <v>75</v>
      </c>
      <c r="H11" s="4" t="s">
        <v>345</v>
      </c>
      <c r="I11" s="4" t="s">
        <v>27</v>
      </c>
      <c r="J11" s="4" t="s">
        <v>43</v>
      </c>
      <c r="K11" s="4" t="s">
        <v>24</v>
      </c>
      <c r="L11" s="4" t="s">
        <v>24</v>
      </c>
      <c r="M11" s="4" t="s">
        <v>24</v>
      </c>
      <c r="N11" s="4" t="s">
        <v>77</v>
      </c>
      <c r="O11" s="10" t="s">
        <v>90</v>
      </c>
      <c r="P11" s="11">
        <v>90</v>
      </c>
      <c r="Q11" s="4" t="s">
        <v>30</v>
      </c>
      <c r="R11" s="6" t="s">
        <v>540</v>
      </c>
      <c r="S11" s="10" t="s">
        <v>91</v>
      </c>
      <c r="T11" s="16">
        <f>+[2]Hoja2!D5</f>
        <v>504222811.14181811</v>
      </c>
      <c r="U11" s="8">
        <v>44197</v>
      </c>
      <c r="V11" s="8">
        <v>44561</v>
      </c>
      <c r="W11" s="4" t="s">
        <v>31</v>
      </c>
      <c r="X11" s="4" t="s">
        <v>47</v>
      </c>
      <c r="Y11" s="4" t="s">
        <v>33</v>
      </c>
      <c r="Z11" s="21">
        <v>55.2</v>
      </c>
      <c r="AA11" s="10" t="s">
        <v>525</v>
      </c>
      <c r="AB11" s="10" t="s">
        <v>524</v>
      </c>
      <c r="AC11" s="16">
        <f>+[2]Hoja2!D25</f>
        <v>189443223.18181819</v>
      </c>
      <c r="AD11" s="16">
        <f>+[2]Hoja2!D44</f>
        <v>39840508.18181818</v>
      </c>
      <c r="AE11" s="18"/>
    </row>
    <row r="12" spans="1:31" ht="210" x14ac:dyDescent="0.25">
      <c r="A12" s="3">
        <v>11</v>
      </c>
      <c r="B12" s="4" t="s">
        <v>76</v>
      </c>
      <c r="C12" s="4" t="s">
        <v>41</v>
      </c>
      <c r="D12" s="4" t="s">
        <v>73</v>
      </c>
      <c r="E12" s="4" t="s">
        <v>74</v>
      </c>
      <c r="F12" s="4" t="s">
        <v>38</v>
      </c>
      <c r="G12" s="4" t="s">
        <v>75</v>
      </c>
      <c r="H12" s="4" t="s">
        <v>345</v>
      </c>
      <c r="I12" s="4" t="s">
        <v>27</v>
      </c>
      <c r="J12" s="4" t="s">
        <v>43</v>
      </c>
      <c r="K12" s="4" t="s">
        <v>24</v>
      </c>
      <c r="L12" s="4" t="s">
        <v>24</v>
      </c>
      <c r="M12" s="4" t="s">
        <v>24</v>
      </c>
      <c r="N12" s="4" t="s">
        <v>77</v>
      </c>
      <c r="O12" s="10" t="s">
        <v>92</v>
      </c>
      <c r="P12" s="5">
        <v>85</v>
      </c>
      <c r="Q12" s="4" t="s">
        <v>30</v>
      </c>
      <c r="R12" s="6" t="s">
        <v>93</v>
      </c>
      <c r="S12" s="10" t="s">
        <v>95</v>
      </c>
      <c r="T12" s="16">
        <f>+[2]Hoja2!E5</f>
        <v>201689124.45672724</v>
      </c>
      <c r="U12" s="8">
        <v>44197</v>
      </c>
      <c r="V12" s="8">
        <v>44561</v>
      </c>
      <c r="W12" s="4" t="s">
        <v>31</v>
      </c>
      <c r="X12" s="4" t="s">
        <v>94</v>
      </c>
      <c r="Y12" s="4" t="s">
        <v>33</v>
      </c>
      <c r="Z12" s="21">
        <v>37.200000000000003</v>
      </c>
      <c r="AA12" s="10" t="s">
        <v>526</v>
      </c>
      <c r="AB12" s="10" t="s">
        <v>524</v>
      </c>
      <c r="AC12" s="16">
        <f>+[2]Hoja2!E25</f>
        <v>75777289.272727281</v>
      </c>
      <c r="AD12" s="16">
        <f>+[2]Hoja2!E44</f>
        <v>15936203.272727273</v>
      </c>
      <c r="AE12" s="18"/>
    </row>
    <row r="13" spans="1:31" ht="225" x14ac:dyDescent="0.25">
      <c r="A13" s="3">
        <v>12</v>
      </c>
      <c r="B13" s="4" t="s">
        <v>76</v>
      </c>
      <c r="C13" s="4" t="s">
        <v>41</v>
      </c>
      <c r="D13" s="4" t="s">
        <v>73</v>
      </c>
      <c r="E13" s="4" t="s">
        <v>74</v>
      </c>
      <c r="F13" s="4" t="s">
        <v>38</v>
      </c>
      <c r="G13" s="4" t="s">
        <v>75</v>
      </c>
      <c r="H13" s="4" t="s">
        <v>345</v>
      </c>
      <c r="I13" s="4" t="s">
        <v>27</v>
      </c>
      <c r="J13" s="4" t="s">
        <v>43</v>
      </c>
      <c r="K13" s="4" t="s">
        <v>24</v>
      </c>
      <c r="L13" s="4" t="s">
        <v>24</v>
      </c>
      <c r="M13" s="4" t="s">
        <v>24</v>
      </c>
      <c r="N13" s="4" t="s">
        <v>77</v>
      </c>
      <c r="O13" s="4" t="s">
        <v>429</v>
      </c>
      <c r="P13" s="5">
        <v>100</v>
      </c>
      <c r="Q13" s="4" t="s">
        <v>30</v>
      </c>
      <c r="R13" s="6" t="s">
        <v>425</v>
      </c>
      <c r="S13" s="10" t="s">
        <v>427</v>
      </c>
      <c r="T13" s="16">
        <f>+[2]Hoja2!F5</f>
        <v>403378248.91345447</v>
      </c>
      <c r="U13" s="8">
        <v>44197</v>
      </c>
      <c r="V13" s="8">
        <v>44561</v>
      </c>
      <c r="W13" s="4" t="s">
        <v>31</v>
      </c>
      <c r="X13" s="4" t="s">
        <v>94</v>
      </c>
      <c r="Y13" s="4" t="s">
        <v>33</v>
      </c>
      <c r="Z13" s="21">
        <v>84.6</v>
      </c>
      <c r="AA13" s="10" t="s">
        <v>527</v>
      </c>
      <c r="AB13" s="10" t="s">
        <v>524</v>
      </c>
      <c r="AC13" s="16">
        <f>+[2]Hoja2!F25</f>
        <v>151554578.54545456</v>
      </c>
      <c r="AD13" s="16">
        <f>+[2]Hoja2!F44</f>
        <v>31872406.545454547</v>
      </c>
      <c r="AE13" s="18"/>
    </row>
    <row r="14" spans="1:31" ht="195" x14ac:dyDescent="0.25">
      <c r="A14" s="3">
        <v>14</v>
      </c>
      <c r="B14" s="4" t="s">
        <v>102</v>
      </c>
      <c r="C14" s="4" t="s">
        <v>41</v>
      </c>
      <c r="D14" s="4" t="s">
        <v>60</v>
      </c>
      <c r="E14" s="4" t="s">
        <v>101</v>
      </c>
      <c r="F14" s="4" t="s">
        <v>25</v>
      </c>
      <c r="G14" s="4" t="s">
        <v>26</v>
      </c>
      <c r="H14" s="4" t="s">
        <v>29</v>
      </c>
      <c r="I14" s="4" t="s">
        <v>42</v>
      </c>
      <c r="J14" s="4" t="s">
        <v>28</v>
      </c>
      <c r="K14" s="4" t="s">
        <v>24</v>
      </c>
      <c r="L14" s="4" t="s">
        <v>24</v>
      </c>
      <c r="M14" s="4" t="s">
        <v>24</v>
      </c>
      <c r="N14" s="4" t="s">
        <v>457</v>
      </c>
      <c r="O14" s="4" t="s">
        <v>103</v>
      </c>
      <c r="P14" s="5">
        <v>100</v>
      </c>
      <c r="Q14" s="4" t="s">
        <v>30</v>
      </c>
      <c r="R14" s="6" t="s">
        <v>104</v>
      </c>
      <c r="S14" s="4" t="s">
        <v>105</v>
      </c>
      <c r="T14" s="7"/>
      <c r="U14" s="8">
        <v>44197</v>
      </c>
      <c r="V14" s="8">
        <v>44561</v>
      </c>
      <c r="W14" s="4" t="s">
        <v>34</v>
      </c>
      <c r="X14" s="4" t="s">
        <v>94</v>
      </c>
      <c r="Y14" s="4" t="s">
        <v>33</v>
      </c>
      <c r="Z14" s="43">
        <v>100</v>
      </c>
      <c r="AA14" s="42" t="s">
        <v>519</v>
      </c>
      <c r="AB14" s="42" t="s">
        <v>489</v>
      </c>
      <c r="AC14" s="16"/>
      <c r="AD14" s="40"/>
      <c r="AE14" s="18"/>
    </row>
    <row r="15" spans="1:31" ht="75" x14ac:dyDescent="0.25">
      <c r="A15" s="3">
        <v>15</v>
      </c>
      <c r="B15" s="4" t="s">
        <v>102</v>
      </c>
      <c r="C15" s="4" t="s">
        <v>41</v>
      </c>
      <c r="D15" s="4" t="s">
        <v>60</v>
      </c>
      <c r="E15" s="4" t="s">
        <v>101</v>
      </c>
      <c r="F15" s="4" t="s">
        <v>25</v>
      </c>
      <c r="G15" s="4" t="s">
        <v>26</v>
      </c>
      <c r="H15" s="4" t="s">
        <v>29</v>
      </c>
      <c r="I15" s="4" t="s">
        <v>42</v>
      </c>
      <c r="J15" s="4" t="s">
        <v>28</v>
      </c>
      <c r="K15" s="4" t="s">
        <v>24</v>
      </c>
      <c r="L15" s="4" t="s">
        <v>24</v>
      </c>
      <c r="M15" s="4" t="s">
        <v>24</v>
      </c>
      <c r="N15" s="4" t="s">
        <v>457</v>
      </c>
      <c r="O15" s="4" t="s">
        <v>459</v>
      </c>
      <c r="P15" s="5">
        <v>12</v>
      </c>
      <c r="Q15" s="4" t="s">
        <v>57</v>
      </c>
      <c r="R15" s="6" t="s">
        <v>461</v>
      </c>
      <c r="S15" s="6" t="s">
        <v>460</v>
      </c>
      <c r="T15" s="7"/>
      <c r="U15" s="8">
        <v>44227</v>
      </c>
      <c r="V15" s="8">
        <v>44561</v>
      </c>
      <c r="W15" s="4" t="s">
        <v>31</v>
      </c>
      <c r="X15" s="4" t="s">
        <v>47</v>
      </c>
      <c r="Y15" s="4" t="s">
        <v>33</v>
      </c>
      <c r="Z15" s="43">
        <v>5</v>
      </c>
      <c r="AA15" s="42" t="s">
        <v>570</v>
      </c>
      <c r="AB15" s="42" t="s">
        <v>490</v>
      </c>
      <c r="AC15" s="16"/>
      <c r="AD15" s="40"/>
      <c r="AE15" s="18"/>
    </row>
    <row r="16" spans="1:31" ht="180" x14ac:dyDescent="0.25">
      <c r="A16" s="3">
        <v>16</v>
      </c>
      <c r="B16" s="4" t="s">
        <v>102</v>
      </c>
      <c r="C16" s="4" t="s">
        <v>41</v>
      </c>
      <c r="D16" s="4" t="s">
        <v>60</v>
      </c>
      <c r="E16" s="4" t="s">
        <v>101</v>
      </c>
      <c r="F16" s="4" t="s">
        <v>25</v>
      </c>
      <c r="G16" s="4" t="s">
        <v>26</v>
      </c>
      <c r="H16" s="4" t="s">
        <v>29</v>
      </c>
      <c r="I16" s="4" t="s">
        <v>42</v>
      </c>
      <c r="J16" s="4" t="s">
        <v>28</v>
      </c>
      <c r="K16" s="4" t="s">
        <v>24</v>
      </c>
      <c r="L16" s="4" t="s">
        <v>24</v>
      </c>
      <c r="M16" s="4" t="s">
        <v>24</v>
      </c>
      <c r="N16" s="4" t="s">
        <v>457</v>
      </c>
      <c r="O16" s="4" t="s">
        <v>107</v>
      </c>
      <c r="P16" s="5">
        <v>5</v>
      </c>
      <c r="Q16" s="4" t="s">
        <v>57</v>
      </c>
      <c r="R16" s="6" t="s">
        <v>108</v>
      </c>
      <c r="S16" s="4" t="s">
        <v>109</v>
      </c>
      <c r="T16" s="7"/>
      <c r="U16" s="8">
        <v>44197</v>
      </c>
      <c r="V16" s="8">
        <v>44561</v>
      </c>
      <c r="W16" s="4" t="s">
        <v>34</v>
      </c>
      <c r="X16" s="4" t="s">
        <v>47</v>
      </c>
      <c r="Y16" s="4" t="s">
        <v>33</v>
      </c>
      <c r="Z16" s="43">
        <v>5</v>
      </c>
      <c r="AA16" s="42" t="s">
        <v>571</v>
      </c>
      <c r="AB16" s="17" t="s">
        <v>491</v>
      </c>
      <c r="AC16" s="16"/>
      <c r="AD16" s="40"/>
      <c r="AE16" s="18"/>
    </row>
    <row r="17" spans="1:31" ht="135" x14ac:dyDescent="0.25">
      <c r="A17" s="3">
        <v>17</v>
      </c>
      <c r="B17" s="4" t="s">
        <v>102</v>
      </c>
      <c r="C17" s="4" t="s">
        <v>110</v>
      </c>
      <c r="D17" s="4" t="s">
        <v>60</v>
      </c>
      <c r="E17" s="4" t="s">
        <v>101</v>
      </c>
      <c r="F17" s="4" t="s">
        <v>25</v>
      </c>
      <c r="G17" s="4" t="s">
        <v>26</v>
      </c>
      <c r="H17" s="4" t="s">
        <v>29</v>
      </c>
      <c r="I17" s="4" t="s">
        <v>42</v>
      </c>
      <c r="J17" s="4" t="s">
        <v>28</v>
      </c>
      <c r="K17" s="4" t="s">
        <v>24</v>
      </c>
      <c r="L17" s="4" t="s">
        <v>24</v>
      </c>
      <c r="M17" s="4" t="s">
        <v>24</v>
      </c>
      <c r="N17" s="4" t="s">
        <v>457</v>
      </c>
      <c r="O17" s="4" t="s">
        <v>111</v>
      </c>
      <c r="P17" s="5">
        <v>1</v>
      </c>
      <c r="Q17" s="4" t="s">
        <v>59</v>
      </c>
      <c r="R17" s="6" t="s">
        <v>112</v>
      </c>
      <c r="S17" s="10" t="s">
        <v>111</v>
      </c>
      <c r="T17" s="7"/>
      <c r="U17" s="8">
        <v>44202</v>
      </c>
      <c r="V17" s="8">
        <v>44347</v>
      </c>
      <c r="W17" s="4" t="s">
        <v>34</v>
      </c>
      <c r="X17" s="4" t="s">
        <v>35</v>
      </c>
      <c r="Y17" s="4" t="s">
        <v>33</v>
      </c>
      <c r="Z17" s="43">
        <v>1</v>
      </c>
      <c r="AA17" s="39" t="s">
        <v>572</v>
      </c>
      <c r="AB17" s="38" t="s">
        <v>573</v>
      </c>
      <c r="AC17" s="40"/>
      <c r="AD17" s="40"/>
      <c r="AE17" s="18"/>
    </row>
    <row r="18" spans="1:31" ht="30" x14ac:dyDescent="0.25">
      <c r="A18" s="3">
        <v>18</v>
      </c>
      <c r="B18" s="4" t="s">
        <v>114</v>
      </c>
      <c r="C18" s="4" t="s">
        <v>55</v>
      </c>
      <c r="D18" s="4" t="s">
        <v>60</v>
      </c>
      <c r="E18" s="4" t="s">
        <v>61</v>
      </c>
      <c r="F18" s="4" t="s">
        <v>38</v>
      </c>
      <c r="G18" s="4" t="s">
        <v>113</v>
      </c>
      <c r="H18" s="4" t="s">
        <v>116</v>
      </c>
      <c r="I18" s="4" t="s">
        <v>42</v>
      </c>
      <c r="J18" s="4" t="s">
        <v>56</v>
      </c>
      <c r="K18" s="4" t="s">
        <v>24</v>
      </c>
      <c r="L18" s="4" t="s">
        <v>24</v>
      </c>
      <c r="M18" s="4" t="s">
        <v>24</v>
      </c>
      <c r="N18" s="4" t="s">
        <v>115</v>
      </c>
      <c r="O18" s="4" t="s">
        <v>117</v>
      </c>
      <c r="P18" s="5">
        <v>814005.4</v>
      </c>
      <c r="Q18" s="4" t="s">
        <v>118</v>
      </c>
      <c r="R18" s="6" t="s">
        <v>119</v>
      </c>
      <c r="S18" s="4" t="s">
        <v>120</v>
      </c>
      <c r="T18" s="7">
        <v>0</v>
      </c>
      <c r="U18" s="8">
        <v>44197</v>
      </c>
      <c r="V18" s="8">
        <v>44227</v>
      </c>
      <c r="W18" s="4" t="s">
        <v>34</v>
      </c>
      <c r="X18" s="4" t="s">
        <v>35</v>
      </c>
      <c r="Y18" s="4" t="s">
        <v>12</v>
      </c>
      <c r="Z18" s="15"/>
      <c r="AA18" s="4"/>
      <c r="AB18" s="4"/>
      <c r="AC18" s="9"/>
      <c r="AD18" s="9"/>
      <c r="AE18" s="12"/>
    </row>
    <row r="19" spans="1:31" ht="165" x14ac:dyDescent="0.25">
      <c r="A19" s="3">
        <v>19</v>
      </c>
      <c r="B19" s="4" t="s">
        <v>114</v>
      </c>
      <c r="C19" s="4" t="s">
        <v>55</v>
      </c>
      <c r="D19" s="4" t="s">
        <v>36</v>
      </c>
      <c r="E19" s="4" t="s">
        <v>121</v>
      </c>
      <c r="F19" s="4" t="s">
        <v>38</v>
      </c>
      <c r="G19" s="4" t="s">
        <v>113</v>
      </c>
      <c r="H19" s="4" t="s">
        <v>123</v>
      </c>
      <c r="I19" s="4" t="s">
        <v>42</v>
      </c>
      <c r="J19" s="4" t="s">
        <v>43</v>
      </c>
      <c r="K19" s="4" t="s">
        <v>24</v>
      </c>
      <c r="L19" s="4" t="s">
        <v>24</v>
      </c>
      <c r="M19" s="4" t="s">
        <v>24</v>
      </c>
      <c r="N19" s="4" t="s">
        <v>122</v>
      </c>
      <c r="O19" s="4" t="s">
        <v>466</v>
      </c>
      <c r="P19" s="5">
        <v>7</v>
      </c>
      <c r="Q19" s="4" t="s">
        <v>124</v>
      </c>
      <c r="R19" s="6" t="s">
        <v>467</v>
      </c>
      <c r="S19" s="4" t="s">
        <v>125</v>
      </c>
      <c r="T19" s="7">
        <v>0</v>
      </c>
      <c r="U19" s="8">
        <v>44227</v>
      </c>
      <c r="V19" s="8">
        <v>44561</v>
      </c>
      <c r="W19" s="4" t="s">
        <v>31</v>
      </c>
      <c r="X19" s="4" t="s">
        <v>47</v>
      </c>
      <c r="Y19" s="4" t="s">
        <v>12</v>
      </c>
      <c r="Z19" s="58">
        <v>2.2090000000000001</v>
      </c>
      <c r="AA19" s="57" t="s">
        <v>606</v>
      </c>
      <c r="AB19" s="57" t="s">
        <v>607</v>
      </c>
      <c r="AC19" s="56">
        <v>311251191</v>
      </c>
      <c r="AD19" s="56">
        <v>171762690</v>
      </c>
      <c r="AE19" s="18"/>
    </row>
    <row r="20" spans="1:31" ht="45" x14ac:dyDescent="0.25">
      <c r="A20" s="3">
        <v>20</v>
      </c>
      <c r="B20" s="4" t="s">
        <v>114</v>
      </c>
      <c r="C20" s="4" t="s">
        <v>55</v>
      </c>
      <c r="D20" s="4" t="s">
        <v>36</v>
      </c>
      <c r="E20" s="4" t="s">
        <v>121</v>
      </c>
      <c r="F20" s="4" t="s">
        <v>38</v>
      </c>
      <c r="G20" s="4" t="s">
        <v>113</v>
      </c>
      <c r="H20" s="4" t="s">
        <v>127</v>
      </c>
      <c r="I20" s="4" t="s">
        <v>42</v>
      </c>
      <c r="J20" s="4" t="s">
        <v>43</v>
      </c>
      <c r="K20" s="4" t="s">
        <v>24</v>
      </c>
      <c r="L20" s="4" t="s">
        <v>24</v>
      </c>
      <c r="M20" s="4" t="s">
        <v>24</v>
      </c>
      <c r="N20" s="4" t="s">
        <v>126</v>
      </c>
      <c r="O20" s="4" t="s">
        <v>127</v>
      </c>
      <c r="P20" s="5">
        <v>410548</v>
      </c>
      <c r="Q20" s="4" t="s">
        <v>118</v>
      </c>
      <c r="R20" s="6" t="s">
        <v>128</v>
      </c>
      <c r="S20" s="4" t="s">
        <v>129</v>
      </c>
      <c r="T20" s="7"/>
      <c r="U20" s="8">
        <v>44227</v>
      </c>
      <c r="V20" s="8">
        <v>44561</v>
      </c>
      <c r="W20" s="4" t="s">
        <v>31</v>
      </c>
      <c r="X20" s="4" t="s">
        <v>94</v>
      </c>
      <c r="Y20" s="4" t="s">
        <v>12</v>
      </c>
      <c r="Z20" s="55">
        <f>56618.144266</f>
        <v>56618.144266000003</v>
      </c>
      <c r="AA20" s="42" t="s">
        <v>517</v>
      </c>
      <c r="AB20" s="42" t="s">
        <v>518</v>
      </c>
      <c r="AC20" s="40">
        <v>194348872</v>
      </c>
      <c r="AD20" s="40">
        <v>115165960</v>
      </c>
      <c r="AE20" s="18"/>
    </row>
    <row r="21" spans="1:31" ht="60" x14ac:dyDescent="0.25">
      <c r="A21" s="3">
        <v>21</v>
      </c>
      <c r="B21" s="4" t="s">
        <v>132</v>
      </c>
      <c r="C21" s="4" t="s">
        <v>130</v>
      </c>
      <c r="D21" s="4" t="s">
        <v>60</v>
      </c>
      <c r="E21" s="4" t="s">
        <v>130</v>
      </c>
      <c r="F21" s="4" t="s">
        <v>25</v>
      </c>
      <c r="G21" s="4" t="s">
        <v>131</v>
      </c>
      <c r="H21" s="4" t="s">
        <v>135</v>
      </c>
      <c r="I21" s="4" t="s">
        <v>133</v>
      </c>
      <c r="J21" s="4" t="s">
        <v>28</v>
      </c>
      <c r="K21" s="4" t="s">
        <v>24</v>
      </c>
      <c r="L21" s="4" t="s">
        <v>24</v>
      </c>
      <c r="M21" s="4" t="s">
        <v>24</v>
      </c>
      <c r="N21" s="4" t="s">
        <v>134</v>
      </c>
      <c r="O21" s="4" t="s">
        <v>136</v>
      </c>
      <c r="P21" s="5">
        <v>100</v>
      </c>
      <c r="Q21" s="4" t="s">
        <v>30</v>
      </c>
      <c r="R21" s="6" t="s">
        <v>137</v>
      </c>
      <c r="S21" s="4" t="s">
        <v>138</v>
      </c>
      <c r="T21" s="7">
        <v>272964753</v>
      </c>
      <c r="U21" s="8">
        <v>44197</v>
      </c>
      <c r="V21" s="8">
        <v>44561</v>
      </c>
      <c r="W21" s="4" t="s">
        <v>31</v>
      </c>
      <c r="X21" s="4" t="s">
        <v>94</v>
      </c>
      <c r="Y21" s="4" t="s">
        <v>33</v>
      </c>
      <c r="Z21" s="15">
        <v>0</v>
      </c>
      <c r="AA21" s="10" t="s">
        <v>479</v>
      </c>
      <c r="AB21" s="10"/>
      <c r="AC21" s="9"/>
      <c r="AD21" s="9"/>
      <c r="AE21" s="12"/>
    </row>
    <row r="22" spans="1:31" ht="60" x14ac:dyDescent="0.25">
      <c r="A22" s="3">
        <v>22</v>
      </c>
      <c r="B22" s="4" t="s">
        <v>132</v>
      </c>
      <c r="C22" s="4" t="s">
        <v>130</v>
      </c>
      <c r="D22" s="4" t="s">
        <v>60</v>
      </c>
      <c r="E22" s="4" t="s">
        <v>130</v>
      </c>
      <c r="F22" s="4" t="s">
        <v>25</v>
      </c>
      <c r="G22" s="4" t="s">
        <v>131</v>
      </c>
      <c r="H22" s="4" t="s">
        <v>140</v>
      </c>
      <c r="I22" s="4" t="s">
        <v>133</v>
      </c>
      <c r="J22" s="4" t="s">
        <v>28</v>
      </c>
      <c r="K22" s="4" t="s">
        <v>24</v>
      </c>
      <c r="L22" s="4" t="s">
        <v>24</v>
      </c>
      <c r="M22" s="4" t="s">
        <v>24</v>
      </c>
      <c r="N22" s="4" t="s">
        <v>139</v>
      </c>
      <c r="O22" s="4" t="s">
        <v>141</v>
      </c>
      <c r="P22" s="5">
        <v>100</v>
      </c>
      <c r="Q22" s="4" t="s">
        <v>30</v>
      </c>
      <c r="R22" s="6" t="s">
        <v>462</v>
      </c>
      <c r="S22" s="4" t="s">
        <v>141</v>
      </c>
      <c r="T22" s="7">
        <v>714100000</v>
      </c>
      <c r="U22" s="8">
        <v>44197</v>
      </c>
      <c r="V22" s="8">
        <v>44561</v>
      </c>
      <c r="W22" s="4" t="s">
        <v>31</v>
      </c>
      <c r="X22" s="4" t="s">
        <v>94</v>
      </c>
      <c r="Y22" s="4" t="s">
        <v>33</v>
      </c>
      <c r="Z22" s="15">
        <v>0</v>
      </c>
      <c r="AA22" s="10" t="s">
        <v>480</v>
      </c>
      <c r="AB22" s="10" t="s">
        <v>481</v>
      </c>
      <c r="AC22" s="9">
        <v>0</v>
      </c>
      <c r="AD22" s="9">
        <v>0</v>
      </c>
      <c r="AE22" s="12"/>
    </row>
    <row r="23" spans="1:31" ht="165" x14ac:dyDescent="0.25">
      <c r="A23" s="3">
        <v>23</v>
      </c>
      <c r="B23" s="4" t="s">
        <v>132</v>
      </c>
      <c r="C23" s="4" t="s">
        <v>130</v>
      </c>
      <c r="D23" s="4" t="s">
        <v>60</v>
      </c>
      <c r="E23" s="4" t="s">
        <v>130</v>
      </c>
      <c r="F23" s="4" t="s">
        <v>25</v>
      </c>
      <c r="G23" s="4" t="s">
        <v>131</v>
      </c>
      <c r="H23" s="4" t="s">
        <v>135</v>
      </c>
      <c r="I23" s="4" t="s">
        <v>142</v>
      </c>
      <c r="J23" s="4" t="s">
        <v>43</v>
      </c>
      <c r="K23" s="4" t="s">
        <v>24</v>
      </c>
      <c r="L23" s="4" t="s">
        <v>24</v>
      </c>
      <c r="M23" s="4" t="s">
        <v>24</v>
      </c>
      <c r="N23" s="4" t="s">
        <v>143</v>
      </c>
      <c r="O23" s="4" t="s">
        <v>144</v>
      </c>
      <c r="P23" s="5">
        <v>100</v>
      </c>
      <c r="Q23" s="4" t="s">
        <v>30</v>
      </c>
      <c r="R23" s="6" t="s">
        <v>145</v>
      </c>
      <c r="S23" s="4" t="s">
        <v>146</v>
      </c>
      <c r="T23" s="7">
        <v>145338705</v>
      </c>
      <c r="U23" s="8">
        <v>44197</v>
      </c>
      <c r="V23" s="8">
        <v>44561</v>
      </c>
      <c r="W23" s="4" t="s">
        <v>31</v>
      </c>
      <c r="X23" s="4" t="s">
        <v>94</v>
      </c>
      <c r="Y23" s="4" t="s">
        <v>33</v>
      </c>
      <c r="Z23" s="15">
        <v>97</v>
      </c>
      <c r="AA23" s="10" t="s">
        <v>482</v>
      </c>
      <c r="AB23" s="10" t="s">
        <v>483</v>
      </c>
      <c r="AC23" s="9">
        <v>0</v>
      </c>
      <c r="AD23" s="9">
        <v>0</v>
      </c>
      <c r="AE23" s="12"/>
    </row>
    <row r="24" spans="1:31" x14ac:dyDescent="0.25">
      <c r="A24" s="3">
        <v>24</v>
      </c>
      <c r="B24" s="4" t="s">
        <v>132</v>
      </c>
      <c r="C24" s="4" t="s">
        <v>130</v>
      </c>
      <c r="D24" s="4" t="s">
        <v>60</v>
      </c>
      <c r="E24" s="4" t="s">
        <v>130</v>
      </c>
      <c r="F24" s="4" t="s">
        <v>25</v>
      </c>
      <c r="G24" s="4" t="s">
        <v>131</v>
      </c>
      <c r="H24" s="4" t="s">
        <v>135</v>
      </c>
      <c r="I24" s="4" t="s">
        <v>133</v>
      </c>
      <c r="J24" s="4" t="s">
        <v>43</v>
      </c>
      <c r="K24" s="4" t="s">
        <v>24</v>
      </c>
      <c r="L24" s="4" t="s">
        <v>24</v>
      </c>
      <c r="M24" s="4" t="s">
        <v>24</v>
      </c>
      <c r="N24" s="4" t="s">
        <v>147</v>
      </c>
      <c r="O24" s="4" t="s">
        <v>148</v>
      </c>
      <c r="P24" s="5">
        <v>96</v>
      </c>
      <c r="Q24" s="4" t="s">
        <v>30</v>
      </c>
      <c r="R24" s="6" t="s">
        <v>149</v>
      </c>
      <c r="S24" s="4" t="s">
        <v>150</v>
      </c>
      <c r="T24" s="7">
        <v>1132403458</v>
      </c>
      <c r="U24" s="8">
        <v>44211</v>
      </c>
      <c r="V24" s="8">
        <v>44561</v>
      </c>
      <c r="W24" s="4" t="s">
        <v>31</v>
      </c>
      <c r="X24" s="4" t="s">
        <v>32</v>
      </c>
      <c r="Y24" s="4" t="s">
        <v>12</v>
      </c>
      <c r="Z24" s="15"/>
      <c r="AA24" s="4"/>
      <c r="AB24" s="4"/>
      <c r="AC24" s="9"/>
      <c r="AD24" s="9"/>
      <c r="AE24" s="12"/>
    </row>
    <row r="25" spans="1:31" ht="30" x14ac:dyDescent="0.25">
      <c r="A25" s="3">
        <v>25</v>
      </c>
      <c r="B25" s="4" t="s">
        <v>132</v>
      </c>
      <c r="C25" s="4" t="s">
        <v>130</v>
      </c>
      <c r="D25" s="4" t="s">
        <v>60</v>
      </c>
      <c r="E25" s="4" t="s">
        <v>130</v>
      </c>
      <c r="F25" s="4" t="s">
        <v>25</v>
      </c>
      <c r="G25" s="4" t="s">
        <v>131</v>
      </c>
      <c r="H25" s="4" t="s">
        <v>135</v>
      </c>
      <c r="I25" s="4" t="s">
        <v>42</v>
      </c>
      <c r="J25" s="4" t="s">
        <v>28</v>
      </c>
      <c r="K25" s="4" t="s">
        <v>24</v>
      </c>
      <c r="L25" s="4" t="s">
        <v>24</v>
      </c>
      <c r="M25" s="4" t="s">
        <v>24</v>
      </c>
      <c r="N25" s="4" t="s">
        <v>151</v>
      </c>
      <c r="O25" s="4" t="s">
        <v>152</v>
      </c>
      <c r="P25" s="5">
        <v>3.8</v>
      </c>
      <c r="Q25" s="4" t="s">
        <v>30</v>
      </c>
      <c r="R25" s="6" t="s">
        <v>153</v>
      </c>
      <c r="S25" s="4" t="s">
        <v>154</v>
      </c>
      <c r="T25" s="7">
        <v>0</v>
      </c>
      <c r="U25" s="8">
        <v>44211</v>
      </c>
      <c r="V25" s="8">
        <v>44561</v>
      </c>
      <c r="W25" s="4" t="s">
        <v>31</v>
      </c>
      <c r="X25" s="4" t="s">
        <v>35</v>
      </c>
      <c r="Y25" s="4" t="s">
        <v>12</v>
      </c>
      <c r="Z25" s="15"/>
      <c r="AA25" s="4"/>
      <c r="AB25" s="4"/>
      <c r="AC25" s="9"/>
      <c r="AD25" s="9"/>
      <c r="AE25" s="12"/>
    </row>
    <row r="26" spans="1:31" ht="255" x14ac:dyDescent="0.25">
      <c r="A26" s="3">
        <v>26</v>
      </c>
      <c r="B26" s="4" t="s">
        <v>157</v>
      </c>
      <c r="C26" s="4" t="s">
        <v>158</v>
      </c>
      <c r="D26" s="4" t="s">
        <v>60</v>
      </c>
      <c r="E26" s="4" t="s">
        <v>61</v>
      </c>
      <c r="F26" s="4" t="s">
        <v>155</v>
      </c>
      <c r="G26" s="4" t="s">
        <v>156</v>
      </c>
      <c r="H26" s="4" t="s">
        <v>161</v>
      </c>
      <c r="I26" s="4" t="s">
        <v>159</v>
      </c>
      <c r="J26" s="4" t="s">
        <v>28</v>
      </c>
      <c r="K26" s="4" t="s">
        <v>24</v>
      </c>
      <c r="L26" s="4" t="s">
        <v>24</v>
      </c>
      <c r="M26" s="4" t="s">
        <v>24</v>
      </c>
      <c r="N26" s="4" t="s">
        <v>160</v>
      </c>
      <c r="O26" s="4" t="s">
        <v>463</v>
      </c>
      <c r="P26" s="5">
        <v>100</v>
      </c>
      <c r="Q26" s="4" t="s">
        <v>30</v>
      </c>
      <c r="R26" s="6" t="s">
        <v>464</v>
      </c>
      <c r="S26" s="4" t="s">
        <v>465</v>
      </c>
      <c r="T26" s="7">
        <v>0</v>
      </c>
      <c r="U26" s="8">
        <v>44230</v>
      </c>
      <c r="V26" s="8">
        <v>44560</v>
      </c>
      <c r="W26" s="4" t="s">
        <v>31</v>
      </c>
      <c r="X26" s="4" t="s">
        <v>32</v>
      </c>
      <c r="Y26" s="4" t="s">
        <v>33</v>
      </c>
      <c r="Z26" s="43">
        <v>20</v>
      </c>
      <c r="AA26" s="42" t="s">
        <v>580</v>
      </c>
      <c r="AB26" s="4"/>
      <c r="AC26" s="9"/>
      <c r="AD26" s="9"/>
      <c r="AE26" s="18"/>
    </row>
    <row r="27" spans="1:31" ht="180" x14ac:dyDescent="0.25">
      <c r="A27" s="3">
        <v>27</v>
      </c>
      <c r="B27" s="4" t="s">
        <v>157</v>
      </c>
      <c r="C27" s="4" t="s">
        <v>158</v>
      </c>
      <c r="D27" s="4" t="s">
        <v>60</v>
      </c>
      <c r="E27" s="4" t="s">
        <v>61</v>
      </c>
      <c r="F27" s="4" t="s">
        <v>155</v>
      </c>
      <c r="G27" s="4" t="s">
        <v>156</v>
      </c>
      <c r="H27" s="4" t="s">
        <v>161</v>
      </c>
      <c r="I27" s="4" t="s">
        <v>162</v>
      </c>
      <c r="J27" s="4" t="s">
        <v>28</v>
      </c>
      <c r="K27" s="4" t="s">
        <v>24</v>
      </c>
      <c r="L27" s="4" t="s">
        <v>24</v>
      </c>
      <c r="M27" s="4" t="s">
        <v>24</v>
      </c>
      <c r="N27" s="4" t="s">
        <v>163</v>
      </c>
      <c r="O27" s="4" t="s">
        <v>164</v>
      </c>
      <c r="P27" s="5">
        <v>100</v>
      </c>
      <c r="Q27" s="4" t="s">
        <v>30</v>
      </c>
      <c r="R27" s="6" t="s">
        <v>165</v>
      </c>
      <c r="S27" s="4" t="s">
        <v>166</v>
      </c>
      <c r="T27" s="7">
        <v>0</v>
      </c>
      <c r="U27" s="8">
        <v>44211</v>
      </c>
      <c r="V27" s="8">
        <v>44561</v>
      </c>
      <c r="W27" s="4" t="s">
        <v>31</v>
      </c>
      <c r="X27" s="4" t="s">
        <v>32</v>
      </c>
      <c r="Y27" s="4" t="s">
        <v>33</v>
      </c>
      <c r="Z27" s="43">
        <v>0</v>
      </c>
      <c r="AA27" s="42" t="s">
        <v>581</v>
      </c>
      <c r="AB27" s="4"/>
      <c r="AC27" s="9"/>
      <c r="AD27" s="9"/>
      <c r="AE27" s="18"/>
    </row>
    <row r="28" spans="1:31" ht="409.5" x14ac:dyDescent="0.25">
      <c r="A28" s="3">
        <v>28</v>
      </c>
      <c r="B28" s="4" t="s">
        <v>157</v>
      </c>
      <c r="C28" s="4" t="s">
        <v>158</v>
      </c>
      <c r="D28" s="4" t="s">
        <v>60</v>
      </c>
      <c r="E28" s="4" t="s">
        <v>61</v>
      </c>
      <c r="F28" s="4" t="s">
        <v>155</v>
      </c>
      <c r="G28" s="4" t="s">
        <v>156</v>
      </c>
      <c r="H28" s="4" t="s">
        <v>161</v>
      </c>
      <c r="I28" s="4" t="s">
        <v>162</v>
      </c>
      <c r="J28" s="4" t="s">
        <v>28</v>
      </c>
      <c r="K28" s="4" t="s">
        <v>24</v>
      </c>
      <c r="L28" s="4" t="s">
        <v>24</v>
      </c>
      <c r="M28" s="4" t="s">
        <v>24</v>
      </c>
      <c r="N28" s="4" t="s">
        <v>163</v>
      </c>
      <c r="O28" s="4" t="s">
        <v>167</v>
      </c>
      <c r="P28" s="5">
        <v>100</v>
      </c>
      <c r="Q28" s="4" t="s">
        <v>30</v>
      </c>
      <c r="R28" s="6" t="s">
        <v>168</v>
      </c>
      <c r="S28" s="4" t="s">
        <v>169</v>
      </c>
      <c r="T28" s="7">
        <v>0</v>
      </c>
      <c r="U28" s="8">
        <v>44256</v>
      </c>
      <c r="V28" s="8">
        <v>44560</v>
      </c>
      <c r="W28" s="4" t="s">
        <v>31</v>
      </c>
      <c r="X28" s="4" t="s">
        <v>106</v>
      </c>
      <c r="Y28" s="4" t="s">
        <v>33</v>
      </c>
      <c r="Z28" s="43">
        <v>40</v>
      </c>
      <c r="AA28" s="42" t="s">
        <v>484</v>
      </c>
      <c r="AB28" s="2" t="s">
        <v>584</v>
      </c>
      <c r="AC28" s="9"/>
      <c r="AD28" s="9"/>
      <c r="AE28" s="18"/>
    </row>
    <row r="29" spans="1:31" ht="165" x14ac:dyDescent="0.25">
      <c r="A29" s="3">
        <v>29</v>
      </c>
      <c r="B29" s="4" t="s">
        <v>157</v>
      </c>
      <c r="C29" s="4" t="s">
        <v>158</v>
      </c>
      <c r="D29" s="4" t="s">
        <v>60</v>
      </c>
      <c r="E29" s="4" t="s">
        <v>61</v>
      </c>
      <c r="F29" s="4" t="s">
        <v>155</v>
      </c>
      <c r="G29" s="4" t="s">
        <v>156</v>
      </c>
      <c r="H29" s="4" t="s">
        <v>161</v>
      </c>
      <c r="I29" s="4" t="s">
        <v>170</v>
      </c>
      <c r="J29" s="4" t="s">
        <v>28</v>
      </c>
      <c r="K29" s="4" t="s">
        <v>24</v>
      </c>
      <c r="L29" s="4" t="s">
        <v>24</v>
      </c>
      <c r="M29" s="4" t="s">
        <v>24</v>
      </c>
      <c r="N29" s="4" t="s">
        <v>171</v>
      </c>
      <c r="O29" s="4" t="s">
        <v>172</v>
      </c>
      <c r="P29" s="5">
        <v>1</v>
      </c>
      <c r="Q29" s="4" t="s">
        <v>59</v>
      </c>
      <c r="R29" s="6" t="s">
        <v>173</v>
      </c>
      <c r="S29" s="4" t="s">
        <v>174</v>
      </c>
      <c r="T29" s="7">
        <v>0</v>
      </c>
      <c r="U29" s="8">
        <v>44287</v>
      </c>
      <c r="V29" s="8">
        <v>44560</v>
      </c>
      <c r="W29" s="4" t="s">
        <v>34</v>
      </c>
      <c r="X29" s="4" t="s">
        <v>35</v>
      </c>
      <c r="Y29" s="4" t="s">
        <v>33</v>
      </c>
      <c r="Z29" s="43">
        <v>0</v>
      </c>
      <c r="AA29" s="42" t="s">
        <v>582</v>
      </c>
      <c r="AB29" s="4"/>
      <c r="AC29" s="9"/>
      <c r="AD29" s="9"/>
      <c r="AE29" s="18"/>
    </row>
    <row r="30" spans="1:31" ht="105" x14ac:dyDescent="0.25">
      <c r="A30" s="3">
        <v>30</v>
      </c>
      <c r="B30" s="4" t="s">
        <v>175</v>
      </c>
      <c r="C30" s="4" t="s">
        <v>41</v>
      </c>
      <c r="D30" s="4" t="s">
        <v>60</v>
      </c>
      <c r="E30" s="4" t="s">
        <v>61</v>
      </c>
      <c r="F30" s="4" t="s">
        <v>25</v>
      </c>
      <c r="G30" s="4" t="s">
        <v>26</v>
      </c>
      <c r="H30" s="4" t="s">
        <v>29</v>
      </c>
      <c r="I30" s="4" t="s">
        <v>42</v>
      </c>
      <c r="J30" s="4" t="s">
        <v>28</v>
      </c>
      <c r="K30" s="4" t="s">
        <v>24</v>
      </c>
      <c r="L30" s="4" t="s">
        <v>24</v>
      </c>
      <c r="M30" s="4" t="s">
        <v>24</v>
      </c>
      <c r="N30" s="4" t="s">
        <v>176</v>
      </c>
      <c r="O30" s="10" t="s">
        <v>177</v>
      </c>
      <c r="P30" s="5">
        <v>1</v>
      </c>
      <c r="Q30" s="4" t="s">
        <v>59</v>
      </c>
      <c r="R30" s="6" t="s">
        <v>178</v>
      </c>
      <c r="S30" s="4" t="s">
        <v>179</v>
      </c>
      <c r="T30" s="7">
        <v>0</v>
      </c>
      <c r="U30" s="8">
        <v>44228</v>
      </c>
      <c r="V30" s="8">
        <v>44346</v>
      </c>
      <c r="W30" s="4" t="s">
        <v>34</v>
      </c>
      <c r="X30" s="4" t="s">
        <v>35</v>
      </c>
      <c r="Y30" s="4" t="s">
        <v>33</v>
      </c>
      <c r="Z30" s="15"/>
      <c r="AA30" s="4"/>
      <c r="AB30" s="4" t="s">
        <v>583</v>
      </c>
      <c r="AC30" s="9"/>
      <c r="AD30" s="9"/>
      <c r="AE30" s="12"/>
    </row>
    <row r="31" spans="1:31" ht="60" x14ac:dyDescent="0.25">
      <c r="A31" s="3">
        <v>31</v>
      </c>
      <c r="B31" s="4" t="s">
        <v>180</v>
      </c>
      <c r="C31" s="4" t="s">
        <v>55</v>
      </c>
      <c r="D31" s="4" t="s">
        <v>60</v>
      </c>
      <c r="E31" s="4" t="s">
        <v>61</v>
      </c>
      <c r="F31" s="4" t="s">
        <v>25</v>
      </c>
      <c r="G31" s="4" t="s">
        <v>26</v>
      </c>
      <c r="H31" s="4" t="s">
        <v>29</v>
      </c>
      <c r="I31" s="4" t="s">
        <v>27</v>
      </c>
      <c r="J31" s="4" t="s">
        <v>28</v>
      </c>
      <c r="K31" s="4" t="s">
        <v>24</v>
      </c>
      <c r="L31" s="4" t="s">
        <v>24</v>
      </c>
      <c r="M31" s="4" t="s">
        <v>24</v>
      </c>
      <c r="N31" s="4" t="s">
        <v>181</v>
      </c>
      <c r="O31" s="4" t="s">
        <v>182</v>
      </c>
      <c r="P31" s="5">
        <v>95</v>
      </c>
      <c r="Q31" s="4" t="s">
        <v>30</v>
      </c>
      <c r="R31" s="6" t="s">
        <v>183</v>
      </c>
      <c r="S31" s="4" t="s">
        <v>184</v>
      </c>
      <c r="T31" s="7">
        <v>0</v>
      </c>
      <c r="U31" s="8">
        <v>44197</v>
      </c>
      <c r="V31" s="8">
        <v>44561</v>
      </c>
      <c r="W31" s="4" t="s">
        <v>34</v>
      </c>
      <c r="X31" s="4" t="s">
        <v>47</v>
      </c>
      <c r="Y31" s="4" t="s">
        <v>33</v>
      </c>
      <c r="Z31" s="15"/>
      <c r="AA31" s="4"/>
      <c r="AB31" s="4"/>
      <c r="AC31" s="9"/>
      <c r="AD31" s="9"/>
      <c r="AE31" s="12"/>
    </row>
    <row r="32" spans="1:31" ht="75" x14ac:dyDescent="0.25">
      <c r="A32" s="3">
        <v>32</v>
      </c>
      <c r="B32" s="4" t="s">
        <v>180</v>
      </c>
      <c r="C32" s="4" t="s">
        <v>55</v>
      </c>
      <c r="D32" s="4" t="s">
        <v>60</v>
      </c>
      <c r="E32" s="4" t="s">
        <v>61</v>
      </c>
      <c r="F32" s="4" t="s">
        <v>25</v>
      </c>
      <c r="G32" s="4" t="s">
        <v>26</v>
      </c>
      <c r="H32" s="4" t="s">
        <v>29</v>
      </c>
      <c r="I32" s="4" t="s">
        <v>27</v>
      </c>
      <c r="J32" s="4" t="s">
        <v>28</v>
      </c>
      <c r="K32" s="4" t="s">
        <v>24</v>
      </c>
      <c r="L32" s="4" t="s">
        <v>24</v>
      </c>
      <c r="M32" s="4" t="s">
        <v>24</v>
      </c>
      <c r="N32" s="4" t="s">
        <v>181</v>
      </c>
      <c r="O32" s="4" t="s">
        <v>185</v>
      </c>
      <c r="P32" s="5">
        <v>100</v>
      </c>
      <c r="Q32" s="4" t="s">
        <v>30</v>
      </c>
      <c r="R32" s="6" t="s">
        <v>186</v>
      </c>
      <c r="S32" s="10" t="s">
        <v>187</v>
      </c>
      <c r="T32" s="7">
        <v>235679312</v>
      </c>
      <c r="U32" s="8">
        <v>44197</v>
      </c>
      <c r="V32" s="8">
        <v>44561</v>
      </c>
      <c r="W32" s="4" t="s">
        <v>34</v>
      </c>
      <c r="X32" s="4" t="s">
        <v>32</v>
      </c>
      <c r="Y32" s="4" t="s">
        <v>33</v>
      </c>
      <c r="Z32" s="15"/>
      <c r="AA32" s="4"/>
      <c r="AB32" s="4"/>
      <c r="AC32" s="9"/>
      <c r="AD32" s="9"/>
      <c r="AE32" s="18"/>
    </row>
    <row r="33" spans="1:31" ht="45" x14ac:dyDescent="0.25">
      <c r="A33" s="3">
        <v>33</v>
      </c>
      <c r="B33" s="4" t="s">
        <v>188</v>
      </c>
      <c r="C33" s="4" t="s">
        <v>55</v>
      </c>
      <c r="D33" s="4" t="s">
        <v>60</v>
      </c>
      <c r="E33" s="4" t="s">
        <v>101</v>
      </c>
      <c r="F33" s="4" t="s">
        <v>25</v>
      </c>
      <c r="G33" s="4" t="s">
        <v>26</v>
      </c>
      <c r="H33" s="4" t="s">
        <v>29</v>
      </c>
      <c r="I33" s="4" t="s">
        <v>42</v>
      </c>
      <c r="J33" s="4" t="s">
        <v>43</v>
      </c>
      <c r="K33" s="4" t="s">
        <v>24</v>
      </c>
      <c r="L33" s="4" t="s">
        <v>24</v>
      </c>
      <c r="M33" s="4" t="s">
        <v>24</v>
      </c>
      <c r="N33" s="4" t="s">
        <v>189</v>
      </c>
      <c r="O33" s="4" t="s">
        <v>190</v>
      </c>
      <c r="P33" s="5">
        <v>2</v>
      </c>
      <c r="Q33" s="4" t="s">
        <v>57</v>
      </c>
      <c r="R33" s="6" t="s">
        <v>191</v>
      </c>
      <c r="S33" s="4" t="s">
        <v>192</v>
      </c>
      <c r="T33" s="7"/>
      <c r="U33" s="8">
        <v>44321</v>
      </c>
      <c r="V33" s="8">
        <v>44530</v>
      </c>
      <c r="W33" s="4" t="s">
        <v>31</v>
      </c>
      <c r="X33" s="4" t="s">
        <v>35</v>
      </c>
      <c r="Y33" s="4" t="s">
        <v>33</v>
      </c>
      <c r="Z33" s="15"/>
      <c r="AA33" s="4"/>
      <c r="AB33" s="4"/>
      <c r="AC33" s="9"/>
      <c r="AD33" s="9"/>
      <c r="AE33" s="18"/>
    </row>
    <row r="34" spans="1:31" ht="75" x14ac:dyDescent="0.25">
      <c r="A34" s="3">
        <v>34</v>
      </c>
      <c r="B34" s="4" t="s">
        <v>188</v>
      </c>
      <c r="C34" s="4" t="s">
        <v>55</v>
      </c>
      <c r="D34" s="4" t="s">
        <v>60</v>
      </c>
      <c r="E34" s="4" t="s">
        <v>101</v>
      </c>
      <c r="F34" s="4" t="s">
        <v>25</v>
      </c>
      <c r="G34" s="4" t="s">
        <v>26</v>
      </c>
      <c r="H34" s="4" t="s">
        <v>29</v>
      </c>
      <c r="I34" s="4" t="s">
        <v>42</v>
      </c>
      <c r="J34" s="4" t="s">
        <v>43</v>
      </c>
      <c r="K34" s="4" t="s">
        <v>24</v>
      </c>
      <c r="L34" s="4" t="s">
        <v>24</v>
      </c>
      <c r="M34" s="4" t="s">
        <v>24</v>
      </c>
      <c r="N34" s="4" t="s">
        <v>189</v>
      </c>
      <c r="O34" s="4" t="s">
        <v>193</v>
      </c>
      <c r="P34" s="5">
        <v>100</v>
      </c>
      <c r="Q34" s="4" t="s">
        <v>30</v>
      </c>
      <c r="R34" s="6" t="s">
        <v>194</v>
      </c>
      <c r="S34" s="4" t="s">
        <v>195</v>
      </c>
      <c r="T34" s="7"/>
      <c r="U34" s="8">
        <v>44348</v>
      </c>
      <c r="V34" s="8">
        <v>44561</v>
      </c>
      <c r="W34" s="4" t="s">
        <v>34</v>
      </c>
      <c r="X34" s="4" t="s">
        <v>35</v>
      </c>
      <c r="Y34" s="4" t="s">
        <v>33</v>
      </c>
      <c r="Z34" s="15"/>
      <c r="AA34" s="4"/>
      <c r="AB34" s="4"/>
      <c r="AC34" s="9"/>
      <c r="AD34" s="9"/>
      <c r="AE34" s="18"/>
    </row>
    <row r="35" spans="1:31" ht="60" x14ac:dyDescent="0.25">
      <c r="A35" s="3">
        <v>35</v>
      </c>
      <c r="B35" s="4" t="s">
        <v>188</v>
      </c>
      <c r="C35" s="4" t="s">
        <v>55</v>
      </c>
      <c r="D35" s="4" t="s">
        <v>60</v>
      </c>
      <c r="E35" s="4" t="s">
        <v>101</v>
      </c>
      <c r="F35" s="4" t="s">
        <v>25</v>
      </c>
      <c r="G35" s="4" t="s">
        <v>26</v>
      </c>
      <c r="H35" s="4" t="s">
        <v>29</v>
      </c>
      <c r="I35" s="4" t="s">
        <v>42</v>
      </c>
      <c r="J35" s="4" t="s">
        <v>43</v>
      </c>
      <c r="K35" s="4" t="s">
        <v>24</v>
      </c>
      <c r="L35" s="4" t="s">
        <v>24</v>
      </c>
      <c r="M35" s="4" t="s">
        <v>24</v>
      </c>
      <c r="N35" s="4" t="s">
        <v>196</v>
      </c>
      <c r="O35" s="4" t="s">
        <v>197</v>
      </c>
      <c r="P35" s="5">
        <v>1</v>
      </c>
      <c r="Q35" s="4" t="s">
        <v>198</v>
      </c>
      <c r="R35" s="6" t="s">
        <v>199</v>
      </c>
      <c r="S35" s="4" t="s">
        <v>197</v>
      </c>
      <c r="T35" s="7"/>
      <c r="U35" s="8">
        <v>44287</v>
      </c>
      <c r="V35" s="8">
        <v>44561</v>
      </c>
      <c r="W35" s="4" t="s">
        <v>34</v>
      </c>
      <c r="X35" s="4" t="s">
        <v>35</v>
      </c>
      <c r="Y35" s="4" t="s">
        <v>33</v>
      </c>
      <c r="Z35" s="15"/>
      <c r="AA35" s="4"/>
      <c r="AB35" s="4"/>
      <c r="AC35" s="9"/>
      <c r="AD35" s="9"/>
      <c r="AE35" s="18"/>
    </row>
    <row r="36" spans="1:31" ht="75" x14ac:dyDescent="0.25">
      <c r="A36" s="3">
        <v>36</v>
      </c>
      <c r="B36" s="4" t="s">
        <v>188</v>
      </c>
      <c r="C36" s="4" t="s">
        <v>110</v>
      </c>
      <c r="D36" s="4" t="s">
        <v>60</v>
      </c>
      <c r="E36" s="4" t="s">
        <v>101</v>
      </c>
      <c r="F36" s="4" t="s">
        <v>25</v>
      </c>
      <c r="G36" s="4" t="s">
        <v>26</v>
      </c>
      <c r="H36" s="4" t="s">
        <v>29</v>
      </c>
      <c r="I36" s="4" t="s">
        <v>200</v>
      </c>
      <c r="J36" s="4" t="s">
        <v>43</v>
      </c>
      <c r="K36" s="4" t="s">
        <v>24</v>
      </c>
      <c r="L36" s="4" t="s">
        <v>24</v>
      </c>
      <c r="M36" s="4" t="s">
        <v>24</v>
      </c>
      <c r="N36" s="4" t="s">
        <v>201</v>
      </c>
      <c r="O36" s="4" t="s">
        <v>202</v>
      </c>
      <c r="P36" s="5">
        <v>3</v>
      </c>
      <c r="Q36" s="4" t="s">
        <v>57</v>
      </c>
      <c r="R36" s="6" t="s">
        <v>203</v>
      </c>
      <c r="S36" s="4" t="s">
        <v>204</v>
      </c>
      <c r="T36" s="7"/>
      <c r="U36" s="8">
        <v>44197</v>
      </c>
      <c r="V36" s="8">
        <v>44561</v>
      </c>
      <c r="W36" s="4" t="s">
        <v>31</v>
      </c>
      <c r="X36" s="4" t="s">
        <v>106</v>
      </c>
      <c r="Y36" s="4" t="s">
        <v>33</v>
      </c>
      <c r="Z36" s="15">
        <v>1</v>
      </c>
      <c r="AA36" s="4" t="s">
        <v>485</v>
      </c>
      <c r="AB36" s="10" t="s">
        <v>486</v>
      </c>
      <c r="AC36" s="9"/>
      <c r="AD36" s="9"/>
      <c r="AE36" s="18"/>
    </row>
    <row r="37" spans="1:31" ht="105" x14ac:dyDescent="0.25">
      <c r="A37" s="3">
        <v>37</v>
      </c>
      <c r="B37" s="4" t="s">
        <v>188</v>
      </c>
      <c r="C37" s="4" t="s">
        <v>55</v>
      </c>
      <c r="D37" s="4" t="s">
        <v>60</v>
      </c>
      <c r="E37" s="4" t="s">
        <v>101</v>
      </c>
      <c r="F37" s="4" t="s">
        <v>25</v>
      </c>
      <c r="G37" s="4" t="s">
        <v>26</v>
      </c>
      <c r="H37" s="4" t="s">
        <v>29</v>
      </c>
      <c r="I37" s="4" t="s">
        <v>200</v>
      </c>
      <c r="J37" s="4" t="s">
        <v>43</v>
      </c>
      <c r="K37" s="4" t="s">
        <v>24</v>
      </c>
      <c r="L37" s="4" t="s">
        <v>24</v>
      </c>
      <c r="M37" s="4" t="s">
        <v>24</v>
      </c>
      <c r="N37" s="4" t="s">
        <v>205</v>
      </c>
      <c r="O37" s="4" t="s">
        <v>206</v>
      </c>
      <c r="P37" s="5">
        <v>3</v>
      </c>
      <c r="Q37" s="4" t="s">
        <v>57</v>
      </c>
      <c r="R37" s="6" t="s">
        <v>207</v>
      </c>
      <c r="S37" s="4" t="s">
        <v>208</v>
      </c>
      <c r="T37" s="7"/>
      <c r="U37" s="8">
        <v>44197</v>
      </c>
      <c r="V37" s="8">
        <v>44561</v>
      </c>
      <c r="W37" s="4" t="s">
        <v>31</v>
      </c>
      <c r="X37" s="4" t="s">
        <v>106</v>
      </c>
      <c r="Y37" s="4" t="s">
        <v>33</v>
      </c>
      <c r="Z37" s="15">
        <v>1</v>
      </c>
      <c r="AA37" s="4" t="s">
        <v>485</v>
      </c>
      <c r="AB37" s="10" t="s">
        <v>487</v>
      </c>
      <c r="AC37" s="9"/>
      <c r="AD37" s="9"/>
      <c r="AE37" s="18"/>
    </row>
    <row r="38" spans="1:31" ht="75" x14ac:dyDescent="0.25">
      <c r="A38" s="3">
        <v>38</v>
      </c>
      <c r="B38" s="4" t="s">
        <v>188</v>
      </c>
      <c r="C38" s="4" t="s">
        <v>55</v>
      </c>
      <c r="D38" s="4" t="s">
        <v>60</v>
      </c>
      <c r="E38" s="4" t="s">
        <v>101</v>
      </c>
      <c r="F38" s="4" t="s">
        <v>25</v>
      </c>
      <c r="G38" s="4" t="s">
        <v>26</v>
      </c>
      <c r="H38" s="4" t="s">
        <v>29</v>
      </c>
      <c r="I38" s="4" t="s">
        <v>200</v>
      </c>
      <c r="J38" s="4" t="s">
        <v>43</v>
      </c>
      <c r="K38" s="4" t="s">
        <v>24</v>
      </c>
      <c r="L38" s="4" t="s">
        <v>24</v>
      </c>
      <c r="M38" s="4" t="s">
        <v>24</v>
      </c>
      <c r="N38" s="4" t="s">
        <v>209</v>
      </c>
      <c r="O38" s="4" t="s">
        <v>210</v>
      </c>
      <c r="P38" s="5">
        <v>3</v>
      </c>
      <c r="Q38" s="4" t="s">
        <v>57</v>
      </c>
      <c r="R38" s="6" t="s">
        <v>211</v>
      </c>
      <c r="S38" s="4" t="s">
        <v>212</v>
      </c>
      <c r="T38" s="7"/>
      <c r="U38" s="8">
        <v>44197</v>
      </c>
      <c r="V38" s="8">
        <v>44561</v>
      </c>
      <c r="W38" s="4" t="s">
        <v>31</v>
      </c>
      <c r="X38" s="4" t="s">
        <v>106</v>
      </c>
      <c r="Y38" s="4" t="s">
        <v>33</v>
      </c>
      <c r="Z38" s="15">
        <v>1</v>
      </c>
      <c r="AA38" s="4" t="s">
        <v>485</v>
      </c>
      <c r="AB38" s="10" t="s">
        <v>487</v>
      </c>
      <c r="AC38" s="9"/>
      <c r="AD38" s="9"/>
      <c r="AE38" s="18"/>
    </row>
    <row r="39" spans="1:31" ht="75" x14ac:dyDescent="0.25">
      <c r="A39" s="3">
        <v>39</v>
      </c>
      <c r="B39" s="4" t="s">
        <v>188</v>
      </c>
      <c r="C39" s="4" t="s">
        <v>55</v>
      </c>
      <c r="D39" s="4" t="s">
        <v>60</v>
      </c>
      <c r="E39" s="4" t="s">
        <v>101</v>
      </c>
      <c r="F39" s="4" t="s">
        <v>25</v>
      </c>
      <c r="G39" s="4" t="s">
        <v>26</v>
      </c>
      <c r="H39" s="4" t="s">
        <v>29</v>
      </c>
      <c r="I39" s="4" t="s">
        <v>200</v>
      </c>
      <c r="J39" s="4" t="s">
        <v>43</v>
      </c>
      <c r="K39" s="4" t="s">
        <v>24</v>
      </c>
      <c r="L39" s="4" t="s">
        <v>24</v>
      </c>
      <c r="M39" s="4" t="s">
        <v>24</v>
      </c>
      <c r="N39" s="4" t="s">
        <v>213</v>
      </c>
      <c r="O39" s="4" t="s">
        <v>214</v>
      </c>
      <c r="P39" s="5">
        <v>3</v>
      </c>
      <c r="Q39" s="4" t="s">
        <v>57</v>
      </c>
      <c r="R39" s="6" t="s">
        <v>215</v>
      </c>
      <c r="S39" s="4" t="s">
        <v>216</v>
      </c>
      <c r="T39" s="7"/>
      <c r="U39" s="8">
        <v>44197</v>
      </c>
      <c r="V39" s="8">
        <v>44561</v>
      </c>
      <c r="W39" s="4" t="s">
        <v>31</v>
      </c>
      <c r="X39" s="4" t="s">
        <v>106</v>
      </c>
      <c r="Y39" s="4" t="s">
        <v>33</v>
      </c>
      <c r="Z39" s="15">
        <v>1</v>
      </c>
      <c r="AA39" s="4" t="s">
        <v>485</v>
      </c>
      <c r="AB39" s="10" t="s">
        <v>487</v>
      </c>
      <c r="AC39" s="9"/>
      <c r="AD39" s="9"/>
      <c r="AE39" s="18"/>
    </row>
    <row r="40" spans="1:31" ht="45" x14ac:dyDescent="0.25">
      <c r="A40" s="3">
        <v>40</v>
      </c>
      <c r="B40" s="4" t="s">
        <v>188</v>
      </c>
      <c r="C40" s="4" t="s">
        <v>55</v>
      </c>
      <c r="D40" s="4" t="s">
        <v>60</v>
      </c>
      <c r="E40" s="4" t="s">
        <v>101</v>
      </c>
      <c r="F40" s="4" t="s">
        <v>25</v>
      </c>
      <c r="G40" s="4" t="s">
        <v>26</v>
      </c>
      <c r="H40" s="4" t="s">
        <v>29</v>
      </c>
      <c r="I40" s="4" t="s">
        <v>42</v>
      </c>
      <c r="J40" s="4" t="s">
        <v>43</v>
      </c>
      <c r="K40" s="4" t="s">
        <v>24</v>
      </c>
      <c r="L40" s="4" t="s">
        <v>24</v>
      </c>
      <c r="M40" s="4" t="s">
        <v>24</v>
      </c>
      <c r="N40" s="4" t="s">
        <v>217</v>
      </c>
      <c r="O40" s="4" t="s">
        <v>218</v>
      </c>
      <c r="P40" s="5">
        <v>1</v>
      </c>
      <c r="Q40" s="4" t="s">
        <v>59</v>
      </c>
      <c r="R40" s="6" t="s">
        <v>458</v>
      </c>
      <c r="S40" s="4" t="s">
        <v>218</v>
      </c>
      <c r="T40" s="7"/>
      <c r="U40" s="8">
        <v>44197</v>
      </c>
      <c r="V40" s="8">
        <v>44561</v>
      </c>
      <c r="W40" s="4" t="s">
        <v>34</v>
      </c>
      <c r="X40" s="4" t="s">
        <v>35</v>
      </c>
      <c r="Y40" s="4" t="s">
        <v>33</v>
      </c>
      <c r="Z40" s="15"/>
      <c r="AA40" s="4"/>
      <c r="AB40" s="4"/>
      <c r="AC40" s="9"/>
      <c r="AD40" s="9"/>
      <c r="AE40" s="18"/>
    </row>
    <row r="41" spans="1:31" ht="45" x14ac:dyDescent="0.25">
      <c r="A41" s="3">
        <v>41</v>
      </c>
      <c r="B41" s="4" t="s">
        <v>188</v>
      </c>
      <c r="C41" s="4" t="s">
        <v>41</v>
      </c>
      <c r="D41" s="4" t="s">
        <v>60</v>
      </c>
      <c r="E41" s="4" t="s">
        <v>101</v>
      </c>
      <c r="F41" s="4" t="s">
        <v>25</v>
      </c>
      <c r="G41" s="4" t="s">
        <v>26</v>
      </c>
      <c r="H41" s="4" t="s">
        <v>29</v>
      </c>
      <c r="I41" s="4" t="s">
        <v>42</v>
      </c>
      <c r="J41" s="4" t="s">
        <v>28</v>
      </c>
      <c r="K41" s="4" t="s">
        <v>24</v>
      </c>
      <c r="L41" s="4" t="s">
        <v>24</v>
      </c>
      <c r="M41" s="4" t="s">
        <v>24</v>
      </c>
      <c r="N41" s="4" t="s">
        <v>219</v>
      </c>
      <c r="O41" s="4" t="s">
        <v>29</v>
      </c>
      <c r="P41" s="5">
        <v>87</v>
      </c>
      <c r="Q41" s="4" t="s">
        <v>30</v>
      </c>
      <c r="R41" s="6" t="s">
        <v>220</v>
      </c>
      <c r="S41" s="4" t="s">
        <v>221</v>
      </c>
      <c r="T41" s="7">
        <v>0</v>
      </c>
      <c r="U41" s="8">
        <v>44197</v>
      </c>
      <c r="V41" s="8">
        <v>44561</v>
      </c>
      <c r="W41" s="4" t="s">
        <v>31</v>
      </c>
      <c r="X41" s="4" t="s">
        <v>35</v>
      </c>
      <c r="Y41" s="4" t="s">
        <v>12</v>
      </c>
      <c r="Z41" s="15"/>
      <c r="AA41" s="4"/>
      <c r="AB41" s="4"/>
      <c r="AC41" s="9"/>
      <c r="AD41" s="9"/>
      <c r="AE41" s="18"/>
    </row>
    <row r="42" spans="1:31" ht="87.75" customHeight="1" x14ac:dyDescent="0.25">
      <c r="A42" s="3">
        <v>42</v>
      </c>
      <c r="B42" s="4" t="s">
        <v>222</v>
      </c>
      <c r="C42" s="4" t="s">
        <v>55</v>
      </c>
      <c r="D42" s="4" t="s">
        <v>227</v>
      </c>
      <c r="E42" s="4" t="s">
        <v>24</v>
      </c>
      <c r="F42" s="4" t="s">
        <v>25</v>
      </c>
      <c r="G42" s="4" t="s">
        <v>26</v>
      </c>
      <c r="H42" s="4" t="s">
        <v>29</v>
      </c>
      <c r="I42" s="4" t="s">
        <v>27</v>
      </c>
      <c r="J42" s="4" t="s">
        <v>43</v>
      </c>
      <c r="K42" s="4" t="s">
        <v>24</v>
      </c>
      <c r="L42" s="4" t="s">
        <v>24</v>
      </c>
      <c r="M42" s="4" t="s">
        <v>24</v>
      </c>
      <c r="N42" s="10" t="s">
        <v>418</v>
      </c>
      <c r="O42" s="4" t="s">
        <v>421</v>
      </c>
      <c r="P42" s="5">
        <v>90</v>
      </c>
      <c r="Q42" s="4" t="s">
        <v>30</v>
      </c>
      <c r="R42" s="6" t="s">
        <v>419</v>
      </c>
      <c r="S42" s="4" t="s">
        <v>228</v>
      </c>
      <c r="T42" s="7">
        <v>456000000</v>
      </c>
      <c r="U42" s="8">
        <v>44197</v>
      </c>
      <c r="V42" s="8">
        <v>44561</v>
      </c>
      <c r="W42" s="4" t="s">
        <v>34</v>
      </c>
      <c r="X42" s="4" t="s">
        <v>32</v>
      </c>
      <c r="Y42" s="4" t="s">
        <v>33</v>
      </c>
      <c r="Z42" s="36">
        <f>1/4*100</f>
        <v>25</v>
      </c>
      <c r="AA42" s="37" t="s">
        <v>574</v>
      </c>
      <c r="AB42" s="37" t="s">
        <v>575</v>
      </c>
      <c r="AC42" s="35">
        <f>1096774+8500000+8500000+8500000+8500000</f>
        <v>35096774</v>
      </c>
      <c r="AD42" s="35">
        <f>51000000-AC42</f>
        <v>15903226</v>
      </c>
      <c r="AE42" s="12"/>
    </row>
    <row r="43" spans="1:31" ht="75" x14ac:dyDescent="0.25">
      <c r="A43" s="3">
        <v>43</v>
      </c>
      <c r="B43" s="4" t="s">
        <v>222</v>
      </c>
      <c r="C43" s="4" t="s">
        <v>55</v>
      </c>
      <c r="D43" s="4" t="s">
        <v>227</v>
      </c>
      <c r="E43" s="4" t="s">
        <v>24</v>
      </c>
      <c r="F43" s="4" t="s">
        <v>25</v>
      </c>
      <c r="G43" s="4" t="s">
        <v>26</v>
      </c>
      <c r="H43" s="4" t="s">
        <v>29</v>
      </c>
      <c r="I43" s="4" t="s">
        <v>27</v>
      </c>
      <c r="J43" s="4" t="s">
        <v>43</v>
      </c>
      <c r="K43" s="4" t="s">
        <v>24</v>
      </c>
      <c r="L43" s="4" t="s">
        <v>24</v>
      </c>
      <c r="M43" s="4" t="s">
        <v>24</v>
      </c>
      <c r="N43" s="10" t="s">
        <v>229</v>
      </c>
      <c r="O43" s="4" t="s">
        <v>420</v>
      </c>
      <c r="P43" s="5">
        <v>95</v>
      </c>
      <c r="Q43" s="4" t="s">
        <v>30</v>
      </c>
      <c r="R43" s="6" t="s">
        <v>230</v>
      </c>
      <c r="S43" s="4" t="s">
        <v>231</v>
      </c>
      <c r="T43" s="7">
        <v>114000000</v>
      </c>
      <c r="U43" s="8">
        <v>44197</v>
      </c>
      <c r="V43" s="8">
        <v>44561</v>
      </c>
      <c r="W43" s="4" t="s">
        <v>34</v>
      </c>
      <c r="X43" s="4" t="s">
        <v>47</v>
      </c>
      <c r="Y43" s="4" t="s">
        <v>33</v>
      </c>
      <c r="Z43" s="15"/>
      <c r="AA43" s="37" t="s">
        <v>576</v>
      </c>
      <c r="AB43" s="37" t="s">
        <v>577</v>
      </c>
      <c r="AC43" s="35">
        <f>1096774+8500000+8500000+8500000+8500000</f>
        <v>35096774</v>
      </c>
      <c r="AD43" s="35">
        <f>51000000-AC43</f>
        <v>15903226</v>
      </c>
      <c r="AE43" s="12"/>
    </row>
    <row r="44" spans="1:31" ht="120" x14ac:dyDescent="0.25">
      <c r="A44" s="3">
        <v>44</v>
      </c>
      <c r="B44" s="4" t="s">
        <v>222</v>
      </c>
      <c r="C44" s="4" t="s">
        <v>55</v>
      </c>
      <c r="D44" s="4" t="s">
        <v>227</v>
      </c>
      <c r="E44" s="4" t="s">
        <v>24</v>
      </c>
      <c r="F44" s="4" t="s">
        <v>25</v>
      </c>
      <c r="G44" s="4" t="s">
        <v>26</v>
      </c>
      <c r="H44" s="4" t="s">
        <v>29</v>
      </c>
      <c r="I44" s="4" t="s">
        <v>27</v>
      </c>
      <c r="J44" s="4" t="s">
        <v>43</v>
      </c>
      <c r="K44" s="4" t="s">
        <v>24</v>
      </c>
      <c r="L44" s="4" t="s">
        <v>24</v>
      </c>
      <c r="M44" s="4" t="s">
        <v>24</v>
      </c>
      <c r="N44" s="10" t="s">
        <v>424</v>
      </c>
      <c r="O44" s="4" t="s">
        <v>422</v>
      </c>
      <c r="P44" s="5">
        <v>90</v>
      </c>
      <c r="Q44" s="4" t="s">
        <v>30</v>
      </c>
      <c r="R44" s="6" t="s">
        <v>423</v>
      </c>
      <c r="S44" s="4" t="s">
        <v>232</v>
      </c>
      <c r="T44" s="7">
        <v>228000000</v>
      </c>
      <c r="U44" s="8">
        <v>44197</v>
      </c>
      <c r="V44" s="8">
        <v>44561</v>
      </c>
      <c r="W44" s="4" t="s">
        <v>34</v>
      </c>
      <c r="X44" s="4" t="s">
        <v>35</v>
      </c>
      <c r="Y44" s="4" t="s">
        <v>33</v>
      </c>
      <c r="Z44" s="15"/>
      <c r="AA44" s="4"/>
      <c r="AB44" s="4"/>
      <c r="AC44" s="9"/>
      <c r="AD44" s="9"/>
      <c r="AE44" s="12"/>
    </row>
    <row r="45" spans="1:31" ht="135" x14ac:dyDescent="0.25">
      <c r="A45" s="3">
        <v>45</v>
      </c>
      <c r="B45" s="4" t="s">
        <v>236</v>
      </c>
      <c r="C45" s="4" t="s">
        <v>41</v>
      </c>
      <c r="D45" s="4" t="s">
        <v>73</v>
      </c>
      <c r="E45" s="4" t="s">
        <v>233</v>
      </c>
      <c r="F45" s="4" t="s">
        <v>234</v>
      </c>
      <c r="G45" s="4" t="s">
        <v>235</v>
      </c>
      <c r="H45" s="4" t="s">
        <v>238</v>
      </c>
      <c r="I45" s="4" t="s">
        <v>42</v>
      </c>
      <c r="J45" s="4" t="s">
        <v>98</v>
      </c>
      <c r="K45" s="4" t="s">
        <v>97</v>
      </c>
      <c r="L45" s="4" t="s">
        <v>237</v>
      </c>
      <c r="M45" s="12" t="s">
        <v>242</v>
      </c>
      <c r="N45" s="4" t="s">
        <v>431</v>
      </c>
      <c r="O45" s="10" t="s">
        <v>435</v>
      </c>
      <c r="P45" s="5">
        <v>2</v>
      </c>
      <c r="Q45" s="4" t="s">
        <v>57</v>
      </c>
      <c r="R45" s="6" t="s">
        <v>541</v>
      </c>
      <c r="S45" s="10" t="s">
        <v>542</v>
      </c>
      <c r="T45" s="7">
        <v>2851432700</v>
      </c>
      <c r="U45" s="8">
        <v>44198</v>
      </c>
      <c r="V45" s="8">
        <v>44561</v>
      </c>
      <c r="W45" s="4" t="s">
        <v>34</v>
      </c>
      <c r="X45" s="4" t="s">
        <v>94</v>
      </c>
      <c r="Y45" s="4" t="s">
        <v>33</v>
      </c>
      <c r="Z45" s="21"/>
      <c r="AA45" s="10" t="s">
        <v>528</v>
      </c>
      <c r="AB45" s="10" t="s">
        <v>529</v>
      </c>
      <c r="AC45" s="16">
        <v>2851452780</v>
      </c>
      <c r="AD45" s="16">
        <v>0.23859948761742097</v>
      </c>
      <c r="AE45" s="18"/>
    </row>
    <row r="46" spans="1:31" ht="225" x14ac:dyDescent="0.25">
      <c r="A46" s="3">
        <v>46</v>
      </c>
      <c r="B46" s="4" t="s">
        <v>236</v>
      </c>
      <c r="C46" s="4" t="s">
        <v>41</v>
      </c>
      <c r="D46" s="4" t="s">
        <v>73</v>
      </c>
      <c r="E46" s="4" t="s">
        <v>233</v>
      </c>
      <c r="F46" s="4" t="s">
        <v>234</v>
      </c>
      <c r="G46" s="4" t="s">
        <v>235</v>
      </c>
      <c r="H46" s="4" t="s">
        <v>238</v>
      </c>
      <c r="I46" s="4" t="s">
        <v>42</v>
      </c>
      <c r="J46" s="4" t="s">
        <v>98</v>
      </c>
      <c r="K46" s="4" t="s">
        <v>97</v>
      </c>
      <c r="L46" s="4" t="s">
        <v>237</v>
      </c>
      <c r="M46" s="10" t="s">
        <v>432</v>
      </c>
      <c r="N46" s="4" t="s">
        <v>431</v>
      </c>
      <c r="O46" s="10" t="s">
        <v>430</v>
      </c>
      <c r="P46" s="5">
        <v>8</v>
      </c>
      <c r="Q46" s="4" t="s">
        <v>57</v>
      </c>
      <c r="R46" s="6" t="s">
        <v>541</v>
      </c>
      <c r="S46" s="10" t="s">
        <v>542</v>
      </c>
      <c r="T46" s="7">
        <v>10003000000</v>
      </c>
      <c r="U46" s="8">
        <v>44198</v>
      </c>
      <c r="V46" s="8">
        <v>44561</v>
      </c>
      <c r="W46" s="4" t="s">
        <v>34</v>
      </c>
      <c r="X46" s="4" t="s">
        <v>94</v>
      </c>
      <c r="Y46" s="4" t="s">
        <v>33</v>
      </c>
      <c r="Z46" s="21"/>
      <c r="AA46" s="10" t="s">
        <v>530</v>
      </c>
      <c r="AB46" s="10" t="s">
        <v>529</v>
      </c>
      <c r="AC46" s="16">
        <v>10003020080</v>
      </c>
      <c r="AD46" s="16">
        <v>6125000000</v>
      </c>
      <c r="AE46" s="18"/>
    </row>
    <row r="47" spans="1:31" ht="30" x14ac:dyDescent="0.25">
      <c r="A47" s="3">
        <v>47</v>
      </c>
      <c r="B47" s="4" t="s">
        <v>236</v>
      </c>
      <c r="C47" s="4" t="s">
        <v>41</v>
      </c>
      <c r="D47" s="4" t="s">
        <v>73</v>
      </c>
      <c r="E47" s="4" t="s">
        <v>233</v>
      </c>
      <c r="F47" s="4" t="s">
        <v>234</v>
      </c>
      <c r="G47" s="4" t="s">
        <v>235</v>
      </c>
      <c r="H47" s="4" t="s">
        <v>238</v>
      </c>
      <c r="I47" s="4" t="s">
        <v>42</v>
      </c>
      <c r="J47" s="4" t="s">
        <v>98</v>
      </c>
      <c r="K47" s="4" t="s">
        <v>97</v>
      </c>
      <c r="L47" s="4" t="s">
        <v>241</v>
      </c>
      <c r="M47" s="12" t="s">
        <v>440</v>
      </c>
      <c r="N47" s="4" t="s">
        <v>436</v>
      </c>
      <c r="O47" s="10" t="s">
        <v>437</v>
      </c>
      <c r="P47" s="27">
        <v>10</v>
      </c>
      <c r="Q47" s="10" t="s">
        <v>57</v>
      </c>
      <c r="R47" s="6" t="s">
        <v>543</v>
      </c>
      <c r="S47" s="10" t="s">
        <v>544</v>
      </c>
      <c r="T47" s="7">
        <v>3590000000</v>
      </c>
      <c r="U47" s="8">
        <v>44198</v>
      </c>
      <c r="V47" s="8">
        <v>44561</v>
      </c>
      <c r="W47" s="4" t="s">
        <v>31</v>
      </c>
      <c r="X47" s="4" t="s">
        <v>32</v>
      </c>
      <c r="Y47" s="4" t="s">
        <v>33</v>
      </c>
      <c r="Z47" s="21"/>
      <c r="AA47" s="10"/>
      <c r="AB47" s="10"/>
      <c r="AC47" s="16"/>
      <c r="AD47" s="16"/>
      <c r="AE47" s="18"/>
    </row>
    <row r="48" spans="1:31" ht="135" x14ac:dyDescent="0.25">
      <c r="A48" s="3">
        <v>48</v>
      </c>
      <c r="B48" s="4" t="s">
        <v>236</v>
      </c>
      <c r="C48" s="4" t="s">
        <v>41</v>
      </c>
      <c r="D48" s="4" t="s">
        <v>73</v>
      </c>
      <c r="E48" s="4" t="s">
        <v>233</v>
      </c>
      <c r="F48" s="4" t="s">
        <v>234</v>
      </c>
      <c r="G48" s="4" t="s">
        <v>235</v>
      </c>
      <c r="H48" s="4" t="s">
        <v>238</v>
      </c>
      <c r="I48" s="4" t="s">
        <v>42</v>
      </c>
      <c r="J48" s="4" t="s">
        <v>98</v>
      </c>
      <c r="K48" s="4" t="s">
        <v>97</v>
      </c>
      <c r="L48" s="4" t="s">
        <v>237</v>
      </c>
      <c r="M48" s="12" t="s">
        <v>239</v>
      </c>
      <c r="N48" s="4" t="s">
        <v>431</v>
      </c>
      <c r="O48" s="10" t="s">
        <v>433</v>
      </c>
      <c r="P48" s="5">
        <v>639</v>
      </c>
      <c r="Q48" s="4" t="s">
        <v>57</v>
      </c>
      <c r="R48" s="6" t="s">
        <v>434</v>
      </c>
      <c r="S48" s="10" t="s">
        <v>545</v>
      </c>
      <c r="T48" s="7">
        <v>456567300</v>
      </c>
      <c r="U48" s="8">
        <v>44198</v>
      </c>
      <c r="V48" s="8">
        <v>44561</v>
      </c>
      <c r="W48" s="4" t="s">
        <v>34</v>
      </c>
      <c r="X48" s="4" t="s">
        <v>94</v>
      </c>
      <c r="Y48" s="4" t="s">
        <v>33</v>
      </c>
      <c r="Z48" s="21"/>
      <c r="AA48" s="10" t="s">
        <v>528</v>
      </c>
      <c r="AB48" s="10" t="s">
        <v>529</v>
      </c>
      <c r="AC48" s="16">
        <v>456587380</v>
      </c>
      <c r="AD48" s="16">
        <v>0.23859948761742097</v>
      </c>
      <c r="AE48" s="18"/>
    </row>
    <row r="49" spans="1:31" ht="60" x14ac:dyDescent="0.25">
      <c r="A49" s="3">
        <v>49</v>
      </c>
      <c r="B49" s="4" t="s">
        <v>236</v>
      </c>
      <c r="C49" s="4" t="s">
        <v>41</v>
      </c>
      <c r="D49" s="4" t="s">
        <v>73</v>
      </c>
      <c r="E49" s="4" t="s">
        <v>233</v>
      </c>
      <c r="F49" s="4" t="s">
        <v>234</v>
      </c>
      <c r="G49" s="4" t="s">
        <v>235</v>
      </c>
      <c r="H49" s="4" t="s">
        <v>238</v>
      </c>
      <c r="I49" s="4" t="s">
        <v>42</v>
      </c>
      <c r="J49" s="4" t="s">
        <v>98</v>
      </c>
      <c r="K49" s="4" t="s">
        <v>97</v>
      </c>
      <c r="L49" s="4" t="s">
        <v>244</v>
      </c>
      <c r="M49" s="4" t="s">
        <v>243</v>
      </c>
      <c r="N49" s="4" t="s">
        <v>441</v>
      </c>
      <c r="O49" s="10" t="s">
        <v>444</v>
      </c>
      <c r="P49" s="5">
        <v>1</v>
      </c>
      <c r="Q49" s="4" t="s">
        <v>59</v>
      </c>
      <c r="R49" s="6" t="s">
        <v>311</v>
      </c>
      <c r="S49" s="10" t="s">
        <v>546</v>
      </c>
      <c r="T49" s="7">
        <v>1950000000</v>
      </c>
      <c r="U49" s="8">
        <v>44198</v>
      </c>
      <c r="V49" s="8">
        <v>44561</v>
      </c>
      <c r="W49" s="4" t="s">
        <v>31</v>
      </c>
      <c r="X49" s="4" t="s">
        <v>32</v>
      </c>
      <c r="Y49" s="4" t="s">
        <v>33</v>
      </c>
      <c r="Z49" s="15"/>
      <c r="AA49" s="4"/>
      <c r="AB49" s="4"/>
      <c r="AC49" s="9"/>
      <c r="AD49" s="9"/>
      <c r="AE49" s="18"/>
    </row>
    <row r="50" spans="1:31" ht="60" x14ac:dyDescent="0.25">
      <c r="A50" s="3">
        <v>50</v>
      </c>
      <c r="B50" s="4" t="s">
        <v>236</v>
      </c>
      <c r="C50" s="4" t="s">
        <v>41</v>
      </c>
      <c r="D50" s="4" t="s">
        <v>73</v>
      </c>
      <c r="E50" s="4" t="s">
        <v>233</v>
      </c>
      <c r="F50" s="4" t="s">
        <v>234</v>
      </c>
      <c r="G50" s="4" t="s">
        <v>235</v>
      </c>
      <c r="H50" s="4" t="s">
        <v>238</v>
      </c>
      <c r="I50" s="4" t="s">
        <v>42</v>
      </c>
      <c r="J50" s="4" t="s">
        <v>98</v>
      </c>
      <c r="K50" s="4" t="s">
        <v>97</v>
      </c>
      <c r="L50" s="4" t="s">
        <v>241</v>
      </c>
      <c r="M50" s="4" t="s">
        <v>245</v>
      </c>
      <c r="N50" s="4" t="s">
        <v>436</v>
      </c>
      <c r="O50" s="10" t="s">
        <v>438</v>
      </c>
      <c r="P50" s="5">
        <v>10</v>
      </c>
      <c r="Q50" s="4" t="s">
        <v>57</v>
      </c>
      <c r="R50" s="6" t="s">
        <v>543</v>
      </c>
      <c r="S50" s="10" t="s">
        <v>547</v>
      </c>
      <c r="T50" s="7">
        <v>727000000</v>
      </c>
      <c r="U50" s="8">
        <v>44198</v>
      </c>
      <c r="V50" s="8">
        <v>44561</v>
      </c>
      <c r="W50" s="4" t="s">
        <v>31</v>
      </c>
      <c r="X50" s="4" t="s">
        <v>32</v>
      </c>
      <c r="Y50" s="4" t="s">
        <v>33</v>
      </c>
      <c r="Z50" s="21"/>
      <c r="AA50" s="10"/>
      <c r="AB50" s="10"/>
      <c r="AC50" s="16"/>
      <c r="AD50" s="16"/>
      <c r="AE50" s="18"/>
    </row>
    <row r="51" spans="1:31" ht="90" x14ac:dyDescent="0.25">
      <c r="A51" s="3">
        <v>51</v>
      </c>
      <c r="B51" s="4" t="s">
        <v>236</v>
      </c>
      <c r="C51" s="4" t="s">
        <v>41</v>
      </c>
      <c r="D51" s="4" t="s">
        <v>73</v>
      </c>
      <c r="E51" s="4" t="s">
        <v>233</v>
      </c>
      <c r="F51" s="4" t="s">
        <v>234</v>
      </c>
      <c r="G51" s="4" t="s">
        <v>235</v>
      </c>
      <c r="H51" s="4" t="s">
        <v>238</v>
      </c>
      <c r="I51" s="4" t="s">
        <v>42</v>
      </c>
      <c r="J51" s="4" t="s">
        <v>98</v>
      </c>
      <c r="K51" s="4" t="s">
        <v>97</v>
      </c>
      <c r="L51" s="4" t="s">
        <v>244</v>
      </c>
      <c r="M51" s="4" t="s">
        <v>246</v>
      </c>
      <c r="N51" s="4" t="s">
        <v>441</v>
      </c>
      <c r="O51" s="10" t="s">
        <v>442</v>
      </c>
      <c r="P51" s="5">
        <v>2</v>
      </c>
      <c r="Q51" s="4" t="s">
        <v>57</v>
      </c>
      <c r="R51" s="6" t="s">
        <v>311</v>
      </c>
      <c r="S51" s="10" t="s">
        <v>548</v>
      </c>
      <c r="T51" s="7">
        <v>3575000000</v>
      </c>
      <c r="U51" s="8">
        <v>44198</v>
      </c>
      <c r="V51" s="8">
        <v>44561</v>
      </c>
      <c r="W51" s="4" t="s">
        <v>34</v>
      </c>
      <c r="X51" s="4" t="s">
        <v>94</v>
      </c>
      <c r="Y51" s="4" t="s">
        <v>33</v>
      </c>
      <c r="Z51" s="21"/>
      <c r="AA51" s="10" t="s">
        <v>531</v>
      </c>
      <c r="AB51" s="10" t="s">
        <v>529</v>
      </c>
      <c r="AC51" s="16">
        <v>3154898730</v>
      </c>
      <c r="AD51" s="16">
        <v>0.23859948761742097</v>
      </c>
      <c r="AE51" s="18"/>
    </row>
    <row r="52" spans="1:31" ht="75" x14ac:dyDescent="0.25">
      <c r="A52" s="3">
        <v>52</v>
      </c>
      <c r="B52" s="4" t="s">
        <v>236</v>
      </c>
      <c r="C52" s="4" t="s">
        <v>41</v>
      </c>
      <c r="D52" s="4" t="s">
        <v>73</v>
      </c>
      <c r="E52" s="4" t="s">
        <v>233</v>
      </c>
      <c r="F52" s="4" t="s">
        <v>234</v>
      </c>
      <c r="G52" s="4" t="s">
        <v>235</v>
      </c>
      <c r="H52" s="4" t="s">
        <v>238</v>
      </c>
      <c r="I52" s="4" t="s">
        <v>42</v>
      </c>
      <c r="J52" s="4" t="s">
        <v>98</v>
      </c>
      <c r="K52" s="4" t="s">
        <v>97</v>
      </c>
      <c r="L52" s="4" t="s">
        <v>248</v>
      </c>
      <c r="M52" s="4" t="s">
        <v>247</v>
      </c>
      <c r="N52" s="4" t="s">
        <v>445</v>
      </c>
      <c r="O52" s="10" t="s">
        <v>446</v>
      </c>
      <c r="P52" s="5">
        <v>7</v>
      </c>
      <c r="Q52" s="4" t="s">
        <v>57</v>
      </c>
      <c r="R52" s="6" t="s">
        <v>549</v>
      </c>
      <c r="S52" s="10" t="s">
        <v>550</v>
      </c>
      <c r="T52" s="7">
        <v>4724000000</v>
      </c>
      <c r="U52" s="8">
        <v>44198</v>
      </c>
      <c r="V52" s="8">
        <v>44561</v>
      </c>
      <c r="W52" s="4" t="s">
        <v>31</v>
      </c>
      <c r="X52" s="4" t="s">
        <v>94</v>
      </c>
      <c r="Y52" s="4" t="s">
        <v>33</v>
      </c>
      <c r="Z52" s="21"/>
      <c r="AA52" s="10" t="s">
        <v>532</v>
      </c>
      <c r="AB52" s="10" t="s">
        <v>529</v>
      </c>
      <c r="AC52" s="16">
        <v>4723020080</v>
      </c>
      <c r="AD52" s="16">
        <v>0.23859948761742097</v>
      </c>
      <c r="AE52" s="18"/>
    </row>
    <row r="53" spans="1:31" ht="75" x14ac:dyDescent="0.25">
      <c r="A53" s="3">
        <v>53</v>
      </c>
      <c r="B53" s="4" t="s">
        <v>236</v>
      </c>
      <c r="C53" s="4" t="s">
        <v>41</v>
      </c>
      <c r="D53" s="4" t="s">
        <v>73</v>
      </c>
      <c r="E53" s="4" t="s">
        <v>233</v>
      </c>
      <c r="F53" s="4" t="s">
        <v>234</v>
      </c>
      <c r="G53" s="4" t="s">
        <v>235</v>
      </c>
      <c r="H53" s="4" t="s">
        <v>238</v>
      </c>
      <c r="I53" s="4" t="s">
        <v>42</v>
      </c>
      <c r="J53" s="4" t="s">
        <v>98</v>
      </c>
      <c r="K53" s="4" t="s">
        <v>97</v>
      </c>
      <c r="L53" s="4" t="s">
        <v>248</v>
      </c>
      <c r="M53" s="4" t="s">
        <v>249</v>
      </c>
      <c r="N53" s="4" t="s">
        <v>445</v>
      </c>
      <c r="O53" s="10" t="s">
        <v>447</v>
      </c>
      <c r="P53" s="5">
        <v>3</v>
      </c>
      <c r="Q53" s="4" t="s">
        <v>57</v>
      </c>
      <c r="R53" s="6" t="s">
        <v>549</v>
      </c>
      <c r="S53" s="10" t="s">
        <v>551</v>
      </c>
      <c r="T53" s="7">
        <v>3700000000</v>
      </c>
      <c r="U53" s="8">
        <v>44198</v>
      </c>
      <c r="V53" s="8">
        <v>44561</v>
      </c>
      <c r="W53" s="4" t="s">
        <v>31</v>
      </c>
      <c r="X53" s="4" t="s">
        <v>94</v>
      </c>
      <c r="Y53" s="4" t="s">
        <v>33</v>
      </c>
      <c r="Z53" s="21"/>
      <c r="AA53" s="10" t="s">
        <v>533</v>
      </c>
      <c r="AB53" s="10" t="s">
        <v>529</v>
      </c>
      <c r="AC53" s="16">
        <v>3700020080</v>
      </c>
      <c r="AD53" s="16">
        <v>0.23859948761742097</v>
      </c>
      <c r="AE53" s="18"/>
    </row>
    <row r="54" spans="1:31" ht="120" x14ac:dyDescent="0.25">
      <c r="A54" s="3">
        <v>54</v>
      </c>
      <c r="B54" s="4" t="s">
        <v>236</v>
      </c>
      <c r="C54" s="4" t="s">
        <v>41</v>
      </c>
      <c r="D54" s="4" t="s">
        <v>73</v>
      </c>
      <c r="E54" s="4" t="s">
        <v>233</v>
      </c>
      <c r="F54" s="4" t="s">
        <v>234</v>
      </c>
      <c r="G54" s="4" t="s">
        <v>235</v>
      </c>
      <c r="H54" s="4" t="s">
        <v>24</v>
      </c>
      <c r="I54" s="4" t="s">
        <v>27</v>
      </c>
      <c r="J54" s="4" t="s">
        <v>43</v>
      </c>
      <c r="K54" s="4" t="s">
        <v>24</v>
      </c>
      <c r="L54" s="4" t="s">
        <v>24</v>
      </c>
      <c r="M54" s="4" t="s">
        <v>24</v>
      </c>
      <c r="N54" s="4" t="s">
        <v>250</v>
      </c>
      <c r="O54" s="10" t="s">
        <v>251</v>
      </c>
      <c r="P54" s="5">
        <v>90</v>
      </c>
      <c r="Q54" s="4" t="s">
        <v>30</v>
      </c>
      <c r="R54" s="6" t="s">
        <v>252</v>
      </c>
      <c r="S54" s="10" t="s">
        <v>91</v>
      </c>
      <c r="T54" s="16">
        <f>+[2]Hoja2!D16</f>
        <v>906144483.3811667</v>
      </c>
      <c r="U54" s="8">
        <v>44197</v>
      </c>
      <c r="V54" s="8">
        <v>44561</v>
      </c>
      <c r="W54" s="4" t="s">
        <v>31</v>
      </c>
      <c r="X54" s="4" t="s">
        <v>47</v>
      </c>
      <c r="Y54" s="4" t="s">
        <v>33</v>
      </c>
      <c r="Z54" s="21">
        <v>82.9</v>
      </c>
      <c r="AA54" s="10" t="s">
        <v>534</v>
      </c>
      <c r="AB54" s="10" t="s">
        <v>535</v>
      </c>
      <c r="AC54" s="16">
        <f>+[2]Hoja2!D36</f>
        <v>417055353</v>
      </c>
      <c r="AD54" s="16">
        <f>+[2]Hoja2!D55</f>
        <v>90960440.219999999</v>
      </c>
      <c r="AE54" s="18"/>
    </row>
    <row r="55" spans="1:31" ht="345" x14ac:dyDescent="0.25">
      <c r="A55" s="3">
        <v>55</v>
      </c>
      <c r="B55" s="4" t="s">
        <v>236</v>
      </c>
      <c r="C55" s="4" t="s">
        <v>41</v>
      </c>
      <c r="D55" s="4" t="s">
        <v>73</v>
      </c>
      <c r="E55" s="4" t="s">
        <v>233</v>
      </c>
      <c r="F55" s="4" t="s">
        <v>234</v>
      </c>
      <c r="G55" s="4" t="s">
        <v>235</v>
      </c>
      <c r="H55" s="4" t="s">
        <v>238</v>
      </c>
      <c r="I55" s="4" t="s">
        <v>42</v>
      </c>
      <c r="J55" s="4" t="s">
        <v>43</v>
      </c>
      <c r="K55" s="4" t="s">
        <v>24</v>
      </c>
      <c r="L55" s="4" t="s">
        <v>24</v>
      </c>
      <c r="M55" s="4" t="s">
        <v>24</v>
      </c>
      <c r="N55" s="4" t="s">
        <v>253</v>
      </c>
      <c r="O55" s="10" t="s">
        <v>254</v>
      </c>
      <c r="P55" s="5">
        <v>10</v>
      </c>
      <c r="Q55" s="4" t="s">
        <v>57</v>
      </c>
      <c r="R55" s="6" t="s">
        <v>255</v>
      </c>
      <c r="S55" s="10" t="s">
        <v>256</v>
      </c>
      <c r="T55" s="16">
        <f>+[2]Hoja2!E16</f>
        <v>906144483.3811667</v>
      </c>
      <c r="U55" s="8">
        <v>44197</v>
      </c>
      <c r="V55" s="8">
        <v>44561</v>
      </c>
      <c r="W55" s="4" t="s">
        <v>31</v>
      </c>
      <c r="X55" s="4" t="s">
        <v>96</v>
      </c>
      <c r="Y55" s="4" t="s">
        <v>12</v>
      </c>
      <c r="Z55" s="21">
        <v>1</v>
      </c>
      <c r="AA55" s="10" t="s">
        <v>536</v>
      </c>
      <c r="AB55" s="10" t="s">
        <v>537</v>
      </c>
      <c r="AC55" s="16">
        <f>+[2]Hoja2!E36</f>
        <v>417055353</v>
      </c>
      <c r="AD55" s="16">
        <f>+[2]Hoja2!E55</f>
        <v>90960440.219999999</v>
      </c>
      <c r="AE55" s="18"/>
    </row>
    <row r="56" spans="1:31" ht="75" x14ac:dyDescent="0.25">
      <c r="A56" s="3">
        <v>56</v>
      </c>
      <c r="B56" s="4" t="s">
        <v>258</v>
      </c>
      <c r="C56" s="4" t="s">
        <v>55</v>
      </c>
      <c r="D56" s="4" t="s">
        <v>257</v>
      </c>
      <c r="E56" s="4" t="s">
        <v>24</v>
      </c>
      <c r="F56" s="4" t="s">
        <v>155</v>
      </c>
      <c r="G56" s="4" t="s">
        <v>156</v>
      </c>
      <c r="H56" s="4" t="s">
        <v>24</v>
      </c>
      <c r="I56" s="4" t="s">
        <v>259</v>
      </c>
      <c r="J56" s="4" t="s">
        <v>98</v>
      </c>
      <c r="K56" s="4" t="s">
        <v>260</v>
      </c>
      <c r="L56" s="4" t="s">
        <v>262</v>
      </c>
      <c r="M56" s="4" t="s">
        <v>261</v>
      </c>
      <c r="N56" s="4" t="s">
        <v>263</v>
      </c>
      <c r="O56" s="4" t="s">
        <v>264</v>
      </c>
      <c r="P56" s="5">
        <v>2</v>
      </c>
      <c r="Q56" s="4" t="s">
        <v>57</v>
      </c>
      <c r="R56" s="6" t="s">
        <v>265</v>
      </c>
      <c r="S56" s="4" t="s">
        <v>266</v>
      </c>
      <c r="T56" s="7">
        <v>1375000000</v>
      </c>
      <c r="U56" s="8">
        <v>44228</v>
      </c>
      <c r="V56" s="8">
        <v>44530</v>
      </c>
      <c r="W56" s="4" t="s">
        <v>31</v>
      </c>
      <c r="X56" s="4" t="s">
        <v>47</v>
      </c>
      <c r="Y56" s="4" t="s">
        <v>33</v>
      </c>
      <c r="Z56" s="31">
        <v>0</v>
      </c>
      <c r="AA56" s="10" t="s">
        <v>515</v>
      </c>
      <c r="AB56" s="10" t="s">
        <v>502</v>
      </c>
      <c r="AC56" s="7">
        <v>0</v>
      </c>
      <c r="AD56" s="7"/>
      <c r="AE56" s="18"/>
    </row>
    <row r="57" spans="1:31" ht="75" x14ac:dyDescent="0.25">
      <c r="A57" s="3">
        <v>57</v>
      </c>
      <c r="B57" s="4" t="s">
        <v>258</v>
      </c>
      <c r="C57" s="4" t="s">
        <v>55</v>
      </c>
      <c r="D57" s="4" t="s">
        <v>257</v>
      </c>
      <c r="E57" s="4" t="s">
        <v>24</v>
      </c>
      <c r="F57" s="4" t="s">
        <v>155</v>
      </c>
      <c r="G57" s="4" t="s">
        <v>156</v>
      </c>
      <c r="H57" s="4" t="s">
        <v>24</v>
      </c>
      <c r="I57" s="4" t="s">
        <v>259</v>
      </c>
      <c r="J57" s="4" t="s">
        <v>98</v>
      </c>
      <c r="K57" s="4" t="s">
        <v>260</v>
      </c>
      <c r="L57" s="4" t="s">
        <v>268</v>
      </c>
      <c r="M57" s="4" t="s">
        <v>267</v>
      </c>
      <c r="N57" s="4" t="s">
        <v>269</v>
      </c>
      <c r="O57" s="10" t="s">
        <v>270</v>
      </c>
      <c r="P57" s="5">
        <v>2</v>
      </c>
      <c r="Q57" s="4" t="s">
        <v>57</v>
      </c>
      <c r="R57" s="6" t="s">
        <v>271</v>
      </c>
      <c r="S57" s="4" t="s">
        <v>272</v>
      </c>
      <c r="T57" s="7">
        <v>1436871527</v>
      </c>
      <c r="U57" s="8">
        <v>44228</v>
      </c>
      <c r="V57" s="8">
        <v>44561</v>
      </c>
      <c r="W57" s="4" t="s">
        <v>31</v>
      </c>
      <c r="X57" s="4" t="s">
        <v>47</v>
      </c>
      <c r="Y57" s="4" t="s">
        <v>33</v>
      </c>
      <c r="Z57" s="31">
        <v>0</v>
      </c>
      <c r="AA57" s="10" t="s">
        <v>516</v>
      </c>
      <c r="AB57" s="10" t="s">
        <v>503</v>
      </c>
      <c r="AC57" s="7">
        <v>0</v>
      </c>
      <c r="AD57" s="7">
        <v>0</v>
      </c>
      <c r="AE57" s="18"/>
    </row>
    <row r="58" spans="1:31" ht="60" x14ac:dyDescent="0.25">
      <c r="A58" s="3">
        <v>58</v>
      </c>
      <c r="B58" s="4" t="s">
        <v>258</v>
      </c>
      <c r="C58" s="4" t="s">
        <v>55</v>
      </c>
      <c r="D58" s="4" t="s">
        <v>257</v>
      </c>
      <c r="E58" s="4" t="s">
        <v>24</v>
      </c>
      <c r="F58" s="4" t="s">
        <v>155</v>
      </c>
      <c r="G58" s="4" t="s">
        <v>156</v>
      </c>
      <c r="H58" s="4" t="s">
        <v>24</v>
      </c>
      <c r="I58" s="4" t="s">
        <v>259</v>
      </c>
      <c r="J58" s="4" t="s">
        <v>98</v>
      </c>
      <c r="K58" s="4" t="s">
        <v>260</v>
      </c>
      <c r="L58" s="4" t="s">
        <v>268</v>
      </c>
      <c r="M58" s="4" t="s">
        <v>273</v>
      </c>
      <c r="N58" s="4" t="s">
        <v>269</v>
      </c>
      <c r="O58" s="10" t="s">
        <v>270</v>
      </c>
      <c r="P58" s="5">
        <v>5</v>
      </c>
      <c r="Q58" s="4" t="s">
        <v>57</v>
      </c>
      <c r="R58" s="6" t="s">
        <v>274</v>
      </c>
      <c r="S58" s="4" t="s">
        <v>272</v>
      </c>
      <c r="T58" s="7">
        <v>5000000000</v>
      </c>
      <c r="U58" s="8">
        <v>44228</v>
      </c>
      <c r="V58" s="8">
        <v>44561</v>
      </c>
      <c r="W58" s="4" t="s">
        <v>31</v>
      </c>
      <c r="X58" s="4" t="s">
        <v>47</v>
      </c>
      <c r="Y58" s="4" t="s">
        <v>33</v>
      </c>
      <c r="Z58" s="31">
        <v>0</v>
      </c>
      <c r="AA58" s="10" t="s">
        <v>512</v>
      </c>
      <c r="AB58" s="10" t="s">
        <v>504</v>
      </c>
      <c r="AC58" s="7">
        <v>0</v>
      </c>
      <c r="AD58" s="7">
        <v>0</v>
      </c>
      <c r="AE58" s="18"/>
    </row>
    <row r="59" spans="1:31" ht="75" x14ac:dyDescent="0.25">
      <c r="A59" s="3">
        <v>59</v>
      </c>
      <c r="B59" s="4" t="s">
        <v>258</v>
      </c>
      <c r="C59" s="4" t="s">
        <v>55</v>
      </c>
      <c r="D59" s="4" t="s">
        <v>257</v>
      </c>
      <c r="E59" s="4" t="s">
        <v>24</v>
      </c>
      <c r="F59" s="4" t="s">
        <v>155</v>
      </c>
      <c r="G59" s="4" t="s">
        <v>156</v>
      </c>
      <c r="H59" s="4" t="s">
        <v>24</v>
      </c>
      <c r="I59" s="4" t="s">
        <v>259</v>
      </c>
      <c r="J59" s="4" t="s">
        <v>98</v>
      </c>
      <c r="K59" s="4" t="s">
        <v>260</v>
      </c>
      <c r="L59" s="4" t="s">
        <v>276</v>
      </c>
      <c r="M59" s="4" t="s">
        <v>275</v>
      </c>
      <c r="N59" s="4" t="s">
        <v>277</v>
      </c>
      <c r="O59" s="4" t="s">
        <v>278</v>
      </c>
      <c r="P59" s="5">
        <v>4</v>
      </c>
      <c r="Q59" s="4" t="s">
        <v>57</v>
      </c>
      <c r="R59" s="6" t="s">
        <v>279</v>
      </c>
      <c r="S59" s="4" t="s">
        <v>280</v>
      </c>
      <c r="T59" s="7">
        <v>3879700477</v>
      </c>
      <c r="U59" s="8">
        <v>44228</v>
      </c>
      <c r="V59" s="8">
        <v>44469</v>
      </c>
      <c r="W59" s="4" t="s">
        <v>31</v>
      </c>
      <c r="X59" s="4" t="s">
        <v>47</v>
      </c>
      <c r="Y59" s="4" t="s">
        <v>33</v>
      </c>
      <c r="Z59" s="31">
        <v>0</v>
      </c>
      <c r="AA59" s="10" t="s">
        <v>513</v>
      </c>
      <c r="AB59" s="10" t="s">
        <v>505</v>
      </c>
      <c r="AC59" s="7">
        <v>0</v>
      </c>
      <c r="AD59" s="7">
        <v>0</v>
      </c>
      <c r="AE59" s="18"/>
    </row>
    <row r="60" spans="1:31" ht="60" x14ac:dyDescent="0.25">
      <c r="A60" s="3">
        <v>60</v>
      </c>
      <c r="B60" s="4" t="s">
        <v>258</v>
      </c>
      <c r="C60" s="4" t="s">
        <v>55</v>
      </c>
      <c r="D60" s="4" t="s">
        <v>257</v>
      </c>
      <c r="E60" s="4" t="s">
        <v>24</v>
      </c>
      <c r="F60" s="4" t="s">
        <v>155</v>
      </c>
      <c r="G60" s="4" t="s">
        <v>156</v>
      </c>
      <c r="H60" s="4" t="s">
        <v>24</v>
      </c>
      <c r="I60" s="4" t="s">
        <v>259</v>
      </c>
      <c r="J60" s="4" t="s">
        <v>98</v>
      </c>
      <c r="K60" s="4" t="s">
        <v>260</v>
      </c>
      <c r="L60" s="4" t="s">
        <v>276</v>
      </c>
      <c r="M60" s="4" t="s">
        <v>281</v>
      </c>
      <c r="N60" s="4" t="s">
        <v>277</v>
      </c>
      <c r="O60" s="4" t="s">
        <v>278</v>
      </c>
      <c r="P60" s="5">
        <v>3</v>
      </c>
      <c r="Q60" s="4" t="s">
        <v>57</v>
      </c>
      <c r="R60" s="6" t="s">
        <v>511</v>
      </c>
      <c r="S60" s="4" t="s">
        <v>280</v>
      </c>
      <c r="T60" s="7">
        <v>5575640573</v>
      </c>
      <c r="U60" s="8">
        <v>44228</v>
      </c>
      <c r="V60" s="8">
        <v>44439</v>
      </c>
      <c r="W60" s="4" t="s">
        <v>31</v>
      </c>
      <c r="X60" s="4" t="s">
        <v>47</v>
      </c>
      <c r="Y60" s="4" t="s">
        <v>33</v>
      </c>
      <c r="Z60" s="31">
        <v>0</v>
      </c>
      <c r="AA60" s="10" t="s">
        <v>514</v>
      </c>
      <c r="AB60" s="10" t="s">
        <v>505</v>
      </c>
      <c r="AC60" s="7">
        <v>0</v>
      </c>
      <c r="AD60" s="7">
        <v>0</v>
      </c>
      <c r="AE60" s="18"/>
    </row>
    <row r="61" spans="1:31" ht="90" x14ac:dyDescent="0.25">
      <c r="A61" s="3">
        <v>61</v>
      </c>
      <c r="B61" s="4" t="s">
        <v>258</v>
      </c>
      <c r="C61" s="4" t="s">
        <v>55</v>
      </c>
      <c r="D61" s="4" t="s">
        <v>257</v>
      </c>
      <c r="E61" s="4" t="s">
        <v>24</v>
      </c>
      <c r="F61" s="4" t="s">
        <v>155</v>
      </c>
      <c r="G61" s="4" t="s">
        <v>156</v>
      </c>
      <c r="H61" s="4" t="s">
        <v>24</v>
      </c>
      <c r="I61" s="4" t="s">
        <v>282</v>
      </c>
      <c r="J61" s="4" t="s">
        <v>43</v>
      </c>
      <c r="K61" s="4" t="s">
        <v>24</v>
      </c>
      <c r="L61" s="4" t="s">
        <v>24</v>
      </c>
      <c r="M61" s="4" t="s">
        <v>24</v>
      </c>
      <c r="N61" s="4" t="s">
        <v>283</v>
      </c>
      <c r="O61" s="4" t="s">
        <v>284</v>
      </c>
      <c r="P61" s="5">
        <v>80</v>
      </c>
      <c r="Q61" s="4" t="s">
        <v>30</v>
      </c>
      <c r="R61" s="6" t="s">
        <v>285</v>
      </c>
      <c r="S61" s="4" t="s">
        <v>286</v>
      </c>
      <c r="T61" s="7">
        <v>0</v>
      </c>
      <c r="U61" s="8">
        <v>44199</v>
      </c>
      <c r="V61" s="8">
        <v>44561</v>
      </c>
      <c r="W61" s="4" t="s">
        <v>31</v>
      </c>
      <c r="X61" s="4" t="s">
        <v>94</v>
      </c>
      <c r="Y61" s="4" t="s">
        <v>33</v>
      </c>
      <c r="Z61" s="34">
        <v>0.77</v>
      </c>
      <c r="AA61" s="10" t="s">
        <v>506</v>
      </c>
      <c r="AB61" s="4" t="s">
        <v>507</v>
      </c>
      <c r="AC61" s="7" t="s">
        <v>508</v>
      </c>
      <c r="AD61" s="7" t="s">
        <v>508</v>
      </c>
      <c r="AE61" s="18"/>
    </row>
    <row r="62" spans="1:31" ht="75" x14ac:dyDescent="0.25">
      <c r="A62" s="3">
        <v>62</v>
      </c>
      <c r="B62" s="4" t="s">
        <v>258</v>
      </c>
      <c r="C62" s="4" t="s">
        <v>55</v>
      </c>
      <c r="D62" s="4" t="s">
        <v>257</v>
      </c>
      <c r="E62" s="4" t="s">
        <v>24</v>
      </c>
      <c r="F62" s="4" t="s">
        <v>155</v>
      </c>
      <c r="G62" s="4" t="s">
        <v>156</v>
      </c>
      <c r="H62" s="4" t="s">
        <v>24</v>
      </c>
      <c r="I62" s="4" t="s">
        <v>42</v>
      </c>
      <c r="J62" s="4" t="s">
        <v>43</v>
      </c>
      <c r="K62" s="4" t="s">
        <v>24</v>
      </c>
      <c r="L62" s="4" t="s">
        <v>24</v>
      </c>
      <c r="M62" s="4" t="s">
        <v>24</v>
      </c>
      <c r="N62" s="4" t="s">
        <v>287</v>
      </c>
      <c r="O62" s="4" t="s">
        <v>288</v>
      </c>
      <c r="P62" s="5">
        <v>90</v>
      </c>
      <c r="Q62" s="4" t="s">
        <v>30</v>
      </c>
      <c r="R62" s="6" t="s">
        <v>289</v>
      </c>
      <c r="S62" s="4" t="s">
        <v>290</v>
      </c>
      <c r="T62" s="7">
        <v>0</v>
      </c>
      <c r="U62" s="8">
        <v>44287</v>
      </c>
      <c r="V62" s="8">
        <v>44542</v>
      </c>
      <c r="W62" s="4" t="s">
        <v>31</v>
      </c>
      <c r="X62" s="4" t="s">
        <v>94</v>
      </c>
      <c r="Y62" s="4" t="s">
        <v>12</v>
      </c>
      <c r="Z62" s="34">
        <v>0.78</v>
      </c>
      <c r="AA62" s="10" t="s">
        <v>506</v>
      </c>
      <c r="AB62" s="4" t="s">
        <v>507</v>
      </c>
      <c r="AC62" s="7" t="s">
        <v>508</v>
      </c>
      <c r="AD62" s="7" t="s">
        <v>508</v>
      </c>
      <c r="AE62" s="18"/>
    </row>
    <row r="63" spans="1:31" ht="75" x14ac:dyDescent="0.25">
      <c r="A63" s="3">
        <v>63</v>
      </c>
      <c r="B63" s="4" t="s">
        <v>258</v>
      </c>
      <c r="C63" s="4" t="s">
        <v>41</v>
      </c>
      <c r="D63" s="4" t="s">
        <v>257</v>
      </c>
      <c r="E63" s="4" t="s">
        <v>24</v>
      </c>
      <c r="F63" s="4" t="s">
        <v>155</v>
      </c>
      <c r="G63" s="4" t="s">
        <v>156</v>
      </c>
      <c r="H63" s="4" t="s">
        <v>24</v>
      </c>
      <c r="I63" s="4" t="s">
        <v>42</v>
      </c>
      <c r="J63" s="4" t="s">
        <v>98</v>
      </c>
      <c r="K63" s="4" t="s">
        <v>24</v>
      </c>
      <c r="L63" s="4" t="s">
        <v>24</v>
      </c>
      <c r="M63" s="4" t="s">
        <v>24</v>
      </c>
      <c r="N63" s="4" t="s">
        <v>291</v>
      </c>
      <c r="O63" s="4" t="s">
        <v>161</v>
      </c>
      <c r="P63" s="5">
        <v>90</v>
      </c>
      <c r="Q63" s="4" t="s">
        <v>30</v>
      </c>
      <c r="R63" s="6" t="s">
        <v>292</v>
      </c>
      <c r="S63" s="4" t="s">
        <v>292</v>
      </c>
      <c r="T63" s="7">
        <v>0</v>
      </c>
      <c r="U63" s="8">
        <v>44287</v>
      </c>
      <c r="V63" s="8">
        <v>44561</v>
      </c>
      <c r="W63" s="4" t="s">
        <v>31</v>
      </c>
      <c r="X63" s="4" t="s">
        <v>94</v>
      </c>
      <c r="Y63" s="4" t="s">
        <v>12</v>
      </c>
      <c r="Z63" s="34">
        <v>0</v>
      </c>
      <c r="AA63" s="10" t="s">
        <v>509</v>
      </c>
      <c r="AB63" s="4" t="s">
        <v>510</v>
      </c>
      <c r="AC63" s="7">
        <v>0</v>
      </c>
      <c r="AD63" s="7">
        <v>0</v>
      </c>
      <c r="AE63" s="18"/>
    </row>
    <row r="64" spans="1:31" ht="90" x14ac:dyDescent="0.25">
      <c r="A64" s="3">
        <v>64</v>
      </c>
      <c r="B64" s="4" t="s">
        <v>296</v>
      </c>
      <c r="C64" s="4" t="s">
        <v>41</v>
      </c>
      <c r="D64" s="4" t="s">
        <v>293</v>
      </c>
      <c r="E64" s="4" t="s">
        <v>294</v>
      </c>
      <c r="F64" s="4" t="s">
        <v>38</v>
      </c>
      <c r="G64" s="4" t="s">
        <v>295</v>
      </c>
      <c r="H64" s="4" t="s">
        <v>297</v>
      </c>
      <c r="I64" s="4" t="s">
        <v>42</v>
      </c>
      <c r="J64" s="4" t="s">
        <v>43</v>
      </c>
      <c r="K64" s="4" t="s">
        <v>24</v>
      </c>
      <c r="L64" s="4" t="s">
        <v>24</v>
      </c>
      <c r="M64" s="4" t="s">
        <v>24</v>
      </c>
      <c r="N64" s="4" t="s">
        <v>452</v>
      </c>
      <c r="O64" s="4" t="s">
        <v>453</v>
      </c>
      <c r="P64" s="5">
        <v>15</v>
      </c>
      <c r="Q64" s="4" t="s">
        <v>57</v>
      </c>
      <c r="R64" s="6" t="s">
        <v>298</v>
      </c>
      <c r="S64" s="4" t="s">
        <v>299</v>
      </c>
      <c r="T64" s="7">
        <v>10496000000</v>
      </c>
      <c r="U64" s="8">
        <v>44348</v>
      </c>
      <c r="V64" s="8">
        <v>44561</v>
      </c>
      <c r="W64" s="4" t="s">
        <v>31</v>
      </c>
      <c r="X64" s="4" t="s">
        <v>94</v>
      </c>
      <c r="Y64" s="4" t="s">
        <v>33</v>
      </c>
      <c r="Z64" s="43">
        <v>0</v>
      </c>
      <c r="AA64" s="42" t="s">
        <v>520</v>
      </c>
      <c r="AB64" s="20" t="s">
        <v>508</v>
      </c>
      <c r="AC64" s="40">
        <v>635380074</v>
      </c>
      <c r="AD64" s="40">
        <v>187596736</v>
      </c>
      <c r="AE64" s="18"/>
    </row>
    <row r="65" spans="1:31" ht="225" x14ac:dyDescent="0.25">
      <c r="A65" s="3">
        <v>65</v>
      </c>
      <c r="B65" s="4" t="s">
        <v>296</v>
      </c>
      <c r="C65" s="4" t="s">
        <v>41</v>
      </c>
      <c r="D65" s="4" t="s">
        <v>293</v>
      </c>
      <c r="E65" s="4" t="s">
        <v>300</v>
      </c>
      <c r="F65" s="4" t="s">
        <v>38</v>
      </c>
      <c r="G65" s="4" t="s">
        <v>295</v>
      </c>
      <c r="H65" s="4" t="s">
        <v>297</v>
      </c>
      <c r="I65" s="4" t="s">
        <v>42</v>
      </c>
      <c r="J65" s="4" t="s">
        <v>98</v>
      </c>
      <c r="K65" s="4" t="s">
        <v>301</v>
      </c>
      <c r="L65" s="4" t="s">
        <v>303</v>
      </c>
      <c r="M65" s="4" t="s">
        <v>302</v>
      </c>
      <c r="N65" s="4" t="s">
        <v>455</v>
      </c>
      <c r="O65" s="4" t="s">
        <v>304</v>
      </c>
      <c r="P65" s="5">
        <v>3</v>
      </c>
      <c r="Q65" s="4" t="s">
        <v>59</v>
      </c>
      <c r="R65" s="6" t="s">
        <v>305</v>
      </c>
      <c r="S65" s="4" t="s">
        <v>456</v>
      </c>
      <c r="T65" s="7">
        <v>14250000000</v>
      </c>
      <c r="U65" s="8">
        <v>44348</v>
      </c>
      <c r="V65" s="8">
        <v>44561</v>
      </c>
      <c r="W65" s="4" t="s">
        <v>34</v>
      </c>
      <c r="X65" s="4" t="s">
        <v>32</v>
      </c>
      <c r="Y65" s="4" t="s">
        <v>33</v>
      </c>
      <c r="Z65" s="43">
        <v>0</v>
      </c>
      <c r="AA65" s="42" t="s">
        <v>592</v>
      </c>
      <c r="AB65" s="38" t="s">
        <v>596</v>
      </c>
      <c r="AC65" s="40">
        <v>7688981836</v>
      </c>
      <c r="AD65" s="40">
        <v>4609026981.6000004</v>
      </c>
      <c r="AE65" s="18"/>
    </row>
    <row r="66" spans="1:31" ht="45" x14ac:dyDescent="0.25">
      <c r="A66" s="3">
        <v>66</v>
      </c>
      <c r="B66" s="4" t="s">
        <v>296</v>
      </c>
      <c r="C66" s="4" t="s">
        <v>41</v>
      </c>
      <c r="D66" s="4" t="s">
        <v>293</v>
      </c>
      <c r="E66" s="4" t="s">
        <v>300</v>
      </c>
      <c r="F66" s="4" t="s">
        <v>38</v>
      </c>
      <c r="G66" s="4" t="s">
        <v>295</v>
      </c>
      <c r="H66" s="4" t="s">
        <v>297</v>
      </c>
      <c r="I66" s="4" t="s">
        <v>42</v>
      </c>
      <c r="J66" s="4" t="s">
        <v>98</v>
      </c>
      <c r="K66" s="4" t="s">
        <v>301</v>
      </c>
      <c r="L66" s="4" t="s">
        <v>303</v>
      </c>
      <c r="M66" s="4" t="s">
        <v>306</v>
      </c>
      <c r="N66" s="4" t="s">
        <v>455</v>
      </c>
      <c r="O66" s="13" t="s">
        <v>307</v>
      </c>
      <c r="P66" s="5">
        <v>15</v>
      </c>
      <c r="Q66" s="4" t="s">
        <v>57</v>
      </c>
      <c r="R66" s="6" t="s">
        <v>308</v>
      </c>
      <c r="S66" s="4" t="s">
        <v>309</v>
      </c>
      <c r="T66" s="7"/>
      <c r="U66" s="8">
        <v>44237</v>
      </c>
      <c r="V66" s="8">
        <v>44561</v>
      </c>
      <c r="W66" s="4" t="s">
        <v>31</v>
      </c>
      <c r="X66" s="4" t="s">
        <v>32</v>
      </c>
      <c r="Y66" s="4" t="s">
        <v>12</v>
      </c>
      <c r="Z66" s="15"/>
      <c r="AA66" s="4"/>
      <c r="AB66" s="4"/>
      <c r="AC66" s="9"/>
      <c r="AD66" s="9"/>
      <c r="AE66" s="18"/>
    </row>
    <row r="67" spans="1:31" ht="60" x14ac:dyDescent="0.25">
      <c r="A67" s="3">
        <v>67</v>
      </c>
      <c r="B67" s="4" t="s">
        <v>296</v>
      </c>
      <c r="C67" s="4"/>
      <c r="D67" s="4" t="s">
        <v>293</v>
      </c>
      <c r="E67" s="4" t="s">
        <v>300</v>
      </c>
      <c r="F67" s="4" t="s">
        <v>38</v>
      </c>
      <c r="G67" s="4" t="s">
        <v>295</v>
      </c>
      <c r="H67" s="4" t="s">
        <v>297</v>
      </c>
      <c r="I67" s="4" t="s">
        <v>42</v>
      </c>
      <c r="J67" s="4" t="s">
        <v>98</v>
      </c>
      <c r="K67" s="4" t="s">
        <v>301</v>
      </c>
      <c r="L67" s="4" t="s">
        <v>303</v>
      </c>
      <c r="M67" s="4" t="s">
        <v>306</v>
      </c>
      <c r="N67" s="4" t="s">
        <v>455</v>
      </c>
      <c r="O67" s="13" t="s">
        <v>304</v>
      </c>
      <c r="P67" s="5">
        <v>5</v>
      </c>
      <c r="Q67" s="4" t="s">
        <v>59</v>
      </c>
      <c r="R67" s="6" t="s">
        <v>305</v>
      </c>
      <c r="S67" s="4" t="s">
        <v>456</v>
      </c>
      <c r="T67" s="7">
        <v>3000000000</v>
      </c>
      <c r="U67" s="8">
        <v>44237</v>
      </c>
      <c r="V67" s="8">
        <v>44561</v>
      </c>
      <c r="W67" s="4" t="s">
        <v>31</v>
      </c>
      <c r="X67" s="4" t="s">
        <v>32</v>
      </c>
      <c r="Y67" s="4" t="s">
        <v>33</v>
      </c>
      <c r="Z67" s="43">
        <v>0</v>
      </c>
      <c r="AA67" s="38" t="s">
        <v>593</v>
      </c>
      <c r="AB67" s="38" t="s">
        <v>597</v>
      </c>
      <c r="AC67" s="40">
        <v>13086360</v>
      </c>
      <c r="AD67" s="40">
        <v>8724240</v>
      </c>
      <c r="AE67" s="18"/>
    </row>
    <row r="68" spans="1:31" ht="409.5" x14ac:dyDescent="0.25">
      <c r="A68" s="3">
        <v>68</v>
      </c>
      <c r="B68" s="4" t="s">
        <v>296</v>
      </c>
      <c r="C68" s="4" t="s">
        <v>41</v>
      </c>
      <c r="D68" s="4" t="s">
        <v>293</v>
      </c>
      <c r="E68" s="4" t="s">
        <v>300</v>
      </c>
      <c r="F68" s="4" t="s">
        <v>38</v>
      </c>
      <c r="G68" s="4" t="s">
        <v>295</v>
      </c>
      <c r="H68" s="4" t="s">
        <v>297</v>
      </c>
      <c r="I68" s="4" t="s">
        <v>42</v>
      </c>
      <c r="J68" s="4" t="s">
        <v>98</v>
      </c>
      <c r="K68" s="4" t="s">
        <v>301</v>
      </c>
      <c r="L68" s="4" t="s">
        <v>244</v>
      </c>
      <c r="M68" s="4" t="s">
        <v>310</v>
      </c>
      <c r="N68" s="4" t="s">
        <v>454</v>
      </c>
      <c r="O68" s="4" t="s">
        <v>311</v>
      </c>
      <c r="P68" s="5">
        <v>16</v>
      </c>
      <c r="Q68" s="4" t="s">
        <v>59</v>
      </c>
      <c r="R68" s="6" t="s">
        <v>312</v>
      </c>
      <c r="S68" s="4" t="s">
        <v>311</v>
      </c>
      <c r="T68" s="7">
        <v>166250000000</v>
      </c>
      <c r="U68" s="8">
        <v>44348</v>
      </c>
      <c r="V68" s="8">
        <v>44561</v>
      </c>
      <c r="W68" s="4" t="s">
        <v>31</v>
      </c>
      <c r="X68" s="4" t="s">
        <v>32</v>
      </c>
      <c r="Y68" s="4" t="s">
        <v>33</v>
      </c>
      <c r="Z68" s="43">
        <v>0</v>
      </c>
      <c r="AA68" s="42" t="s">
        <v>594</v>
      </c>
      <c r="AB68" s="42" t="s">
        <v>598</v>
      </c>
      <c r="AC68" s="40">
        <v>135451465331</v>
      </c>
      <c r="AD68" s="40">
        <v>51154874231</v>
      </c>
      <c r="AE68" s="18"/>
    </row>
    <row r="69" spans="1:31" ht="105" x14ac:dyDescent="0.25">
      <c r="A69" s="3">
        <v>69</v>
      </c>
      <c r="B69" s="4" t="s">
        <v>296</v>
      </c>
      <c r="C69" s="4" t="s">
        <v>41</v>
      </c>
      <c r="D69" s="4" t="s">
        <v>293</v>
      </c>
      <c r="E69" s="4" t="s">
        <v>300</v>
      </c>
      <c r="F69" s="4" t="s">
        <v>38</v>
      </c>
      <c r="G69" s="4" t="s">
        <v>295</v>
      </c>
      <c r="H69" s="4" t="s">
        <v>297</v>
      </c>
      <c r="I69" s="4" t="s">
        <v>42</v>
      </c>
      <c r="J69" s="4" t="s">
        <v>98</v>
      </c>
      <c r="K69" s="4" t="s">
        <v>301</v>
      </c>
      <c r="L69" s="4" t="s">
        <v>244</v>
      </c>
      <c r="M69" s="4" t="s">
        <v>313</v>
      </c>
      <c r="N69" s="4" t="s">
        <v>454</v>
      </c>
      <c r="O69" s="4" t="s">
        <v>314</v>
      </c>
      <c r="P69" s="5">
        <v>1</v>
      </c>
      <c r="Q69" s="4" t="s">
        <v>59</v>
      </c>
      <c r="R69" s="6" t="s">
        <v>312</v>
      </c>
      <c r="S69" s="4" t="s">
        <v>314</v>
      </c>
      <c r="T69" s="7">
        <v>20000000000</v>
      </c>
      <c r="U69" s="8">
        <v>44348</v>
      </c>
      <c r="V69" s="8">
        <v>44561</v>
      </c>
      <c r="W69" s="4" t="s">
        <v>34</v>
      </c>
      <c r="X69" s="4" t="s">
        <v>32</v>
      </c>
      <c r="Y69" s="4" t="s">
        <v>33</v>
      </c>
      <c r="Z69" s="43">
        <v>0</v>
      </c>
      <c r="AA69" s="42" t="s">
        <v>595</v>
      </c>
      <c r="AB69" s="38" t="s">
        <v>599</v>
      </c>
      <c r="AC69" s="40">
        <v>10000000000</v>
      </c>
      <c r="AD69" s="40">
        <v>10000000000</v>
      </c>
      <c r="AE69" s="18"/>
    </row>
    <row r="70" spans="1:31" ht="135" x14ac:dyDescent="0.25">
      <c r="A70" s="3">
        <v>70</v>
      </c>
      <c r="B70" s="4" t="s">
        <v>315</v>
      </c>
      <c r="C70" s="4" t="s">
        <v>158</v>
      </c>
      <c r="D70" s="4" t="s">
        <v>60</v>
      </c>
      <c r="E70" s="4" t="s">
        <v>24</v>
      </c>
      <c r="F70" s="4" t="s">
        <v>25</v>
      </c>
      <c r="G70" s="4" t="s">
        <v>235</v>
      </c>
      <c r="H70" s="4" t="s">
        <v>24</v>
      </c>
      <c r="I70" s="4" t="s">
        <v>200</v>
      </c>
      <c r="J70" s="4" t="s">
        <v>43</v>
      </c>
      <c r="K70" s="4" t="s">
        <v>24</v>
      </c>
      <c r="L70" s="4" t="s">
        <v>24</v>
      </c>
      <c r="M70" s="4" t="s">
        <v>24</v>
      </c>
      <c r="N70" s="4" t="s">
        <v>316</v>
      </c>
      <c r="O70" s="4" t="s">
        <v>317</v>
      </c>
      <c r="P70" s="5">
        <v>100</v>
      </c>
      <c r="Q70" s="4" t="s">
        <v>30</v>
      </c>
      <c r="R70" s="6" t="s">
        <v>318</v>
      </c>
      <c r="S70" s="4" t="s">
        <v>319</v>
      </c>
      <c r="T70" s="7">
        <v>0</v>
      </c>
      <c r="U70" s="8">
        <v>44198</v>
      </c>
      <c r="V70" s="8">
        <v>44561</v>
      </c>
      <c r="W70" s="4" t="s">
        <v>34</v>
      </c>
      <c r="X70" s="4" t="s">
        <v>106</v>
      </c>
      <c r="Y70" s="4" t="s">
        <v>33</v>
      </c>
      <c r="Z70" s="44">
        <v>100</v>
      </c>
      <c r="AA70" s="47" t="s">
        <v>562</v>
      </c>
      <c r="AB70" s="45" t="s">
        <v>488</v>
      </c>
      <c r="AC70" s="41">
        <v>0</v>
      </c>
      <c r="AD70" s="41">
        <v>0</v>
      </c>
      <c r="AE70" s="18"/>
    </row>
    <row r="71" spans="1:31" ht="75" x14ac:dyDescent="0.25">
      <c r="A71" s="3">
        <v>71</v>
      </c>
      <c r="B71" s="4" t="s">
        <v>315</v>
      </c>
      <c r="C71" s="4" t="s">
        <v>158</v>
      </c>
      <c r="D71" s="4" t="s">
        <v>60</v>
      </c>
      <c r="E71" s="4" t="s">
        <v>24</v>
      </c>
      <c r="F71" s="4" t="s">
        <v>155</v>
      </c>
      <c r="G71" s="4" t="s">
        <v>26</v>
      </c>
      <c r="H71" s="4" t="s">
        <v>24</v>
      </c>
      <c r="I71" s="4" t="s">
        <v>200</v>
      </c>
      <c r="J71" s="4" t="s">
        <v>43</v>
      </c>
      <c r="K71" s="4" t="s">
        <v>24</v>
      </c>
      <c r="L71" s="4" t="s">
        <v>24</v>
      </c>
      <c r="M71" s="4" t="s">
        <v>24</v>
      </c>
      <c r="N71" s="4" t="s">
        <v>320</v>
      </c>
      <c r="O71" s="4" t="s">
        <v>321</v>
      </c>
      <c r="P71" s="5">
        <v>1</v>
      </c>
      <c r="Q71" s="4" t="s">
        <v>59</v>
      </c>
      <c r="R71" s="6" t="s">
        <v>322</v>
      </c>
      <c r="S71" s="4" t="s">
        <v>323</v>
      </c>
      <c r="T71" s="7">
        <v>0</v>
      </c>
      <c r="U71" s="8">
        <v>44198</v>
      </c>
      <c r="V71" s="8">
        <v>44561</v>
      </c>
      <c r="W71" s="4" t="s">
        <v>34</v>
      </c>
      <c r="X71" s="4" t="s">
        <v>35</v>
      </c>
      <c r="Y71" s="4" t="s">
        <v>33</v>
      </c>
      <c r="Z71" s="44">
        <v>0.5</v>
      </c>
      <c r="AA71" s="47" t="s">
        <v>563</v>
      </c>
      <c r="AB71" s="45" t="s">
        <v>488</v>
      </c>
      <c r="AC71" s="41">
        <v>0</v>
      </c>
      <c r="AD71" s="41">
        <v>0</v>
      </c>
      <c r="AE71" s="18"/>
    </row>
    <row r="72" spans="1:31" ht="75" x14ac:dyDescent="0.25">
      <c r="A72" s="3">
        <v>72</v>
      </c>
      <c r="B72" s="4" t="s">
        <v>315</v>
      </c>
      <c r="C72" s="4" t="s">
        <v>158</v>
      </c>
      <c r="D72" s="4" t="s">
        <v>60</v>
      </c>
      <c r="E72" s="4" t="s">
        <v>24</v>
      </c>
      <c r="F72" s="4" t="s">
        <v>25</v>
      </c>
      <c r="G72" s="4" t="s">
        <v>26</v>
      </c>
      <c r="H72" s="4" t="s">
        <v>24</v>
      </c>
      <c r="I72" s="4" t="s">
        <v>200</v>
      </c>
      <c r="J72" s="4" t="s">
        <v>43</v>
      </c>
      <c r="K72" s="4" t="s">
        <v>24</v>
      </c>
      <c r="L72" s="4" t="s">
        <v>24</v>
      </c>
      <c r="M72" s="4" t="s">
        <v>24</v>
      </c>
      <c r="N72" s="4" t="s">
        <v>324</v>
      </c>
      <c r="O72" s="4" t="s">
        <v>325</v>
      </c>
      <c r="P72" s="5">
        <v>1</v>
      </c>
      <c r="Q72" s="4" t="s">
        <v>59</v>
      </c>
      <c r="R72" s="6" t="s">
        <v>326</v>
      </c>
      <c r="S72" s="4" t="s">
        <v>327</v>
      </c>
      <c r="T72" s="7">
        <v>0</v>
      </c>
      <c r="U72" s="8">
        <v>44198</v>
      </c>
      <c r="V72" s="8">
        <v>44561</v>
      </c>
      <c r="W72" s="4" t="s">
        <v>34</v>
      </c>
      <c r="X72" s="4" t="s">
        <v>35</v>
      </c>
      <c r="Y72" s="4" t="s">
        <v>33</v>
      </c>
      <c r="Z72" s="44">
        <v>1</v>
      </c>
      <c r="AA72" s="47" t="s">
        <v>564</v>
      </c>
      <c r="AB72" s="45" t="s">
        <v>488</v>
      </c>
      <c r="AC72" s="41">
        <v>0</v>
      </c>
      <c r="AD72" s="41">
        <v>0</v>
      </c>
      <c r="AE72" s="18"/>
    </row>
    <row r="73" spans="1:31" ht="75" x14ac:dyDescent="0.25">
      <c r="A73" s="3">
        <v>73</v>
      </c>
      <c r="B73" s="4" t="s">
        <v>315</v>
      </c>
      <c r="C73" s="4" t="s">
        <v>158</v>
      </c>
      <c r="D73" s="4" t="s">
        <v>60</v>
      </c>
      <c r="E73" s="4" t="s">
        <v>24</v>
      </c>
      <c r="F73" s="4" t="s">
        <v>25</v>
      </c>
      <c r="G73" s="4" t="s">
        <v>26</v>
      </c>
      <c r="H73" s="4" t="s">
        <v>24</v>
      </c>
      <c r="I73" s="4" t="s">
        <v>200</v>
      </c>
      <c r="J73" s="4" t="s">
        <v>43</v>
      </c>
      <c r="K73" s="4" t="s">
        <v>24</v>
      </c>
      <c r="L73" s="4" t="s">
        <v>24</v>
      </c>
      <c r="M73" s="4" t="s">
        <v>24</v>
      </c>
      <c r="N73" s="4" t="s">
        <v>328</v>
      </c>
      <c r="O73" s="4" t="s">
        <v>329</v>
      </c>
      <c r="P73" s="5">
        <v>1</v>
      </c>
      <c r="Q73" s="4" t="s">
        <v>59</v>
      </c>
      <c r="R73" s="6" t="s">
        <v>330</v>
      </c>
      <c r="S73" s="4" t="s">
        <v>329</v>
      </c>
      <c r="T73" s="7">
        <v>0</v>
      </c>
      <c r="U73" s="8">
        <v>44198</v>
      </c>
      <c r="V73" s="8">
        <v>44561</v>
      </c>
      <c r="W73" s="4" t="s">
        <v>34</v>
      </c>
      <c r="X73" s="4" t="s">
        <v>35</v>
      </c>
      <c r="Y73" s="4" t="s">
        <v>33</v>
      </c>
      <c r="Z73" s="44">
        <v>1</v>
      </c>
      <c r="AA73" s="47" t="s">
        <v>565</v>
      </c>
      <c r="AB73" s="45" t="s">
        <v>488</v>
      </c>
      <c r="AC73" s="41">
        <v>0</v>
      </c>
      <c r="AD73" s="41">
        <v>0</v>
      </c>
      <c r="AE73" s="18"/>
    </row>
    <row r="74" spans="1:31" ht="60" x14ac:dyDescent="0.25">
      <c r="A74" s="3">
        <v>74</v>
      </c>
      <c r="B74" s="4" t="s">
        <v>315</v>
      </c>
      <c r="C74" s="4" t="s">
        <v>158</v>
      </c>
      <c r="D74" s="4" t="s">
        <v>60</v>
      </c>
      <c r="E74" s="4" t="s">
        <v>24</v>
      </c>
      <c r="F74" s="4" t="s">
        <v>25</v>
      </c>
      <c r="G74" s="4" t="s">
        <v>26</v>
      </c>
      <c r="H74" s="4" t="s">
        <v>24</v>
      </c>
      <c r="I74" s="4" t="s">
        <v>200</v>
      </c>
      <c r="J74" s="4" t="s">
        <v>43</v>
      </c>
      <c r="K74" s="4" t="s">
        <v>24</v>
      </c>
      <c r="L74" s="4" t="s">
        <v>24</v>
      </c>
      <c r="M74" s="4" t="s">
        <v>24</v>
      </c>
      <c r="N74" s="4" t="s">
        <v>331</v>
      </c>
      <c r="O74" s="4" t="s">
        <v>332</v>
      </c>
      <c r="P74" s="5">
        <v>1</v>
      </c>
      <c r="Q74" s="4" t="s">
        <v>59</v>
      </c>
      <c r="R74" s="6" t="s">
        <v>333</v>
      </c>
      <c r="S74" s="4" t="s">
        <v>334</v>
      </c>
      <c r="T74" s="7">
        <v>0</v>
      </c>
      <c r="U74" s="8">
        <v>44197</v>
      </c>
      <c r="V74" s="8">
        <v>44561</v>
      </c>
      <c r="W74" s="4" t="s">
        <v>34</v>
      </c>
      <c r="X74" s="4" t="s">
        <v>35</v>
      </c>
      <c r="Y74" s="4" t="s">
        <v>33</v>
      </c>
      <c r="Z74" s="44">
        <v>1</v>
      </c>
      <c r="AA74" s="47" t="s">
        <v>566</v>
      </c>
      <c r="AB74" s="46" t="s">
        <v>567</v>
      </c>
      <c r="AC74" s="41">
        <v>0</v>
      </c>
      <c r="AD74" s="41">
        <v>0</v>
      </c>
      <c r="AE74" s="18"/>
    </row>
    <row r="75" spans="1:31" ht="90" x14ac:dyDescent="0.25">
      <c r="A75" s="3">
        <v>75</v>
      </c>
      <c r="B75" s="4" t="s">
        <v>315</v>
      </c>
      <c r="C75" s="4" t="s">
        <v>158</v>
      </c>
      <c r="D75" s="4" t="s">
        <v>60</v>
      </c>
      <c r="E75" s="4" t="s">
        <v>24</v>
      </c>
      <c r="F75" s="4" t="s">
        <v>25</v>
      </c>
      <c r="G75" s="4" t="s">
        <v>26</v>
      </c>
      <c r="H75" s="4" t="s">
        <v>24</v>
      </c>
      <c r="I75" s="4" t="s">
        <v>200</v>
      </c>
      <c r="J75" s="4" t="s">
        <v>43</v>
      </c>
      <c r="K75" s="4" t="s">
        <v>24</v>
      </c>
      <c r="L75" s="4" t="s">
        <v>24</v>
      </c>
      <c r="M75" s="4" t="s">
        <v>24</v>
      </c>
      <c r="N75" s="4" t="s">
        <v>335</v>
      </c>
      <c r="O75" s="4" t="s">
        <v>336</v>
      </c>
      <c r="P75" s="5">
        <v>1</v>
      </c>
      <c r="Q75" s="4" t="s">
        <v>59</v>
      </c>
      <c r="R75" s="6" t="s">
        <v>337</v>
      </c>
      <c r="S75" s="4" t="s">
        <v>338</v>
      </c>
      <c r="T75" s="7">
        <v>0</v>
      </c>
      <c r="U75" s="8">
        <v>44197</v>
      </c>
      <c r="V75" s="8">
        <v>44561</v>
      </c>
      <c r="W75" s="4" t="s">
        <v>34</v>
      </c>
      <c r="X75" s="4" t="s">
        <v>35</v>
      </c>
      <c r="Y75" s="4" t="s">
        <v>33</v>
      </c>
      <c r="Z75" s="44">
        <v>1</v>
      </c>
      <c r="AA75" s="47" t="s">
        <v>568</v>
      </c>
      <c r="AB75" s="48" t="s">
        <v>569</v>
      </c>
      <c r="AC75" s="41">
        <v>0</v>
      </c>
      <c r="AD75" s="41">
        <v>0</v>
      </c>
      <c r="AE75" s="18"/>
    </row>
    <row r="76" spans="1:31" ht="75" x14ac:dyDescent="0.25">
      <c r="A76" s="3">
        <v>76</v>
      </c>
      <c r="B76" s="4" t="s">
        <v>341</v>
      </c>
      <c r="C76" s="4" t="s">
        <v>41</v>
      </c>
      <c r="D76" s="4" t="s">
        <v>339</v>
      </c>
      <c r="E76" s="4" t="s">
        <v>24</v>
      </c>
      <c r="F76" s="4" t="s">
        <v>38</v>
      </c>
      <c r="G76" s="4" t="s">
        <v>340</v>
      </c>
      <c r="H76" s="4" t="s">
        <v>345</v>
      </c>
      <c r="I76" s="4" t="s">
        <v>42</v>
      </c>
      <c r="J76" s="4" t="s">
        <v>98</v>
      </c>
      <c r="K76" s="4" t="s">
        <v>342</v>
      </c>
      <c r="L76" s="4" t="s">
        <v>244</v>
      </c>
      <c r="M76" s="4" t="s">
        <v>343</v>
      </c>
      <c r="N76" s="4" t="s">
        <v>344</v>
      </c>
      <c r="O76" s="4" t="s">
        <v>346</v>
      </c>
      <c r="P76" s="5">
        <v>1</v>
      </c>
      <c r="Q76" s="4" t="s">
        <v>59</v>
      </c>
      <c r="R76" s="6" t="s">
        <v>347</v>
      </c>
      <c r="S76" s="4" t="s">
        <v>348</v>
      </c>
      <c r="T76" s="7">
        <v>1500000000</v>
      </c>
      <c r="U76" s="8">
        <v>44348</v>
      </c>
      <c r="V76" s="8">
        <v>44561</v>
      </c>
      <c r="W76" s="4" t="s">
        <v>34</v>
      </c>
      <c r="X76" s="4" t="s">
        <v>94</v>
      </c>
      <c r="Y76" s="4" t="s">
        <v>33</v>
      </c>
      <c r="Z76" s="43">
        <v>0</v>
      </c>
      <c r="AA76" s="10" t="s">
        <v>493</v>
      </c>
      <c r="AB76" s="10" t="s">
        <v>494</v>
      </c>
      <c r="AC76" s="7">
        <v>0</v>
      </c>
      <c r="AD76" s="7">
        <v>0</v>
      </c>
      <c r="AE76" s="18"/>
    </row>
    <row r="77" spans="1:31" ht="105" x14ac:dyDescent="0.25">
      <c r="A77" s="3">
        <v>77</v>
      </c>
      <c r="B77" s="4" t="s">
        <v>341</v>
      </c>
      <c r="C77" s="4" t="s">
        <v>41</v>
      </c>
      <c r="D77" s="4" t="s">
        <v>339</v>
      </c>
      <c r="E77" s="4" t="s">
        <v>24</v>
      </c>
      <c r="F77" s="4" t="s">
        <v>38</v>
      </c>
      <c r="G77" s="4" t="s">
        <v>340</v>
      </c>
      <c r="H77" s="4" t="s">
        <v>350</v>
      </c>
      <c r="I77" s="4" t="s">
        <v>42</v>
      </c>
      <c r="J77" s="4" t="s">
        <v>98</v>
      </c>
      <c r="K77" s="4" t="s">
        <v>342</v>
      </c>
      <c r="L77" s="4" t="s">
        <v>244</v>
      </c>
      <c r="M77" s="4" t="s">
        <v>349</v>
      </c>
      <c r="N77" s="4" t="s">
        <v>344</v>
      </c>
      <c r="O77" s="4" t="s">
        <v>351</v>
      </c>
      <c r="P77" s="5">
        <v>16</v>
      </c>
      <c r="Q77" s="4" t="s">
        <v>198</v>
      </c>
      <c r="R77" s="6" t="s">
        <v>471</v>
      </c>
      <c r="S77" s="4" t="s">
        <v>352</v>
      </c>
      <c r="T77" s="7">
        <v>400000000</v>
      </c>
      <c r="U77" s="8">
        <v>44378</v>
      </c>
      <c r="V77" s="8">
        <v>44561</v>
      </c>
      <c r="W77" s="4" t="s">
        <v>31</v>
      </c>
      <c r="X77" s="4" t="s">
        <v>47</v>
      </c>
      <c r="Y77" s="4" t="s">
        <v>33</v>
      </c>
      <c r="Z77" s="43">
        <v>0</v>
      </c>
      <c r="AA77" s="10" t="s">
        <v>495</v>
      </c>
      <c r="AB77" s="10" t="s">
        <v>494</v>
      </c>
      <c r="AC77" s="7">
        <v>0</v>
      </c>
      <c r="AD77" s="7">
        <v>0</v>
      </c>
      <c r="AE77" s="18"/>
    </row>
    <row r="78" spans="1:31" ht="210" x14ac:dyDescent="0.25">
      <c r="A78" s="3">
        <v>78</v>
      </c>
      <c r="B78" s="4" t="s">
        <v>341</v>
      </c>
      <c r="C78" s="4" t="s">
        <v>41</v>
      </c>
      <c r="D78" s="4" t="s">
        <v>339</v>
      </c>
      <c r="E78" s="4" t="s">
        <v>24</v>
      </c>
      <c r="F78" s="4" t="s">
        <v>38</v>
      </c>
      <c r="G78" s="4" t="s">
        <v>340</v>
      </c>
      <c r="H78" s="4" t="s">
        <v>350</v>
      </c>
      <c r="I78" s="4" t="s">
        <v>42</v>
      </c>
      <c r="J78" s="4" t="s">
        <v>98</v>
      </c>
      <c r="K78" s="4" t="s">
        <v>342</v>
      </c>
      <c r="L78" s="4" t="s">
        <v>244</v>
      </c>
      <c r="M78" s="4" t="s">
        <v>349</v>
      </c>
      <c r="N78" s="4" t="s">
        <v>344</v>
      </c>
      <c r="O78" s="4" t="s">
        <v>353</v>
      </c>
      <c r="P78" s="5">
        <v>100</v>
      </c>
      <c r="Q78" s="4" t="s">
        <v>30</v>
      </c>
      <c r="R78" s="6" t="s">
        <v>354</v>
      </c>
      <c r="S78" s="4" t="s">
        <v>355</v>
      </c>
      <c r="T78" s="7">
        <v>647646510</v>
      </c>
      <c r="U78" s="8">
        <v>44220</v>
      </c>
      <c r="V78" s="8">
        <v>44561</v>
      </c>
      <c r="W78" s="4" t="s">
        <v>31</v>
      </c>
      <c r="X78" s="4" t="s">
        <v>47</v>
      </c>
      <c r="Y78" s="4" t="s">
        <v>33</v>
      </c>
      <c r="Z78" s="32">
        <f>3.5/10.5</f>
        <v>0.33333333333333331</v>
      </c>
      <c r="AA78" s="42" t="s">
        <v>587</v>
      </c>
      <c r="AB78" s="42" t="s">
        <v>496</v>
      </c>
      <c r="AC78" s="40">
        <v>647600000</v>
      </c>
      <c r="AD78" s="40">
        <v>142153830</v>
      </c>
      <c r="AE78" s="18"/>
    </row>
    <row r="79" spans="1:31" ht="45" x14ac:dyDescent="0.25">
      <c r="A79" s="3">
        <v>79</v>
      </c>
      <c r="B79" s="4" t="s">
        <v>341</v>
      </c>
      <c r="C79" s="4" t="s">
        <v>41</v>
      </c>
      <c r="D79" s="4" t="s">
        <v>339</v>
      </c>
      <c r="E79" s="4" t="s">
        <v>24</v>
      </c>
      <c r="F79" s="4" t="s">
        <v>38</v>
      </c>
      <c r="G79" s="4" t="s">
        <v>340</v>
      </c>
      <c r="H79" s="4" t="s">
        <v>350</v>
      </c>
      <c r="I79" s="4" t="s">
        <v>42</v>
      </c>
      <c r="J79" s="4" t="s">
        <v>98</v>
      </c>
      <c r="K79" s="4" t="s">
        <v>342</v>
      </c>
      <c r="L79" s="4" t="s">
        <v>244</v>
      </c>
      <c r="M79" s="4" t="s">
        <v>349</v>
      </c>
      <c r="N79" s="4" t="s">
        <v>344</v>
      </c>
      <c r="O79" s="4" t="s">
        <v>468</v>
      </c>
      <c r="P79" s="5">
        <v>100</v>
      </c>
      <c r="Q79" s="4" t="s">
        <v>30</v>
      </c>
      <c r="R79" s="6" t="s">
        <v>468</v>
      </c>
      <c r="S79" s="4" t="s">
        <v>468</v>
      </c>
      <c r="T79" s="7">
        <v>392600000</v>
      </c>
      <c r="U79" s="8">
        <v>44228</v>
      </c>
      <c r="V79" s="8">
        <v>44561</v>
      </c>
      <c r="W79" s="4" t="s">
        <v>34</v>
      </c>
      <c r="X79" s="4" t="s">
        <v>47</v>
      </c>
      <c r="Y79" s="4" t="s">
        <v>33</v>
      </c>
      <c r="Z79" s="43">
        <v>0</v>
      </c>
      <c r="AA79" s="42" t="s">
        <v>497</v>
      </c>
      <c r="AB79" s="42" t="s">
        <v>494</v>
      </c>
      <c r="AC79" s="40">
        <v>0</v>
      </c>
      <c r="AD79" s="40">
        <v>0</v>
      </c>
      <c r="AE79" s="18"/>
    </row>
    <row r="80" spans="1:31" ht="90" x14ac:dyDescent="0.25">
      <c r="A80" s="3">
        <v>80</v>
      </c>
      <c r="B80" s="4" t="s">
        <v>341</v>
      </c>
      <c r="C80" s="4" t="s">
        <v>41</v>
      </c>
      <c r="D80" s="4" t="s">
        <v>339</v>
      </c>
      <c r="E80" s="4" t="s">
        <v>24</v>
      </c>
      <c r="F80" s="4" t="s">
        <v>38</v>
      </c>
      <c r="G80" s="4" t="s">
        <v>340</v>
      </c>
      <c r="H80" s="4" t="s">
        <v>350</v>
      </c>
      <c r="I80" s="4" t="s">
        <v>42</v>
      </c>
      <c r="J80" s="4" t="s">
        <v>98</v>
      </c>
      <c r="K80" s="4" t="s">
        <v>342</v>
      </c>
      <c r="L80" s="4" t="s">
        <v>244</v>
      </c>
      <c r="M80" s="4" t="s">
        <v>349</v>
      </c>
      <c r="N80" s="4" t="s">
        <v>344</v>
      </c>
      <c r="O80" s="4" t="s">
        <v>356</v>
      </c>
      <c r="P80" s="5">
        <v>100</v>
      </c>
      <c r="Q80" s="4" t="s">
        <v>30</v>
      </c>
      <c r="R80" s="6" t="s">
        <v>357</v>
      </c>
      <c r="S80" s="4" t="s">
        <v>358</v>
      </c>
      <c r="T80" s="7">
        <v>74000000</v>
      </c>
      <c r="U80" s="8">
        <v>44441</v>
      </c>
      <c r="V80" s="8">
        <v>44805</v>
      </c>
      <c r="W80" s="4" t="s">
        <v>34</v>
      </c>
      <c r="X80" s="4" t="s">
        <v>35</v>
      </c>
      <c r="Y80" s="4" t="s">
        <v>33</v>
      </c>
      <c r="Z80" s="43">
        <v>0</v>
      </c>
      <c r="AA80" s="42" t="s">
        <v>588</v>
      </c>
      <c r="AB80" s="42" t="s">
        <v>494</v>
      </c>
      <c r="AC80" s="40">
        <v>0</v>
      </c>
      <c r="AD80" s="40">
        <v>0</v>
      </c>
      <c r="AE80" s="18"/>
    </row>
    <row r="81" spans="1:31" ht="120" x14ac:dyDescent="0.25">
      <c r="A81" s="3">
        <v>81</v>
      </c>
      <c r="B81" s="4" t="s">
        <v>341</v>
      </c>
      <c r="C81" s="4" t="s">
        <v>41</v>
      </c>
      <c r="D81" s="4" t="s">
        <v>339</v>
      </c>
      <c r="E81" s="4" t="s">
        <v>24</v>
      </c>
      <c r="F81" s="4" t="s">
        <v>38</v>
      </c>
      <c r="G81" s="4" t="s">
        <v>340</v>
      </c>
      <c r="H81" s="4" t="s">
        <v>350</v>
      </c>
      <c r="I81" s="4" t="s">
        <v>42</v>
      </c>
      <c r="J81" s="4" t="s">
        <v>98</v>
      </c>
      <c r="K81" s="4" t="s">
        <v>342</v>
      </c>
      <c r="L81" s="4" t="s">
        <v>244</v>
      </c>
      <c r="M81" s="4" t="s">
        <v>349</v>
      </c>
      <c r="N81" s="4" t="s">
        <v>344</v>
      </c>
      <c r="O81" s="4" t="s">
        <v>359</v>
      </c>
      <c r="P81" s="5">
        <v>100</v>
      </c>
      <c r="Q81" s="4" t="s">
        <v>30</v>
      </c>
      <c r="R81" s="6" t="s">
        <v>360</v>
      </c>
      <c r="S81" s="4" t="s">
        <v>361</v>
      </c>
      <c r="T81" s="7">
        <v>63000000</v>
      </c>
      <c r="U81" s="8">
        <v>43977</v>
      </c>
      <c r="V81" s="8">
        <v>44196</v>
      </c>
      <c r="W81" s="4" t="s">
        <v>34</v>
      </c>
      <c r="X81" s="4" t="s">
        <v>47</v>
      </c>
      <c r="Y81" s="4" t="s">
        <v>33</v>
      </c>
      <c r="Z81" s="43">
        <v>0</v>
      </c>
      <c r="AA81" s="42" t="s">
        <v>589</v>
      </c>
      <c r="AB81" s="42" t="s">
        <v>494</v>
      </c>
      <c r="AC81" s="40">
        <v>0</v>
      </c>
      <c r="AD81" s="40">
        <v>0</v>
      </c>
      <c r="AE81" s="18"/>
    </row>
    <row r="82" spans="1:31" ht="60" x14ac:dyDescent="0.25">
      <c r="A82" s="3">
        <v>82</v>
      </c>
      <c r="B82" s="4" t="s">
        <v>341</v>
      </c>
      <c r="C82" s="4" t="s">
        <v>41</v>
      </c>
      <c r="D82" s="4" t="s">
        <v>339</v>
      </c>
      <c r="E82" s="4" t="s">
        <v>24</v>
      </c>
      <c r="F82" s="4" t="s">
        <v>38</v>
      </c>
      <c r="G82" s="4" t="s">
        <v>340</v>
      </c>
      <c r="H82" s="4" t="s">
        <v>365</v>
      </c>
      <c r="I82" s="4" t="s">
        <v>42</v>
      </c>
      <c r="J82" s="4" t="s">
        <v>98</v>
      </c>
      <c r="K82" s="4" t="s">
        <v>342</v>
      </c>
      <c r="L82" s="4" t="s">
        <v>363</v>
      </c>
      <c r="M82" s="4" t="s">
        <v>362</v>
      </c>
      <c r="N82" s="4" t="s">
        <v>364</v>
      </c>
      <c r="O82" s="10" t="s">
        <v>469</v>
      </c>
      <c r="P82" s="5">
        <v>16</v>
      </c>
      <c r="Q82" s="4" t="s">
        <v>57</v>
      </c>
      <c r="R82" s="6" t="s">
        <v>366</v>
      </c>
      <c r="S82" s="4" t="s">
        <v>367</v>
      </c>
      <c r="T82" s="7">
        <v>5114512815</v>
      </c>
      <c r="U82" s="8">
        <v>44228</v>
      </c>
      <c r="V82" s="8">
        <v>44561</v>
      </c>
      <c r="W82" s="4" t="s">
        <v>31</v>
      </c>
      <c r="X82" s="4" t="s">
        <v>47</v>
      </c>
      <c r="Y82" s="4" t="s">
        <v>33</v>
      </c>
      <c r="Z82" s="43">
        <v>3</v>
      </c>
      <c r="AA82" s="42" t="s">
        <v>498</v>
      </c>
      <c r="AB82" s="42" t="s">
        <v>499</v>
      </c>
      <c r="AC82" s="40">
        <v>1054633718</v>
      </c>
      <c r="AD82" s="40">
        <v>154893718</v>
      </c>
      <c r="AE82" s="18"/>
    </row>
    <row r="83" spans="1:31" ht="45" x14ac:dyDescent="0.25">
      <c r="A83" s="3">
        <v>83</v>
      </c>
      <c r="B83" s="4" t="s">
        <v>341</v>
      </c>
      <c r="C83" s="4" t="s">
        <v>41</v>
      </c>
      <c r="D83" s="4" t="s">
        <v>339</v>
      </c>
      <c r="E83" s="4" t="s">
        <v>24</v>
      </c>
      <c r="F83" s="4" t="s">
        <v>38</v>
      </c>
      <c r="G83" s="4" t="s">
        <v>340</v>
      </c>
      <c r="H83" s="4" t="s">
        <v>365</v>
      </c>
      <c r="I83" s="4" t="s">
        <v>42</v>
      </c>
      <c r="J83" s="4" t="s">
        <v>98</v>
      </c>
      <c r="K83" s="4" t="s">
        <v>342</v>
      </c>
      <c r="L83" s="4" t="s">
        <v>363</v>
      </c>
      <c r="M83" s="4" t="s">
        <v>368</v>
      </c>
      <c r="N83" s="4" t="s">
        <v>364</v>
      </c>
      <c r="O83" s="4" t="s">
        <v>470</v>
      </c>
      <c r="P83" s="5">
        <v>8</v>
      </c>
      <c r="Q83" s="4" t="s">
        <v>57</v>
      </c>
      <c r="R83" s="6" t="s">
        <v>369</v>
      </c>
      <c r="S83" s="4" t="s">
        <v>370</v>
      </c>
      <c r="T83" s="7">
        <v>500000000</v>
      </c>
      <c r="U83" s="8">
        <v>44228</v>
      </c>
      <c r="V83" s="8">
        <v>44561</v>
      </c>
      <c r="W83" s="4" t="s">
        <v>31</v>
      </c>
      <c r="X83" s="4" t="s">
        <v>47</v>
      </c>
      <c r="Y83" s="4" t="s">
        <v>33</v>
      </c>
      <c r="Z83" s="43">
        <v>0</v>
      </c>
      <c r="AA83" s="42" t="s">
        <v>590</v>
      </c>
      <c r="AB83" s="42" t="s">
        <v>500</v>
      </c>
      <c r="AC83" s="40">
        <v>0</v>
      </c>
      <c r="AD83" s="40">
        <v>0</v>
      </c>
      <c r="AE83" s="18"/>
    </row>
    <row r="84" spans="1:31" ht="45" x14ac:dyDescent="0.25">
      <c r="A84" s="3">
        <v>84</v>
      </c>
      <c r="B84" s="4" t="s">
        <v>341</v>
      </c>
      <c r="C84" s="4" t="s">
        <v>41</v>
      </c>
      <c r="D84" s="4" t="s">
        <v>339</v>
      </c>
      <c r="E84" s="4" t="s">
        <v>24</v>
      </c>
      <c r="F84" s="4" t="s">
        <v>38</v>
      </c>
      <c r="G84" s="4" t="s">
        <v>340</v>
      </c>
      <c r="H84" s="4" t="s">
        <v>365</v>
      </c>
      <c r="I84" s="4" t="s">
        <v>42</v>
      </c>
      <c r="J84" s="4" t="s">
        <v>43</v>
      </c>
      <c r="K84" s="4" t="s">
        <v>24</v>
      </c>
      <c r="L84" s="4" t="s">
        <v>24</v>
      </c>
      <c r="M84" s="4" t="s">
        <v>24</v>
      </c>
      <c r="N84" s="4" t="s">
        <v>371</v>
      </c>
      <c r="O84" s="4" t="s">
        <v>372</v>
      </c>
      <c r="P84" s="5">
        <v>25</v>
      </c>
      <c r="Q84" s="4" t="s">
        <v>30</v>
      </c>
      <c r="R84" s="6" t="s">
        <v>373</v>
      </c>
      <c r="S84" s="4" t="s">
        <v>374</v>
      </c>
      <c r="T84" s="7">
        <v>0</v>
      </c>
      <c r="U84" s="8">
        <v>44378</v>
      </c>
      <c r="V84" s="8">
        <v>44561</v>
      </c>
      <c r="W84" s="4" t="s">
        <v>31</v>
      </c>
      <c r="X84" s="4" t="s">
        <v>94</v>
      </c>
      <c r="Y84" s="4" t="s">
        <v>12</v>
      </c>
      <c r="Z84" s="43">
        <v>0</v>
      </c>
      <c r="AA84" s="42" t="s">
        <v>591</v>
      </c>
      <c r="AB84" s="42" t="s">
        <v>494</v>
      </c>
      <c r="AC84" s="40">
        <v>0</v>
      </c>
      <c r="AD84" s="40">
        <v>0</v>
      </c>
      <c r="AE84" s="18"/>
    </row>
    <row r="85" spans="1:31" ht="60" x14ac:dyDescent="0.25">
      <c r="A85" s="3">
        <v>85</v>
      </c>
      <c r="B85" s="4" t="s">
        <v>341</v>
      </c>
      <c r="C85" s="4" t="s">
        <v>41</v>
      </c>
      <c r="D85" s="4" t="s">
        <v>339</v>
      </c>
      <c r="E85" s="4" t="s">
        <v>24</v>
      </c>
      <c r="F85" s="4" t="s">
        <v>38</v>
      </c>
      <c r="G85" s="4" t="s">
        <v>340</v>
      </c>
      <c r="H85" s="4" t="s">
        <v>376</v>
      </c>
      <c r="I85" s="4" t="s">
        <v>42</v>
      </c>
      <c r="J85" s="4" t="s">
        <v>43</v>
      </c>
      <c r="K85" s="4" t="s">
        <v>24</v>
      </c>
      <c r="L85" s="4" t="s">
        <v>24</v>
      </c>
      <c r="M85" s="4" t="s">
        <v>24</v>
      </c>
      <c r="N85" s="4" t="s">
        <v>375</v>
      </c>
      <c r="O85" s="4" t="s">
        <v>377</v>
      </c>
      <c r="P85" s="5">
        <v>3.8</v>
      </c>
      <c r="Q85" s="4" t="s">
        <v>57</v>
      </c>
      <c r="R85" s="6" t="s">
        <v>378</v>
      </c>
      <c r="S85" s="4" t="s">
        <v>379</v>
      </c>
      <c r="T85" s="7">
        <v>0</v>
      </c>
      <c r="U85" s="8">
        <v>44470</v>
      </c>
      <c r="V85" s="8">
        <v>44554</v>
      </c>
      <c r="W85" s="4" t="s">
        <v>31</v>
      </c>
      <c r="X85" s="4" t="s">
        <v>35</v>
      </c>
      <c r="Y85" s="4" t="s">
        <v>12</v>
      </c>
      <c r="Z85" s="43">
        <v>0</v>
      </c>
      <c r="AA85" s="42" t="s">
        <v>493</v>
      </c>
      <c r="AB85" s="42" t="s">
        <v>494</v>
      </c>
      <c r="AC85" s="40">
        <v>0</v>
      </c>
      <c r="AD85" s="40">
        <v>0</v>
      </c>
      <c r="AE85" s="18"/>
    </row>
    <row r="86" spans="1:31" ht="105" x14ac:dyDescent="0.25">
      <c r="A86" s="3">
        <v>86</v>
      </c>
      <c r="B86" s="4" t="s">
        <v>341</v>
      </c>
      <c r="C86" s="4" t="s">
        <v>41</v>
      </c>
      <c r="D86" s="4" t="s">
        <v>339</v>
      </c>
      <c r="E86" s="4" t="s">
        <v>24</v>
      </c>
      <c r="F86" s="4" t="s">
        <v>38</v>
      </c>
      <c r="G86" s="4" t="s">
        <v>340</v>
      </c>
      <c r="H86" s="4" t="s">
        <v>350</v>
      </c>
      <c r="I86" s="4" t="s">
        <v>42</v>
      </c>
      <c r="J86" s="4" t="s">
        <v>43</v>
      </c>
      <c r="K86" s="4" t="s">
        <v>24</v>
      </c>
      <c r="L86" s="4" t="s">
        <v>24</v>
      </c>
      <c r="M86" s="4" t="s">
        <v>24</v>
      </c>
      <c r="N86" s="4" t="s">
        <v>380</v>
      </c>
      <c r="O86" s="4" t="s">
        <v>381</v>
      </c>
      <c r="P86" s="5">
        <v>15</v>
      </c>
      <c r="Q86" s="4" t="s">
        <v>57</v>
      </c>
      <c r="R86" s="6" t="s">
        <v>382</v>
      </c>
      <c r="S86" s="4" t="s">
        <v>381</v>
      </c>
      <c r="T86" s="7">
        <v>0</v>
      </c>
      <c r="U86" s="8">
        <v>44197</v>
      </c>
      <c r="V86" s="8">
        <v>44561</v>
      </c>
      <c r="W86" s="4" t="s">
        <v>31</v>
      </c>
      <c r="X86" s="4" t="s">
        <v>47</v>
      </c>
      <c r="Y86" s="4" t="s">
        <v>12</v>
      </c>
      <c r="Z86" s="43">
        <v>0</v>
      </c>
      <c r="AA86" s="42" t="s">
        <v>501</v>
      </c>
      <c r="AB86" s="42" t="s">
        <v>494</v>
      </c>
      <c r="AC86" s="40">
        <v>0</v>
      </c>
      <c r="AD86" s="40">
        <v>0</v>
      </c>
      <c r="AE86" s="18"/>
    </row>
    <row r="87" spans="1:31" x14ac:dyDescent="0.25">
      <c r="A87" s="3">
        <v>87</v>
      </c>
      <c r="B87" s="4" t="s">
        <v>384</v>
      </c>
      <c r="C87" s="4" t="s">
        <v>58</v>
      </c>
      <c r="D87" s="4" t="s">
        <v>36</v>
      </c>
      <c r="E87" s="4" t="s">
        <v>383</v>
      </c>
      <c r="F87" s="4" t="s">
        <v>38</v>
      </c>
      <c r="G87" s="4" t="s">
        <v>39</v>
      </c>
      <c r="H87" s="4" t="s">
        <v>388</v>
      </c>
      <c r="I87" s="4" t="s">
        <v>42</v>
      </c>
      <c r="J87" s="4" t="s">
        <v>98</v>
      </c>
      <c r="K87" s="4" t="s">
        <v>385</v>
      </c>
      <c r="L87" s="4" t="s">
        <v>244</v>
      </c>
      <c r="M87" s="4" t="s">
        <v>386</v>
      </c>
      <c r="N87" s="4" t="s">
        <v>387</v>
      </c>
      <c r="O87" s="4" t="s">
        <v>389</v>
      </c>
      <c r="P87" s="5">
        <v>1</v>
      </c>
      <c r="Q87" s="4" t="s">
        <v>59</v>
      </c>
      <c r="R87" s="6" t="s">
        <v>390</v>
      </c>
      <c r="S87" s="4"/>
      <c r="T87" s="7">
        <v>14550000000</v>
      </c>
      <c r="U87" s="8">
        <v>44379</v>
      </c>
      <c r="V87" s="8">
        <v>44561</v>
      </c>
      <c r="W87" s="4" t="s">
        <v>34</v>
      </c>
      <c r="X87" s="4" t="s">
        <v>35</v>
      </c>
      <c r="Y87" s="4" t="s">
        <v>33</v>
      </c>
      <c r="Z87" s="15"/>
      <c r="AA87" s="4"/>
      <c r="AB87" s="4"/>
      <c r="AC87" s="9"/>
      <c r="AD87" s="9"/>
      <c r="AE87" s="18"/>
    </row>
    <row r="88" spans="1:31" ht="60" x14ac:dyDescent="0.25">
      <c r="A88" s="3">
        <v>88</v>
      </c>
      <c r="B88" s="4" t="s">
        <v>384</v>
      </c>
      <c r="C88" s="4" t="s">
        <v>58</v>
      </c>
      <c r="D88" s="4" t="s">
        <v>36</v>
      </c>
      <c r="E88" s="4" t="s">
        <v>383</v>
      </c>
      <c r="F88" s="4" t="s">
        <v>38</v>
      </c>
      <c r="G88" s="4" t="s">
        <v>39</v>
      </c>
      <c r="H88" s="4" t="s">
        <v>388</v>
      </c>
      <c r="I88" s="4" t="s">
        <v>42</v>
      </c>
      <c r="J88" s="4" t="s">
        <v>98</v>
      </c>
      <c r="K88" s="4" t="s">
        <v>385</v>
      </c>
      <c r="L88" s="4" t="s">
        <v>244</v>
      </c>
      <c r="M88" s="4" t="s">
        <v>391</v>
      </c>
      <c r="N88" s="4" t="s">
        <v>387</v>
      </c>
      <c r="O88" s="4" t="s">
        <v>392</v>
      </c>
      <c r="P88" s="5">
        <v>1</v>
      </c>
      <c r="Q88" s="4" t="s">
        <v>59</v>
      </c>
      <c r="R88" s="6" t="s">
        <v>393</v>
      </c>
      <c r="S88" s="4"/>
      <c r="T88" s="7">
        <v>450000000</v>
      </c>
      <c r="U88" s="8">
        <v>44379</v>
      </c>
      <c r="V88" s="8">
        <v>44561</v>
      </c>
      <c r="W88" s="4" t="s">
        <v>34</v>
      </c>
      <c r="X88" s="4" t="s">
        <v>35</v>
      </c>
      <c r="Y88" s="4" t="s">
        <v>33</v>
      </c>
      <c r="Z88" s="15"/>
      <c r="AA88" s="4"/>
      <c r="AB88" s="4"/>
      <c r="AC88" s="9"/>
      <c r="AD88" s="9"/>
      <c r="AE88" s="18"/>
    </row>
    <row r="89" spans="1:31" ht="75" x14ac:dyDescent="0.25">
      <c r="A89" s="3">
        <v>89</v>
      </c>
      <c r="B89" s="4" t="s">
        <v>384</v>
      </c>
      <c r="C89" s="4" t="s">
        <v>58</v>
      </c>
      <c r="D89" s="4" t="s">
        <v>36</v>
      </c>
      <c r="E89" s="4" t="s">
        <v>383</v>
      </c>
      <c r="F89" s="4" t="s">
        <v>38</v>
      </c>
      <c r="G89" s="4" t="s">
        <v>39</v>
      </c>
      <c r="H89" s="4" t="s">
        <v>388</v>
      </c>
      <c r="I89" s="4" t="s">
        <v>42</v>
      </c>
      <c r="J89" s="4" t="s">
        <v>98</v>
      </c>
      <c r="K89" s="4" t="s">
        <v>385</v>
      </c>
      <c r="L89" s="4" t="s">
        <v>395</v>
      </c>
      <c r="M89" s="4" t="s">
        <v>394</v>
      </c>
      <c r="N89" s="4" t="s">
        <v>396</v>
      </c>
      <c r="O89" s="4" t="s">
        <v>397</v>
      </c>
      <c r="P89" s="5">
        <v>2</v>
      </c>
      <c r="Q89" s="4" t="s">
        <v>57</v>
      </c>
      <c r="R89" s="6" t="s">
        <v>398</v>
      </c>
      <c r="S89" s="4"/>
      <c r="T89" s="7">
        <v>1000000000</v>
      </c>
      <c r="U89" s="8">
        <v>44228</v>
      </c>
      <c r="V89" s="8">
        <v>44561</v>
      </c>
      <c r="W89" s="4" t="s">
        <v>34</v>
      </c>
      <c r="X89" s="4" t="s">
        <v>35</v>
      </c>
      <c r="Y89" s="4" t="s">
        <v>33</v>
      </c>
      <c r="Z89" s="15"/>
      <c r="AA89" s="4"/>
      <c r="AB89" s="4"/>
      <c r="AC89" s="9"/>
      <c r="AD89" s="9"/>
      <c r="AE89" s="18"/>
    </row>
    <row r="90" spans="1:31" ht="195" x14ac:dyDescent="0.25">
      <c r="A90" s="3">
        <v>90</v>
      </c>
      <c r="B90" s="4" t="s">
        <v>384</v>
      </c>
      <c r="C90" s="4" t="s">
        <v>55</v>
      </c>
      <c r="D90" s="4" t="s">
        <v>36</v>
      </c>
      <c r="E90" s="4" t="s">
        <v>383</v>
      </c>
      <c r="F90" s="4" t="s">
        <v>38</v>
      </c>
      <c r="G90" s="4" t="s">
        <v>39</v>
      </c>
      <c r="H90" s="4" t="s">
        <v>388</v>
      </c>
      <c r="I90" s="4" t="s">
        <v>42</v>
      </c>
      <c r="J90" s="4" t="s">
        <v>43</v>
      </c>
      <c r="K90" s="4" t="s">
        <v>24</v>
      </c>
      <c r="L90" s="4" t="s">
        <v>24</v>
      </c>
      <c r="M90" s="4" t="s">
        <v>24</v>
      </c>
      <c r="N90" s="4" t="s">
        <v>39</v>
      </c>
      <c r="O90" s="4" t="s">
        <v>399</v>
      </c>
      <c r="P90" s="5">
        <v>1782</v>
      </c>
      <c r="Q90" s="4" t="s">
        <v>400</v>
      </c>
      <c r="R90" s="6" t="s">
        <v>401</v>
      </c>
      <c r="S90" s="4" t="s">
        <v>402</v>
      </c>
      <c r="T90" s="7">
        <v>0</v>
      </c>
      <c r="U90" s="8">
        <v>44197</v>
      </c>
      <c r="V90" s="8">
        <v>44227</v>
      </c>
      <c r="W90" s="4" t="s">
        <v>34</v>
      </c>
      <c r="X90" s="4" t="s">
        <v>35</v>
      </c>
      <c r="Y90" s="4" t="s">
        <v>49</v>
      </c>
      <c r="Z90" s="43">
        <v>1816</v>
      </c>
      <c r="AA90" s="53" t="s">
        <v>601</v>
      </c>
      <c r="AB90" s="42" t="s">
        <v>602</v>
      </c>
      <c r="AC90" s="40"/>
      <c r="AD90" s="40"/>
      <c r="AE90" s="18"/>
    </row>
    <row r="91" spans="1:31" ht="225" x14ac:dyDescent="0.25">
      <c r="A91" s="3">
        <v>91</v>
      </c>
      <c r="B91" s="4" t="s">
        <v>384</v>
      </c>
      <c r="C91" s="4" t="s">
        <v>55</v>
      </c>
      <c r="D91" s="4" t="s">
        <v>36</v>
      </c>
      <c r="E91" s="4" t="s">
        <v>383</v>
      </c>
      <c r="F91" s="4" t="s">
        <v>38</v>
      </c>
      <c r="G91" s="4" t="s">
        <v>39</v>
      </c>
      <c r="H91" s="4" t="s">
        <v>403</v>
      </c>
      <c r="I91" s="4" t="s">
        <v>42</v>
      </c>
      <c r="J91" s="4" t="s">
        <v>43</v>
      </c>
      <c r="K91" s="4" t="s">
        <v>24</v>
      </c>
      <c r="L91" s="4" t="s">
        <v>24</v>
      </c>
      <c r="M91" s="4" t="s">
        <v>24</v>
      </c>
      <c r="N91" s="4" t="s">
        <v>39</v>
      </c>
      <c r="O91" s="4" t="s">
        <v>403</v>
      </c>
      <c r="P91" s="5">
        <v>5.7</v>
      </c>
      <c r="Q91" s="4" t="s">
        <v>198</v>
      </c>
      <c r="R91" s="6" t="s">
        <v>404</v>
      </c>
      <c r="S91" s="4" t="s">
        <v>405</v>
      </c>
      <c r="T91" s="7">
        <v>0</v>
      </c>
      <c r="U91" s="8">
        <v>44197</v>
      </c>
      <c r="V91" s="8">
        <v>44227</v>
      </c>
      <c r="W91" s="4" t="s">
        <v>34</v>
      </c>
      <c r="X91" s="4" t="s">
        <v>35</v>
      </c>
      <c r="Y91" s="4" t="s">
        <v>49</v>
      </c>
      <c r="Z91" s="30">
        <v>6.3</v>
      </c>
      <c r="AA91" s="53" t="s">
        <v>603</v>
      </c>
      <c r="AB91" s="38" t="s">
        <v>604</v>
      </c>
      <c r="AC91" s="40"/>
      <c r="AD91" s="40"/>
      <c r="AE91" s="18"/>
    </row>
    <row r="92" spans="1:31" ht="195" x14ac:dyDescent="0.25">
      <c r="A92" s="3">
        <v>92</v>
      </c>
      <c r="B92" s="4" t="s">
        <v>384</v>
      </c>
      <c r="C92" s="4" t="s">
        <v>55</v>
      </c>
      <c r="D92" s="4" t="s">
        <v>36</v>
      </c>
      <c r="E92" s="4" t="s">
        <v>383</v>
      </c>
      <c r="F92" s="4" t="s">
        <v>38</v>
      </c>
      <c r="G92" s="4" t="s">
        <v>39</v>
      </c>
      <c r="H92" s="4" t="s">
        <v>407</v>
      </c>
      <c r="I92" s="4" t="s">
        <v>42</v>
      </c>
      <c r="J92" s="4" t="s">
        <v>43</v>
      </c>
      <c r="K92" s="4" t="s">
        <v>24</v>
      </c>
      <c r="L92" s="4" t="s">
        <v>24</v>
      </c>
      <c r="M92" s="4" t="s">
        <v>24</v>
      </c>
      <c r="N92" s="4" t="s">
        <v>406</v>
      </c>
      <c r="O92" s="4" t="s">
        <v>408</v>
      </c>
      <c r="P92" s="5">
        <v>3.75</v>
      </c>
      <c r="Q92" s="4" t="s">
        <v>409</v>
      </c>
      <c r="R92" s="6" t="s">
        <v>410</v>
      </c>
      <c r="S92" s="4" t="s">
        <v>411</v>
      </c>
      <c r="T92" s="7">
        <v>0</v>
      </c>
      <c r="U92" s="8">
        <v>44197</v>
      </c>
      <c r="V92" s="8">
        <v>44227</v>
      </c>
      <c r="W92" s="4" t="s">
        <v>34</v>
      </c>
      <c r="X92" s="4" t="s">
        <v>35</v>
      </c>
      <c r="Y92" s="4" t="s">
        <v>49</v>
      </c>
      <c r="Z92" s="54">
        <v>2.95</v>
      </c>
      <c r="AA92" s="53" t="s">
        <v>605</v>
      </c>
      <c r="AB92" s="38"/>
      <c r="AC92" s="40"/>
      <c r="AD92" s="40"/>
      <c r="AE92" s="18"/>
    </row>
    <row r="93" spans="1:31" ht="75" x14ac:dyDescent="0.25">
      <c r="A93" s="3">
        <v>93</v>
      </c>
      <c r="B93" s="4" t="s">
        <v>100</v>
      </c>
      <c r="C93" s="4"/>
      <c r="D93" s="4" t="s">
        <v>73</v>
      </c>
      <c r="E93" s="4" t="s">
        <v>99</v>
      </c>
      <c r="F93" s="4" t="s">
        <v>38</v>
      </c>
      <c r="G93" s="4" t="s">
        <v>75</v>
      </c>
      <c r="H93" s="4" t="s">
        <v>24</v>
      </c>
      <c r="I93" s="4" t="s">
        <v>27</v>
      </c>
      <c r="J93" s="4" t="s">
        <v>43</v>
      </c>
      <c r="K93" s="4" t="s">
        <v>24</v>
      </c>
      <c r="L93" s="4" t="s">
        <v>24</v>
      </c>
      <c r="M93" s="4" t="s">
        <v>24</v>
      </c>
      <c r="N93" s="4" t="s">
        <v>77</v>
      </c>
      <c r="O93" s="10" t="s">
        <v>428</v>
      </c>
      <c r="P93" s="5">
        <v>70</v>
      </c>
      <c r="Q93" s="4" t="s">
        <v>30</v>
      </c>
      <c r="R93" s="6" t="s">
        <v>552</v>
      </c>
      <c r="S93" s="10" t="s">
        <v>553</v>
      </c>
      <c r="T93" s="16">
        <f>+[2]Hoja2!M5</f>
        <v>664074315.18000007</v>
      </c>
      <c r="U93" s="8">
        <v>44197</v>
      </c>
      <c r="V93" s="8">
        <v>44561</v>
      </c>
      <c r="W93" s="4" t="s">
        <v>31</v>
      </c>
      <c r="X93" s="4" t="s">
        <v>47</v>
      </c>
      <c r="Y93" s="4" t="s">
        <v>33</v>
      </c>
      <c r="Z93" s="21">
        <v>46.2</v>
      </c>
      <c r="AA93" s="10" t="s">
        <v>539</v>
      </c>
      <c r="AB93" s="10" t="s">
        <v>538</v>
      </c>
      <c r="AC93" s="16">
        <f>+[2]Hoja2!M25</f>
        <v>265846188</v>
      </c>
      <c r="AD93" s="16">
        <f>+[2]Hoja2!M44</f>
        <v>66254542.199999996</v>
      </c>
      <c r="AE93" s="18"/>
    </row>
    <row r="94" spans="1:31" ht="120" x14ac:dyDescent="0.25">
      <c r="A94" s="3">
        <v>94</v>
      </c>
      <c r="B94" s="4" t="s">
        <v>100</v>
      </c>
      <c r="C94" s="4"/>
      <c r="D94" s="4" t="s">
        <v>73</v>
      </c>
      <c r="E94" s="4" t="s">
        <v>99</v>
      </c>
      <c r="F94" s="4" t="s">
        <v>38</v>
      </c>
      <c r="G94" s="4" t="s">
        <v>75</v>
      </c>
      <c r="H94" s="4" t="s">
        <v>24</v>
      </c>
      <c r="I94" s="4" t="s">
        <v>27</v>
      </c>
      <c r="J94" s="4" t="s">
        <v>43</v>
      </c>
      <c r="K94" s="4" t="s">
        <v>24</v>
      </c>
      <c r="L94" s="4" t="s">
        <v>24</v>
      </c>
      <c r="M94" s="4" t="s">
        <v>24</v>
      </c>
      <c r="N94" s="4" t="s">
        <v>77</v>
      </c>
      <c r="O94" s="10" t="s">
        <v>554</v>
      </c>
      <c r="P94" s="29">
        <v>13</v>
      </c>
      <c r="Q94" s="10" t="s">
        <v>555</v>
      </c>
      <c r="R94" s="28" t="s">
        <v>556</v>
      </c>
      <c r="S94" s="10" t="s">
        <v>557</v>
      </c>
      <c r="T94" s="16">
        <f>+[2]Hoja2!K5</f>
        <v>442716210.12000012</v>
      </c>
      <c r="U94" s="8">
        <v>44197</v>
      </c>
      <c r="V94" s="8">
        <v>44561</v>
      </c>
      <c r="W94" s="4" t="s">
        <v>31</v>
      </c>
      <c r="X94" s="4" t="s">
        <v>94</v>
      </c>
      <c r="Y94" s="4" t="s">
        <v>33</v>
      </c>
      <c r="Z94" s="21">
        <v>12.1</v>
      </c>
      <c r="AA94" s="10" t="s">
        <v>559</v>
      </c>
      <c r="AB94" s="10" t="s">
        <v>558</v>
      </c>
      <c r="AC94" s="16">
        <f>+[2]Hoja2!K25</f>
        <v>177230792</v>
      </c>
      <c r="AD94" s="16">
        <f>+[2]Hoja2!K44</f>
        <v>44169694.800000004</v>
      </c>
      <c r="AE94" s="18"/>
    </row>
    <row r="95" spans="1:31" ht="45" x14ac:dyDescent="0.25">
      <c r="A95" s="3">
        <v>95</v>
      </c>
      <c r="B95" s="4" t="s">
        <v>236</v>
      </c>
      <c r="C95" s="4"/>
      <c r="D95" s="4" t="s">
        <v>73</v>
      </c>
      <c r="E95" s="4" t="s">
        <v>233</v>
      </c>
      <c r="F95" s="4" t="s">
        <v>234</v>
      </c>
      <c r="G95" s="4" t="s">
        <v>235</v>
      </c>
      <c r="H95" s="4" t="s">
        <v>238</v>
      </c>
      <c r="I95" s="4" t="s">
        <v>42</v>
      </c>
      <c r="J95" s="4" t="s">
        <v>98</v>
      </c>
      <c r="K95" s="4" t="s">
        <v>97</v>
      </c>
      <c r="L95" s="4" t="s">
        <v>241</v>
      </c>
      <c r="M95" s="4" t="s">
        <v>245</v>
      </c>
      <c r="N95" s="4" t="s">
        <v>436</v>
      </c>
      <c r="O95" s="10" t="s">
        <v>439</v>
      </c>
      <c r="P95" s="5">
        <v>10</v>
      </c>
      <c r="Q95" s="4" t="s">
        <v>57</v>
      </c>
      <c r="R95" s="6" t="s">
        <v>543</v>
      </c>
      <c r="S95" s="10" t="s">
        <v>544</v>
      </c>
      <c r="T95" s="16">
        <v>1454000000</v>
      </c>
      <c r="U95" s="8">
        <v>44198</v>
      </c>
      <c r="V95" s="8">
        <v>44561</v>
      </c>
      <c r="W95" s="4" t="s">
        <v>31</v>
      </c>
      <c r="X95" s="4" t="s">
        <v>32</v>
      </c>
      <c r="Y95" s="4" t="s">
        <v>33</v>
      </c>
      <c r="Z95" s="15"/>
      <c r="AA95" s="4"/>
      <c r="AB95" s="4"/>
      <c r="AC95" s="9"/>
      <c r="AD95" s="9"/>
      <c r="AE95" s="18"/>
    </row>
    <row r="96" spans="1:31" ht="90" x14ac:dyDescent="0.25">
      <c r="A96" s="3">
        <v>96</v>
      </c>
      <c r="B96" s="4" t="s">
        <v>236</v>
      </c>
      <c r="C96" s="4"/>
      <c r="D96" s="4" t="s">
        <v>73</v>
      </c>
      <c r="E96" s="4" t="s">
        <v>233</v>
      </c>
      <c r="F96" s="4" t="s">
        <v>234</v>
      </c>
      <c r="G96" s="4" t="s">
        <v>235</v>
      </c>
      <c r="H96" s="4" t="s">
        <v>238</v>
      </c>
      <c r="I96" s="4" t="s">
        <v>42</v>
      </c>
      <c r="J96" s="4" t="s">
        <v>98</v>
      </c>
      <c r="K96" s="4" t="s">
        <v>97</v>
      </c>
      <c r="L96" s="4" t="s">
        <v>244</v>
      </c>
      <c r="M96" s="4" t="s">
        <v>240</v>
      </c>
      <c r="N96" s="4" t="s">
        <v>441</v>
      </c>
      <c r="O96" s="10" t="s">
        <v>443</v>
      </c>
      <c r="P96" s="5">
        <v>1</v>
      </c>
      <c r="Q96" s="4" t="s">
        <v>59</v>
      </c>
      <c r="R96" s="6" t="s">
        <v>311</v>
      </c>
      <c r="S96" s="10" t="s">
        <v>546</v>
      </c>
      <c r="T96" s="16">
        <v>1804000000</v>
      </c>
      <c r="U96" s="8">
        <v>44198</v>
      </c>
      <c r="V96" s="8">
        <v>44561</v>
      </c>
      <c r="W96" s="4" t="s">
        <v>34</v>
      </c>
      <c r="X96" s="4" t="s">
        <v>94</v>
      </c>
      <c r="Y96" s="4" t="s">
        <v>33</v>
      </c>
      <c r="Z96" s="15"/>
      <c r="AA96" s="10" t="s">
        <v>531</v>
      </c>
      <c r="AB96" s="10" t="s">
        <v>529</v>
      </c>
      <c r="AC96" s="16">
        <v>1804020080</v>
      </c>
      <c r="AD96" s="16">
        <v>0.23859948761742097</v>
      </c>
      <c r="AE96" s="18"/>
    </row>
    <row r="97" spans="1:31" ht="30" x14ac:dyDescent="0.25">
      <c r="A97" s="3">
        <v>97</v>
      </c>
      <c r="B97" s="4" t="s">
        <v>236</v>
      </c>
      <c r="C97" s="4"/>
      <c r="D97" s="4" t="s">
        <v>73</v>
      </c>
      <c r="E97" s="4" t="s">
        <v>233</v>
      </c>
      <c r="F97" s="4" t="s">
        <v>234</v>
      </c>
      <c r="G97" s="4" t="s">
        <v>235</v>
      </c>
      <c r="H97" s="4" t="s">
        <v>238</v>
      </c>
      <c r="I97" s="4" t="s">
        <v>42</v>
      </c>
      <c r="J97" s="4" t="s">
        <v>98</v>
      </c>
      <c r="K97" s="4" t="s">
        <v>97</v>
      </c>
      <c r="L97" s="4" t="s">
        <v>363</v>
      </c>
      <c r="M97" s="12" t="s">
        <v>449</v>
      </c>
      <c r="N97" s="4" t="s">
        <v>448</v>
      </c>
      <c r="O97" s="10" t="s">
        <v>451</v>
      </c>
      <c r="P97" s="5">
        <v>1</v>
      </c>
      <c r="Q97" s="4" t="s">
        <v>59</v>
      </c>
      <c r="R97" s="6" t="s">
        <v>560</v>
      </c>
      <c r="S97" s="10" t="s">
        <v>451</v>
      </c>
      <c r="T97" s="16">
        <v>700000000</v>
      </c>
      <c r="U97" s="8">
        <v>44198</v>
      </c>
      <c r="V97" s="8">
        <v>44561</v>
      </c>
      <c r="W97" s="4" t="s">
        <v>34</v>
      </c>
      <c r="X97" s="4" t="s">
        <v>32</v>
      </c>
      <c r="Y97" s="4" t="s">
        <v>33</v>
      </c>
      <c r="Z97" s="15"/>
      <c r="AA97" s="4"/>
      <c r="AB97" s="4"/>
      <c r="AC97" s="9"/>
      <c r="AD97" s="9"/>
      <c r="AE97" s="18"/>
    </row>
    <row r="98" spans="1:31" ht="30" x14ac:dyDescent="0.25">
      <c r="A98" s="3">
        <v>98</v>
      </c>
      <c r="B98" s="4" t="s">
        <v>236</v>
      </c>
      <c r="C98" s="4"/>
      <c r="D98" s="4" t="s">
        <v>73</v>
      </c>
      <c r="E98" s="4" t="s">
        <v>233</v>
      </c>
      <c r="F98" s="4" t="s">
        <v>234</v>
      </c>
      <c r="G98" s="4" t="s">
        <v>235</v>
      </c>
      <c r="H98" s="4" t="s">
        <v>238</v>
      </c>
      <c r="I98" s="4" t="s">
        <v>42</v>
      </c>
      <c r="J98" s="4" t="s">
        <v>98</v>
      </c>
      <c r="K98" s="4" t="s">
        <v>97</v>
      </c>
      <c r="L98" s="4" t="s">
        <v>363</v>
      </c>
      <c r="M98" s="4" t="s">
        <v>450</v>
      </c>
      <c r="N98" s="4" t="s">
        <v>448</v>
      </c>
      <c r="O98" s="10" t="s">
        <v>451</v>
      </c>
      <c r="P98" s="5">
        <v>1</v>
      </c>
      <c r="Q98" s="4" t="s">
        <v>59</v>
      </c>
      <c r="R98" s="6" t="s">
        <v>560</v>
      </c>
      <c r="S98" s="10" t="s">
        <v>561</v>
      </c>
      <c r="T98" s="16">
        <v>192000000</v>
      </c>
      <c r="U98" s="8">
        <v>44198</v>
      </c>
      <c r="V98" s="8">
        <v>44561</v>
      </c>
      <c r="W98" s="4" t="s">
        <v>34</v>
      </c>
      <c r="X98" s="4" t="s">
        <v>32</v>
      </c>
      <c r="Y98" s="4" t="s">
        <v>33</v>
      </c>
      <c r="Z98" s="15"/>
      <c r="AA98" s="4"/>
      <c r="AB98" s="4"/>
      <c r="AC98" s="9"/>
      <c r="AD98" s="9"/>
      <c r="AE98" s="18"/>
    </row>
    <row r="99" spans="1:31" x14ac:dyDescent="0.25">
      <c r="Z99" s="33"/>
    </row>
    <row r="100" spans="1:31" x14ac:dyDescent="0.25">
      <c r="Z100" s="33"/>
    </row>
    <row r="101" spans="1:31" x14ac:dyDescent="0.25">
      <c r="Z101" s="33"/>
    </row>
    <row r="102" spans="1:31" x14ac:dyDescent="0.25">
      <c r="Z102" s="33"/>
    </row>
    <row r="103" spans="1:31" x14ac:dyDescent="0.25">
      <c r="Z103" s="33"/>
    </row>
    <row r="104" spans="1:31" x14ac:dyDescent="0.25">
      <c r="Z104" s="33"/>
    </row>
    <row r="105" spans="1:31" x14ac:dyDescent="0.25">
      <c r="Z105" s="33"/>
    </row>
    <row r="106" spans="1:31" x14ac:dyDescent="0.25">
      <c r="Z106" s="33"/>
    </row>
    <row r="107" spans="1:31" x14ac:dyDescent="0.25">
      <c r="Z107" s="33"/>
    </row>
    <row r="108" spans="1:31" x14ac:dyDescent="0.25">
      <c r="Z108" s="33"/>
    </row>
    <row r="109" spans="1:31" x14ac:dyDescent="0.25">
      <c r="Z109" s="33"/>
    </row>
    <row r="110" spans="1:31" x14ac:dyDescent="0.25">
      <c r="Z110" s="33"/>
    </row>
    <row r="111" spans="1:31" x14ac:dyDescent="0.25">
      <c r="Z111" s="33"/>
    </row>
    <row r="112" spans="1:31" x14ac:dyDescent="0.25">
      <c r="Z112" s="33"/>
    </row>
    <row r="113" spans="26:26" x14ac:dyDescent="0.25">
      <c r="Z113" s="33"/>
    </row>
    <row r="114" spans="26:26" x14ac:dyDescent="0.25">
      <c r="Z114" s="33"/>
    </row>
    <row r="115" spans="26:26" x14ac:dyDescent="0.25">
      <c r="Z115" s="33"/>
    </row>
    <row r="116" spans="26:26" x14ac:dyDescent="0.25">
      <c r="Z116" s="33"/>
    </row>
    <row r="117" spans="26:26" x14ac:dyDescent="0.25">
      <c r="Z117" s="33"/>
    </row>
    <row r="118" spans="26:26" x14ac:dyDescent="0.25">
      <c r="Z118" s="33"/>
    </row>
    <row r="119" spans="26:26" x14ac:dyDescent="0.25">
      <c r="Z119" s="33"/>
    </row>
    <row r="120" spans="26:26" x14ac:dyDescent="0.25">
      <c r="Z120" s="33"/>
    </row>
    <row r="121" spans="26:26" x14ac:dyDescent="0.25">
      <c r="Z121" s="33"/>
    </row>
    <row r="122" spans="26:26" x14ac:dyDescent="0.25">
      <c r="Z122" s="33"/>
    </row>
    <row r="123" spans="26:26" x14ac:dyDescent="0.25">
      <c r="Z123" s="33"/>
    </row>
    <row r="124" spans="26:26" x14ac:dyDescent="0.25">
      <c r="Z124" s="33"/>
    </row>
    <row r="125" spans="26:26" x14ac:dyDescent="0.25">
      <c r="Z125" s="33"/>
    </row>
    <row r="126" spans="26:26" x14ac:dyDescent="0.25">
      <c r="Z126" s="33"/>
    </row>
    <row r="127" spans="26:26" x14ac:dyDescent="0.25">
      <c r="Z127" s="33"/>
    </row>
    <row r="128" spans="26:26" x14ac:dyDescent="0.25">
      <c r="Z128" s="33"/>
    </row>
    <row r="129" spans="26:26" x14ac:dyDescent="0.25">
      <c r="Z129" s="33"/>
    </row>
    <row r="130" spans="26:26" x14ac:dyDescent="0.25">
      <c r="Z130" s="33"/>
    </row>
    <row r="131" spans="26:26" x14ac:dyDescent="0.25">
      <c r="Z131" s="33"/>
    </row>
    <row r="132" spans="26:26" x14ac:dyDescent="0.25">
      <c r="Z132" s="33"/>
    </row>
    <row r="133" spans="26:26" x14ac:dyDescent="0.25">
      <c r="Z133" s="33"/>
    </row>
    <row r="134" spans="26:26" x14ac:dyDescent="0.25">
      <c r="Z134" s="33"/>
    </row>
    <row r="135" spans="26:26" x14ac:dyDescent="0.25">
      <c r="Z135" s="33"/>
    </row>
    <row r="136" spans="26:26" x14ac:dyDescent="0.25">
      <c r="Z136" s="33"/>
    </row>
    <row r="137" spans="26:26" x14ac:dyDescent="0.25">
      <c r="Z137" s="33"/>
    </row>
    <row r="138" spans="26:26" x14ac:dyDescent="0.25">
      <c r="Z138" s="33"/>
    </row>
    <row r="139" spans="26:26" x14ac:dyDescent="0.25">
      <c r="Z139" s="33"/>
    </row>
    <row r="140" spans="26:26" x14ac:dyDescent="0.25">
      <c r="Z140" s="33"/>
    </row>
    <row r="141" spans="26:26" x14ac:dyDescent="0.25">
      <c r="Z141" s="33"/>
    </row>
    <row r="142" spans="26:26" x14ac:dyDescent="0.25">
      <c r="Z142" s="33"/>
    </row>
    <row r="143" spans="26:26" x14ac:dyDescent="0.25">
      <c r="Z143" s="33"/>
    </row>
    <row r="144" spans="26:26" x14ac:dyDescent="0.25">
      <c r="Z144" s="33"/>
    </row>
    <row r="145" spans="26:26" x14ac:dyDescent="0.25">
      <c r="Z145" s="33"/>
    </row>
    <row r="146" spans="26:26" x14ac:dyDescent="0.25">
      <c r="Z146" s="33"/>
    </row>
    <row r="147" spans="26:26" x14ac:dyDescent="0.25">
      <c r="Z147" s="33"/>
    </row>
    <row r="148" spans="26:26" x14ac:dyDescent="0.25">
      <c r="Z148" s="33"/>
    </row>
    <row r="149" spans="26:26" x14ac:dyDescent="0.25">
      <c r="Z149" s="33"/>
    </row>
    <row r="150" spans="26:26" x14ac:dyDescent="0.25">
      <c r="Z150" s="33"/>
    </row>
    <row r="151" spans="26:26" x14ac:dyDescent="0.25">
      <c r="Z151" s="33"/>
    </row>
    <row r="152" spans="26:26" x14ac:dyDescent="0.25">
      <c r="Z152" s="33"/>
    </row>
    <row r="153" spans="26:26" x14ac:dyDescent="0.25">
      <c r="Z153" s="33"/>
    </row>
    <row r="154" spans="26:26" x14ac:dyDescent="0.25">
      <c r="Z154" s="33"/>
    </row>
    <row r="155" spans="26:26" x14ac:dyDescent="0.25">
      <c r="Z155" s="33"/>
    </row>
    <row r="156" spans="26:26" x14ac:dyDescent="0.25">
      <c r="Z156" s="33"/>
    </row>
    <row r="157" spans="26:26" x14ac:dyDescent="0.25">
      <c r="Z157" s="33"/>
    </row>
    <row r="158" spans="26:26" x14ac:dyDescent="0.25">
      <c r="Z158" s="33"/>
    </row>
    <row r="159" spans="26:26" x14ac:dyDescent="0.25">
      <c r="Z159" s="33"/>
    </row>
    <row r="160" spans="26:26" x14ac:dyDescent="0.25">
      <c r="Z160" s="33"/>
    </row>
    <row r="161" spans="26:26" x14ac:dyDescent="0.25">
      <c r="Z161" s="33"/>
    </row>
    <row r="162" spans="26:26" x14ac:dyDescent="0.25">
      <c r="Z162" s="33"/>
    </row>
    <row r="163" spans="26:26" x14ac:dyDescent="0.25">
      <c r="Z163" s="33"/>
    </row>
    <row r="164" spans="26:26" x14ac:dyDescent="0.25">
      <c r="Z164" s="33"/>
    </row>
    <row r="165" spans="26:26" x14ac:dyDescent="0.25">
      <c r="Z165" s="33"/>
    </row>
    <row r="166" spans="26:26" x14ac:dyDescent="0.25">
      <c r="Z166" s="33"/>
    </row>
    <row r="167" spans="26:26" x14ac:dyDescent="0.25">
      <c r="Z167" s="33"/>
    </row>
    <row r="168" spans="26:26" x14ac:dyDescent="0.25">
      <c r="Z168" s="33"/>
    </row>
    <row r="169" spans="26:26" x14ac:dyDescent="0.25">
      <c r="Z169" s="33"/>
    </row>
    <row r="170" spans="26:26" x14ac:dyDescent="0.25">
      <c r="Z170" s="33"/>
    </row>
    <row r="171" spans="26:26" x14ac:dyDescent="0.25">
      <c r="Z171" s="33"/>
    </row>
    <row r="172" spans="26:26" x14ac:dyDescent="0.25">
      <c r="Z172" s="33"/>
    </row>
    <row r="173" spans="26:26" x14ac:dyDescent="0.25">
      <c r="Z173" s="33"/>
    </row>
    <row r="174" spans="26:26" x14ac:dyDescent="0.25">
      <c r="Z174" s="33"/>
    </row>
    <row r="175" spans="26:26" x14ac:dyDescent="0.25">
      <c r="Z175" s="33"/>
    </row>
    <row r="176" spans="26:26" x14ac:dyDescent="0.25">
      <c r="Z176" s="33"/>
    </row>
    <row r="177" spans="26:26" x14ac:dyDescent="0.25">
      <c r="Z177" s="33"/>
    </row>
    <row r="178" spans="26:26" x14ac:dyDescent="0.25">
      <c r="Z178" s="33"/>
    </row>
    <row r="179" spans="26:26" x14ac:dyDescent="0.25">
      <c r="Z179" s="33"/>
    </row>
    <row r="180" spans="26:26" x14ac:dyDescent="0.25">
      <c r="Z180" s="33"/>
    </row>
    <row r="181" spans="26:26" x14ac:dyDescent="0.25">
      <c r="Z181" s="33"/>
    </row>
    <row r="182" spans="26:26" x14ac:dyDescent="0.25">
      <c r="Z182" s="33"/>
    </row>
    <row r="183" spans="26:26" x14ac:dyDescent="0.25">
      <c r="Z183" s="33"/>
    </row>
    <row r="184" spans="26:26" x14ac:dyDescent="0.25">
      <c r="Z184" s="33"/>
    </row>
    <row r="185" spans="26:26" x14ac:dyDescent="0.25">
      <c r="Z185" s="33"/>
    </row>
    <row r="186" spans="26:26" x14ac:dyDescent="0.25">
      <c r="Z186" s="33"/>
    </row>
    <row r="187" spans="26:26" x14ac:dyDescent="0.25">
      <c r="Z187" s="33"/>
    </row>
    <row r="188" spans="26:26" x14ac:dyDescent="0.25">
      <c r="Z188" s="33"/>
    </row>
    <row r="189" spans="26:26" x14ac:dyDescent="0.25">
      <c r="Z189" s="33"/>
    </row>
    <row r="190" spans="26:26" x14ac:dyDescent="0.25">
      <c r="Z190" s="33"/>
    </row>
    <row r="191" spans="26:26" x14ac:dyDescent="0.25">
      <c r="Z191" s="33"/>
    </row>
    <row r="192" spans="26:26" x14ac:dyDescent="0.25">
      <c r="Z192" s="33"/>
    </row>
    <row r="193" spans="26:26" x14ac:dyDescent="0.25">
      <c r="Z193" s="33"/>
    </row>
    <row r="194" spans="26:26" x14ac:dyDescent="0.25">
      <c r="Z194" s="33"/>
    </row>
    <row r="195" spans="26:26" x14ac:dyDescent="0.25">
      <c r="Z195" s="33"/>
    </row>
    <row r="196" spans="26:26" x14ac:dyDescent="0.25">
      <c r="Z196" s="33"/>
    </row>
    <row r="197" spans="26:26" x14ac:dyDescent="0.25">
      <c r="Z197" s="33"/>
    </row>
    <row r="198" spans="26:26" x14ac:dyDescent="0.25">
      <c r="Z198" s="33"/>
    </row>
    <row r="199" spans="26:26" x14ac:dyDescent="0.25">
      <c r="Z199" s="33"/>
    </row>
    <row r="200" spans="26:26" x14ac:dyDescent="0.25">
      <c r="Z200" s="33"/>
    </row>
    <row r="201" spans="26:26" x14ac:dyDescent="0.25">
      <c r="Z201" s="33"/>
    </row>
    <row r="202" spans="26:26" x14ac:dyDescent="0.25">
      <c r="Z202" s="33"/>
    </row>
    <row r="203" spans="26:26" x14ac:dyDescent="0.25">
      <c r="Z203" s="33"/>
    </row>
    <row r="204" spans="26:26" x14ac:dyDescent="0.25">
      <c r="Z204" s="33"/>
    </row>
    <row r="205" spans="26:26" x14ac:dyDescent="0.25">
      <c r="Z205" s="33"/>
    </row>
    <row r="206" spans="26:26" x14ac:dyDescent="0.25">
      <c r="Z206" s="33"/>
    </row>
    <row r="207" spans="26:26" x14ac:dyDescent="0.25">
      <c r="Z207" s="33"/>
    </row>
    <row r="208" spans="26:26" x14ac:dyDescent="0.25">
      <c r="Z208" s="33"/>
    </row>
    <row r="209" spans="26:26" x14ac:dyDescent="0.25">
      <c r="Z209" s="33"/>
    </row>
    <row r="210" spans="26:26" x14ac:dyDescent="0.25">
      <c r="Z210" s="33"/>
    </row>
    <row r="211" spans="26:26" x14ac:dyDescent="0.25">
      <c r="Z211" s="33"/>
    </row>
    <row r="212" spans="26:26" x14ac:dyDescent="0.25">
      <c r="Z212" s="33"/>
    </row>
    <row r="213" spans="26:26" x14ac:dyDescent="0.25">
      <c r="Z213" s="33"/>
    </row>
    <row r="214" spans="26:26" x14ac:dyDescent="0.25">
      <c r="Z214" s="33"/>
    </row>
    <row r="215" spans="26:26" x14ac:dyDescent="0.25">
      <c r="Z215" s="33"/>
    </row>
    <row r="216" spans="26:26" x14ac:dyDescent="0.25">
      <c r="Z216" s="33"/>
    </row>
    <row r="217" spans="26:26" x14ac:dyDescent="0.25">
      <c r="Z217" s="33"/>
    </row>
    <row r="218" spans="26:26" x14ac:dyDescent="0.25">
      <c r="Z218" s="33"/>
    </row>
    <row r="219" spans="26:26" x14ac:dyDescent="0.25">
      <c r="Z219" s="33"/>
    </row>
    <row r="220" spans="26:26" x14ac:dyDescent="0.25">
      <c r="Z220" s="33"/>
    </row>
    <row r="221" spans="26:26" x14ac:dyDescent="0.25">
      <c r="Z221" s="33"/>
    </row>
    <row r="222" spans="26:26" x14ac:dyDescent="0.25">
      <c r="Z222" s="33"/>
    </row>
    <row r="223" spans="26:26" x14ac:dyDescent="0.25">
      <c r="Z223" s="33"/>
    </row>
    <row r="224" spans="26:26" x14ac:dyDescent="0.25">
      <c r="Z224" s="33"/>
    </row>
    <row r="225" spans="26:26" x14ac:dyDescent="0.25">
      <c r="Z225" s="33"/>
    </row>
    <row r="226" spans="26:26" x14ac:dyDescent="0.25">
      <c r="Z226" s="33"/>
    </row>
    <row r="227" spans="26:26" x14ac:dyDescent="0.25">
      <c r="Z227" s="33"/>
    </row>
    <row r="228" spans="26:26" x14ac:dyDescent="0.25">
      <c r="Z228" s="33"/>
    </row>
    <row r="229" spans="26:26" x14ac:dyDescent="0.25">
      <c r="Z229" s="33"/>
    </row>
    <row r="230" spans="26:26" x14ac:dyDescent="0.25">
      <c r="Z230" s="33"/>
    </row>
    <row r="231" spans="26:26" x14ac:dyDescent="0.25">
      <c r="Z231" s="33"/>
    </row>
    <row r="232" spans="26:26" x14ac:dyDescent="0.25">
      <c r="Z232" s="33"/>
    </row>
    <row r="233" spans="26:26" x14ac:dyDescent="0.25">
      <c r="Z233" s="33"/>
    </row>
    <row r="234" spans="26:26" x14ac:dyDescent="0.25">
      <c r="Z234" s="33"/>
    </row>
    <row r="235" spans="26:26" x14ac:dyDescent="0.25">
      <c r="Z235" s="33"/>
    </row>
    <row r="236" spans="26:26" x14ac:dyDescent="0.25">
      <c r="Z236" s="33"/>
    </row>
    <row r="237" spans="26:26" x14ac:dyDescent="0.25">
      <c r="Z237" s="33"/>
    </row>
    <row r="238" spans="26:26" x14ac:dyDescent="0.25">
      <c r="Z238" s="33"/>
    </row>
    <row r="239" spans="26:26" x14ac:dyDescent="0.25">
      <c r="Z239" s="33"/>
    </row>
    <row r="240" spans="26:26" x14ac:dyDescent="0.25">
      <c r="Z240" s="33"/>
    </row>
    <row r="241" spans="26:26" x14ac:dyDescent="0.25">
      <c r="Z241" s="33"/>
    </row>
    <row r="242" spans="26:26" x14ac:dyDescent="0.25">
      <c r="Z242" s="33"/>
    </row>
    <row r="243" spans="26:26" x14ac:dyDescent="0.25">
      <c r="Z243" s="33"/>
    </row>
    <row r="244" spans="26:26" x14ac:dyDescent="0.25">
      <c r="Z244" s="33"/>
    </row>
    <row r="245" spans="26:26" x14ac:dyDescent="0.25">
      <c r="Z245" s="33"/>
    </row>
    <row r="246" spans="26:26" x14ac:dyDescent="0.25">
      <c r="Z246" s="33"/>
    </row>
    <row r="247" spans="26:26" x14ac:dyDescent="0.25">
      <c r="Z247" s="33"/>
    </row>
    <row r="248" spans="26:26" x14ac:dyDescent="0.25">
      <c r="Z248" s="33"/>
    </row>
    <row r="249" spans="26:26" x14ac:dyDescent="0.25">
      <c r="Z249" s="33"/>
    </row>
    <row r="250" spans="26:26" x14ac:dyDescent="0.25">
      <c r="Z250" s="33"/>
    </row>
    <row r="251" spans="26:26" x14ac:dyDescent="0.25">
      <c r="Z251" s="33"/>
    </row>
    <row r="252" spans="26:26" x14ac:dyDescent="0.25">
      <c r="Z252" s="33"/>
    </row>
  </sheetData>
  <phoneticPr fontId="22" type="noConversion"/>
  <hyperlinks>
    <hyperlink ref="AB75" r:id="rId1" xr:uid="{B8863CC3-A5D5-44A4-9558-3EA030290288}"/>
    <hyperlink ref="AB16" r:id="rId2" xr:uid="{314756BA-DB2D-4520-9D06-9B4A698F80CF}"/>
  </hyperlinks>
  <pageMargins left="0.7" right="0.7" top="0.75" bottom="0.75" header="0.3" footer="0.3"/>
  <pageSetup orientation="portrait" horizontalDpi="1200" verticalDpi="1200"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C38D724D2E6C4F8FF69B36CCFA839B" ma:contentTypeVersion="3" ma:contentTypeDescription="Crear nuevo documento." ma:contentTypeScope="" ma:versionID="9b6c8d65241fceaeb2abdd61b34953e8">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4DB0A5E-4762-432B-80D2-CD049C9AC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afde810-2293-4670-bb5c-117753097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D59181-6145-4844-8EA5-BE77EC36EAD1}">
  <ds:schemaRefs>
    <ds:schemaRef ds:uri="http://schemas.microsoft.com/sharepoint/v3/contenttype/forms"/>
  </ds:schemaRefs>
</ds:datastoreItem>
</file>

<file path=customXml/itemProps3.xml><?xml version="1.0" encoding="utf-8"?>
<ds:datastoreItem xmlns:ds="http://schemas.openxmlformats.org/officeDocument/2006/customXml" ds:itemID="{AC7F9EF4-648E-49C0-9CDE-47AE1DF14E9B}">
  <ds:schemaRefs>
    <ds:schemaRef ds:uri="http://schemas.microsoft.com/sharepoint/v3"/>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4afde810-2293-4670-bb5c-117753097ca5"/>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owssvr (16)</vt:lpstr>
    </vt:vector>
  </TitlesOfParts>
  <Company>ANH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Marin Ruiz</dc:creator>
  <cp:lastModifiedBy>Julian Andres Afanador Rivera</cp:lastModifiedBy>
  <dcterms:created xsi:type="dcterms:W3CDTF">2021-01-25T21:53:38Z</dcterms:created>
  <dcterms:modified xsi:type="dcterms:W3CDTF">2021-06-21T22:10:48Z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0x01010005C38D724D2E6C4F8FF69B36CCFA839B</vt:lpwstr>
  </property>
</Properties>
</file>