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bookViews>
    <workbookView xWindow="0" yWindow="0" windowWidth="19260" windowHeight="6900"/>
  </bookViews>
  <sheets>
    <sheet name="ING VIG ACT" sheetId="23" r:id="rId1"/>
  </sheet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<sst xmlns="http://schemas.openxmlformats.org/spreadsheetml/2006/main" count="46" uniqueCount="45">
  <si>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</si>
  <si>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</si>
  <si>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</si>
  <si>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</si>
  <si>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</si>
  <si>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</si>
  <si>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</si>
  <si>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</si>
  <si>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</si>
  <si>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</si>
  <si>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</si>
  <si>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</si>
  <si>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</si>
  <si>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</si>
  <si>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</si>
  <si>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</si>
  <si>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</si>
  <si>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</si>
  <si>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</si>
  <si>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</si>
  <si>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</si>
  <si>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</si>
  <si>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</si>
  <si>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</si>
  <si>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</si>
  <si>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</si>
  <si>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</si>
  <si>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</si>
  <si>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</si>
  <si>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</si>
  <si>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</si>
  <si>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</si>
  <si>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</si>
  <si>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</si>
  <si>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</si>
  <si>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</si>
  <si>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</si>
  <si>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</si>
  <si>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</si>
  <si>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</si>
  <si>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</si>
  <si>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</si>
  <si>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</si>
  <si>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ENERO</t>
  </si>
  <si>
    <t>EJECUCION PRESUPUESTAL DE INGRESOS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</si>
</sst>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00"/>
    <numFmt numFmtId="167" formatCode="000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3" fontId="11" fillId="0" borderId="3" xfId="6" applyNumberFormat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0"/>
  <sheetViews>
    <sheetView showGridLines="0" tabSelected="1" zoomScaleNormal="100" workbookViewId="0">
      <pane ySplit="7" topLeftCell="A8" activePane="bottomLeft" state="frozen"/>
      <selection activeCell="M54" sqref="M54"/>
      <selection pane="bottomLeft" activeCell="C43" sqref="C43"/>
    </sheetView>
  </sheetViews>
  <sheetFormatPr baseColWidth="10" defaultColWidth="11.42578125" defaultRowHeight="12.75" x14ac:dyDescent="0.2"/>
  <cols>
    <col min="1" max="1" width="9.28515625" style="49" customWidth="1"/>
    <col min="2" max="2" width="37.42578125" style="2" customWidth="1"/>
    <col min="3" max="3" width="20.140625" style="49" customWidth="1"/>
    <col min="4" max="4" width="17.85546875" style="49" customWidth="1"/>
    <col min="5" max="5" width="19.42578125" style="49" bestFit="1" customWidth="1"/>
    <col min="6" max="6" width="18.7109375" style="49" customWidth="1"/>
    <col min="7" max="7" width="20.140625" style="49" bestFit="1" customWidth="1"/>
    <col min="8" max="8" width="16.5703125" style="49" bestFit="1" customWidth="1"/>
    <col min="9" max="9" width="17.5703125" style="49" bestFit="1" customWidth="1"/>
    <col min="10" max="10" width="18.5703125" style="1" bestFit="1" customWidth="1"/>
    <col min="11" max="11" width="18.5703125" style="2" bestFit="1" customWidth="1"/>
    <col min="12" max="16384" width="11.42578125" style="2"/>
  </cols>
  <sheetData>
    <row r="1" spans="1:11" ht="15" x14ac:dyDescent="0.2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11" s="4" customFormat="1" ht="15" x14ac:dyDescent="0.2">
      <c r="A2" s="56" t="s">
        <v>44</v>
      </c>
      <c r="B2" s="57"/>
      <c r="C2" s="57"/>
      <c r="D2" s="57"/>
      <c r="E2" s="57"/>
      <c r="F2" s="57"/>
      <c r="G2" s="57"/>
      <c r="H2" s="57"/>
      <c r="I2" s="58"/>
      <c r="J2" s="3"/>
    </row>
    <row r="3" spans="1:11" s="4" customFormat="1" ht="15" x14ac:dyDescent="0.2">
      <c r="A3" s="59" t="s">
        <v>43</v>
      </c>
      <c r="B3" s="57"/>
      <c r="C3" s="57"/>
      <c r="D3" s="57"/>
      <c r="E3" s="57"/>
      <c r="F3" s="57"/>
      <c r="G3" s="57"/>
      <c r="H3" s="57"/>
      <c r="I3" s="58"/>
      <c r="J3" s="3"/>
    </row>
    <row r="4" spans="1:11" s="4" customFormat="1" ht="13.5" thickBot="1" x14ac:dyDescent="0.25">
      <c r="A4" s="5"/>
      <c r="B4" s="6"/>
      <c r="C4" s="7"/>
      <c r="D4" s="7"/>
      <c r="E4" s="7"/>
      <c r="F4" s="7"/>
      <c r="G4" s="7"/>
      <c r="H4" s="7"/>
      <c r="I4" s="8"/>
      <c r="J4" s="3"/>
    </row>
    <row r="5" spans="1:11" s="13" customFormat="1" x14ac:dyDescent="0.2">
      <c r="A5" s="9" t="s">
        <v>2</v>
      </c>
      <c r="B5" s="51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2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639782897000</v>
      </c>
      <c r="D9" s="25">
        <f t="shared" ref="D9:H9" si="0">+D10+D27</f>
        <v>69134782806.639999</v>
      </c>
      <c r="E9" s="25">
        <f>+E10+E27</f>
        <v>69134782806.639999</v>
      </c>
      <c r="F9" s="25">
        <f t="shared" si="0"/>
        <v>60116463307.360001</v>
      </c>
      <c r="G9" s="25">
        <f t="shared" si="0"/>
        <v>60116463307.360001</v>
      </c>
      <c r="H9" s="25">
        <f t="shared" si="0"/>
        <v>9018319499.2800007</v>
      </c>
      <c r="I9" s="25">
        <f>+I10+I27</f>
        <v>570648114193.35999</v>
      </c>
    </row>
    <row r="10" spans="1:11" x14ac:dyDescent="0.2">
      <c r="A10" s="23">
        <v>3100</v>
      </c>
      <c r="B10" s="24" t="s">
        <v>17</v>
      </c>
      <c r="C10" s="25">
        <f>+C11</f>
        <v>187060400000</v>
      </c>
      <c r="D10" s="25">
        <f t="shared" ref="D10:I10" si="1">+D11</f>
        <v>68895971974.529999</v>
      </c>
      <c r="E10" s="25">
        <f t="shared" si="1"/>
        <v>68895971974.529999</v>
      </c>
      <c r="F10" s="25">
        <f t="shared" si="1"/>
        <v>59877652475.25</v>
      </c>
      <c r="G10" s="25">
        <f t="shared" si="1"/>
        <v>59877652475.25</v>
      </c>
      <c r="H10" s="25">
        <f t="shared" si="1"/>
        <v>9018319499.2800007</v>
      </c>
      <c r="I10" s="25">
        <f t="shared" si="1"/>
        <v>118164428025.47</v>
      </c>
    </row>
    <row r="11" spans="1:11" x14ac:dyDescent="0.2">
      <c r="A11" s="23">
        <v>3120</v>
      </c>
      <c r="B11" s="24" t="s">
        <v>18</v>
      </c>
      <c r="C11" s="25">
        <f>+C12+C15+C26</f>
        <v>187060400000</v>
      </c>
      <c r="D11" s="25">
        <f t="shared" ref="D11:I11" si="2">+D12+D15+D26</f>
        <v>68895971974.529999</v>
      </c>
      <c r="E11" s="25">
        <f t="shared" si="2"/>
        <v>68895971974.529999</v>
      </c>
      <c r="F11" s="25">
        <f t="shared" si="2"/>
        <v>59877652475.25</v>
      </c>
      <c r="G11" s="25">
        <f t="shared" si="2"/>
        <v>59877652475.25</v>
      </c>
      <c r="H11" s="25">
        <f t="shared" si="2"/>
        <v>9018319499.2800007</v>
      </c>
      <c r="I11" s="25">
        <f t="shared" si="2"/>
        <v>118164428025.47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f>+E14-G14</f>
        <v>0</v>
      </c>
      <c r="I14" s="28">
        <f>+C14-E14</f>
        <v>0</v>
      </c>
    </row>
    <row r="15" spans="1:11" x14ac:dyDescent="0.2">
      <c r="A15" s="23">
        <v>3127</v>
      </c>
      <c r="B15" s="24" t="s">
        <v>22</v>
      </c>
      <c r="C15" s="26">
        <f>+C16</f>
        <v>187060400000</v>
      </c>
      <c r="D15" s="26">
        <f t="shared" ref="D15:I15" si="4">+D16</f>
        <v>68888816259.699997</v>
      </c>
      <c r="E15" s="26">
        <f t="shared" si="4"/>
        <v>68888816259.699997</v>
      </c>
      <c r="F15" s="26">
        <f t="shared" si="4"/>
        <v>59870496760.419998</v>
      </c>
      <c r="G15" s="26">
        <f t="shared" si="4"/>
        <v>59870496760.419998</v>
      </c>
      <c r="H15" s="26">
        <f t="shared" si="4"/>
        <v>9018319499.2800007</v>
      </c>
      <c r="I15" s="26">
        <f t="shared" si="4"/>
        <v>118171583740.3</v>
      </c>
      <c r="K15" s="30"/>
    </row>
    <row r="16" spans="1:11" x14ac:dyDescent="0.2">
      <c r="A16" s="23"/>
      <c r="B16" s="24" t="s">
        <v>23</v>
      </c>
      <c r="C16" s="26">
        <f>+C17+C20+C22+C23+C24+C25</f>
        <v>187060400000</v>
      </c>
      <c r="D16" s="26">
        <f>+D17+D20+D22+D23+D24+D25</f>
        <v>68888816259.699997</v>
      </c>
      <c r="E16" s="26">
        <f>+E17+E20+E22+E23+E24+E25</f>
        <v>68888816259.699997</v>
      </c>
      <c r="F16" s="26">
        <f t="shared" ref="F16:I16" si="5">+F17+F20+F22+F23+F24+F25</f>
        <v>59870496760.419998</v>
      </c>
      <c r="G16" s="26">
        <f t="shared" si="5"/>
        <v>59870496760.419998</v>
      </c>
      <c r="H16" s="26">
        <f t="shared" si="5"/>
        <v>9018319499.2800007</v>
      </c>
      <c r="I16" s="26">
        <f t="shared" si="5"/>
        <v>118171583740.3</v>
      </c>
      <c r="K16" s="30"/>
    </row>
    <row r="17" spans="1:11" x14ac:dyDescent="0.2">
      <c r="A17" s="23"/>
      <c r="B17" s="24" t="s">
        <v>24</v>
      </c>
      <c r="C17" s="26">
        <f>+C18+C19</f>
        <v>9617235544</v>
      </c>
      <c r="D17" s="26">
        <f>+D18+D19</f>
        <v>36263865.030000001</v>
      </c>
      <c r="E17" s="26">
        <f t="shared" ref="E17:I17" si="6">+E18+E19</f>
        <v>36263865.030000001</v>
      </c>
      <c r="F17" s="26">
        <f t="shared" si="6"/>
        <v>2348974.48</v>
      </c>
      <c r="G17" s="26">
        <f t="shared" si="6"/>
        <v>2348974.48</v>
      </c>
      <c r="H17" s="26">
        <f t="shared" si="6"/>
        <v>33914890.550000004</v>
      </c>
      <c r="I17" s="26">
        <f t="shared" si="6"/>
        <v>9580971678.9699993</v>
      </c>
      <c r="K17" s="30"/>
    </row>
    <row r="18" spans="1:11" x14ac:dyDescent="0.2">
      <c r="A18" s="23"/>
      <c r="B18" s="27" t="s">
        <v>25</v>
      </c>
      <c r="C18" s="28">
        <v>9617235544</v>
      </c>
      <c r="D18" s="28">
        <v>36263865.030000001</v>
      </c>
      <c r="E18" s="28">
        <v>36263865.030000001</v>
      </c>
      <c r="F18" s="28">
        <v>2348974.48</v>
      </c>
      <c r="G18" s="28">
        <v>2348974.48</v>
      </c>
      <c r="H18" s="28">
        <f>+E18-G18</f>
        <v>33914890.550000004</v>
      </c>
      <c r="I18" s="28">
        <f t="shared" ref="I18:I26" si="7">+C18-E18</f>
        <v>9580971678.9699993</v>
      </c>
      <c r="K18" s="1"/>
    </row>
    <row r="19" spans="1:11" x14ac:dyDescent="0.2">
      <c r="A19" s="23"/>
      <c r="B19" s="27" t="s">
        <v>26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f>+E19-G19</f>
        <v>0</v>
      </c>
      <c r="I19" s="28">
        <f t="shared" si="7"/>
        <v>0</v>
      </c>
      <c r="K19" s="1"/>
    </row>
    <row r="20" spans="1:11" x14ac:dyDescent="0.2">
      <c r="A20" s="23"/>
      <c r="B20" s="24" t="s">
        <v>27</v>
      </c>
      <c r="C20" s="26">
        <f>+C21</f>
        <v>17879501330</v>
      </c>
      <c r="D20" s="26">
        <f>+D21</f>
        <v>164607235.34999999</v>
      </c>
      <c r="E20" s="26">
        <f t="shared" ref="E20:I20" si="8">+E21</f>
        <v>164607235.34999999</v>
      </c>
      <c r="F20" s="26">
        <f t="shared" si="8"/>
        <v>161712224.05000001</v>
      </c>
      <c r="G20" s="26">
        <f t="shared" si="8"/>
        <v>161712224.05000001</v>
      </c>
      <c r="H20" s="26">
        <f>+H21</f>
        <v>2895011.2999999821</v>
      </c>
      <c r="I20" s="26">
        <f t="shared" si="8"/>
        <v>17714894094.650002</v>
      </c>
      <c r="K20" s="30"/>
    </row>
    <row r="21" spans="1:11" x14ac:dyDescent="0.2">
      <c r="A21" s="23"/>
      <c r="B21" s="27" t="s">
        <v>28</v>
      </c>
      <c r="C21" s="28">
        <v>17879501330</v>
      </c>
      <c r="D21" s="28">
        <v>164607235.34999999</v>
      </c>
      <c r="E21" s="28">
        <v>164607235.34999999</v>
      </c>
      <c r="F21" s="28">
        <v>161712224.05000001</v>
      </c>
      <c r="G21" s="28">
        <v>161712224.05000001</v>
      </c>
      <c r="H21" s="28">
        <f>+E21-G21</f>
        <v>2895011.2999999821</v>
      </c>
      <c r="I21" s="28">
        <f>+C21-E21</f>
        <v>17714894094.650002</v>
      </c>
      <c r="K21" s="30"/>
    </row>
    <row r="22" spans="1:11" x14ac:dyDescent="0.2">
      <c r="A22" s="23"/>
      <c r="B22" s="24" t="s">
        <v>29</v>
      </c>
      <c r="C22" s="28">
        <v>28409580019</v>
      </c>
      <c r="D22" s="28">
        <v>8973030874.7900009</v>
      </c>
      <c r="E22" s="28">
        <v>8973030874.7900009</v>
      </c>
      <c r="F22" s="28">
        <v>0</v>
      </c>
      <c r="G22" s="28">
        <v>0</v>
      </c>
      <c r="H22" s="28">
        <f>+E22-G22</f>
        <v>8973030874.7900009</v>
      </c>
      <c r="I22" s="28">
        <f>+C22-E22</f>
        <v>19436549144.209999</v>
      </c>
      <c r="K22" s="30"/>
    </row>
    <row r="23" spans="1:11" x14ac:dyDescent="0.2">
      <c r="A23" s="23"/>
      <c r="B23" s="24" t="s">
        <v>30</v>
      </c>
      <c r="C23" s="28">
        <v>112082735476</v>
      </c>
      <c r="D23" s="28">
        <v>40316684772</v>
      </c>
      <c r="E23" s="28">
        <v>40316684772</v>
      </c>
      <c r="F23" s="28">
        <v>40316684772</v>
      </c>
      <c r="G23" s="28">
        <v>40316684772</v>
      </c>
      <c r="H23" s="28">
        <f t="shared" ref="H23:H32" si="9">+E23-G23</f>
        <v>0</v>
      </c>
      <c r="I23" s="28">
        <f t="shared" si="7"/>
        <v>71766050704</v>
      </c>
      <c r="K23" s="30"/>
    </row>
    <row r="24" spans="1:11" x14ac:dyDescent="0.2">
      <c r="A24" s="23"/>
      <c r="B24" s="24" t="s">
        <v>31</v>
      </c>
      <c r="C24" s="28">
        <v>4191554334</v>
      </c>
      <c r="D24" s="28">
        <v>87166931.079999998</v>
      </c>
      <c r="E24" s="28">
        <v>87166931.079999998</v>
      </c>
      <c r="F24" s="28">
        <v>78688208.439999998</v>
      </c>
      <c r="G24" s="28">
        <v>78688208.439999998</v>
      </c>
      <c r="H24" s="28">
        <f t="shared" si="9"/>
        <v>8478722.6400000006</v>
      </c>
      <c r="I24" s="28">
        <f t="shared" si="7"/>
        <v>4104387402.9200001</v>
      </c>
      <c r="K24" s="30"/>
    </row>
    <row r="25" spans="1:11" x14ac:dyDescent="0.2">
      <c r="A25" s="23"/>
      <c r="B25" s="24" t="s">
        <v>32</v>
      </c>
      <c r="C25" s="28">
        <v>14879793297</v>
      </c>
      <c r="D25" s="28">
        <v>19311062581.450001</v>
      </c>
      <c r="E25" s="28">
        <v>19311062581.450001</v>
      </c>
      <c r="F25" s="28">
        <v>19311062581.450001</v>
      </c>
      <c r="G25" s="28">
        <v>19311062581.450001</v>
      </c>
      <c r="H25" s="28">
        <f t="shared" si="9"/>
        <v>0</v>
      </c>
      <c r="I25" s="28">
        <f t="shared" si="7"/>
        <v>-4431269284.4500008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7155714.8300000001</v>
      </c>
      <c r="E26" s="26">
        <v>7155714.8300000001</v>
      </c>
      <c r="F26" s="26">
        <v>7155714.8300000001</v>
      </c>
      <c r="G26" s="26">
        <v>7155714.8300000001</v>
      </c>
      <c r="H26" s="26">
        <f t="shared" si="9"/>
        <v>0</v>
      </c>
      <c r="I26" s="28">
        <f t="shared" si="7"/>
        <v>-7155714.8300000001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452722497000</v>
      </c>
      <c r="D27" s="25">
        <f>SUM(D28:D30)</f>
        <v>238810832.11000001</v>
      </c>
      <c r="E27" s="25">
        <f>SUM(E28:E30)</f>
        <v>238810832.11000001</v>
      </c>
      <c r="F27" s="25">
        <f t="shared" ref="F27:I27" si="10">SUM(F28:F30)</f>
        <v>238810832.11000001</v>
      </c>
      <c r="G27" s="25">
        <f t="shared" si="10"/>
        <v>238810832.11000001</v>
      </c>
      <c r="H27" s="25">
        <f t="shared" si="10"/>
        <v>0</v>
      </c>
      <c r="I27" s="25">
        <f t="shared" si="10"/>
        <v>452483686167.88995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25568294.77</v>
      </c>
      <c r="E28" s="28">
        <v>25568294.77</v>
      </c>
      <c r="F28" s="28">
        <v>25568294.77</v>
      </c>
      <c r="G28" s="28">
        <v>25568294.77</v>
      </c>
      <c r="H28" s="28">
        <f t="shared" si="9"/>
        <v>0</v>
      </c>
      <c r="I28" s="28">
        <f>+C28-E28</f>
        <v>-25568294.77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452722497000</v>
      </c>
      <c r="D30" s="26">
        <f t="shared" ref="D30:I30" si="11">SUM(D31:D33)</f>
        <v>213242537.34</v>
      </c>
      <c r="E30" s="26">
        <f t="shared" si="11"/>
        <v>213242537.34</v>
      </c>
      <c r="F30" s="26">
        <f t="shared" si="11"/>
        <v>213242537.34</v>
      </c>
      <c r="G30" s="26">
        <f t="shared" si="11"/>
        <v>213242537.34</v>
      </c>
      <c r="H30" s="26">
        <f t="shared" si="11"/>
        <v>0</v>
      </c>
      <c r="I30" s="26">
        <f t="shared" si="11"/>
        <v>452509254462.65997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452722497000</v>
      </c>
      <c r="D32" s="28">
        <v>0</v>
      </c>
      <c r="E32" s="28">
        <v>0</v>
      </c>
      <c r="F32" s="28">
        <v>0</v>
      </c>
      <c r="G32" s="28">
        <v>0</v>
      </c>
      <c r="H32" s="28">
        <f t="shared" si="9"/>
        <v>0</v>
      </c>
      <c r="I32" s="28">
        <f>+C32-E32</f>
        <v>452722497000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213242537.34</v>
      </c>
      <c r="E33" s="26">
        <f t="shared" si="12"/>
        <v>213242537.34</v>
      </c>
      <c r="F33" s="26">
        <f t="shared" si="12"/>
        <v>213242537.34</v>
      </c>
      <c r="G33" s="26">
        <f t="shared" si="12"/>
        <v>213242537.34</v>
      </c>
      <c r="H33" s="26">
        <f t="shared" si="12"/>
        <v>0</v>
      </c>
      <c r="I33" s="26">
        <f t="shared" si="12"/>
        <v>-213242537.34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213242537.34</v>
      </c>
      <c r="E34" s="28">
        <v>213242537.34</v>
      </c>
      <c r="F34" s="28">
        <v>213242537.34</v>
      </c>
      <c r="G34" s="28">
        <v>213242537.34</v>
      </c>
      <c r="H34" s="32">
        <f>+E34-G34</f>
        <v>0</v>
      </c>
      <c r="I34" s="36">
        <f t="shared" ref="I34" si="13">+C34-E34</f>
        <v>-213242537.34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639782897000</v>
      </c>
      <c r="D37" s="25">
        <f t="shared" ref="D37:I37" si="14">+D9</f>
        <v>69134782806.639999</v>
      </c>
      <c r="E37" s="25">
        <f>+E9</f>
        <v>69134782806.639999</v>
      </c>
      <c r="F37" s="25">
        <f t="shared" si="14"/>
        <v>60116463307.360001</v>
      </c>
      <c r="G37" s="25">
        <f t="shared" si="14"/>
        <v>60116463307.360001</v>
      </c>
      <c r="H37" s="25">
        <f t="shared" si="14"/>
        <v>9018319499.2800007</v>
      </c>
      <c r="I37" s="25">
        <f t="shared" si="14"/>
        <v>570648114193.35999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48"/>
    </row>
    <row r="39" spans="1:10" ht="13.5" thickBot="1" x14ac:dyDescent="0.25">
      <c r="A39" s="5"/>
      <c r="B39" s="6"/>
      <c r="C39" s="7"/>
      <c r="D39" s="7"/>
      <c r="E39" s="7"/>
      <c r="F39" s="7"/>
      <c r="G39" s="7"/>
      <c r="H39" s="7"/>
      <c r="I39" s="8"/>
    </row>
    <row r="50" spans="5:5" x14ac:dyDescent="0.2">
      <c r="E50" s="50"/>
    </row>
  </sheetData>
  <mergeCells count="4">
    <mergeCell ref="B5:B6"/>
    <mergeCell ref="A1:I1"/>
    <mergeCell ref="A2:I2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Ingresos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AD67013-41D8-4B98-8C21-EAD84E5420E3}"/>
</file>

<file path=customXml/itemProps2.xml><?xml version="1.0" encoding="utf-8"?>
<ds:datastoreItem xmlns:ds="http://schemas.openxmlformats.org/officeDocument/2006/customXml" ds:itemID="{2CC996F6-B682-4BDA-99DA-4CF149313ACF}"/>
</file>

<file path=customXml/itemProps3.xml><?xml version="1.0" encoding="utf-8"?>
<ds:datastoreItem xmlns:ds="http://schemas.openxmlformats.org/officeDocument/2006/customXml" ds:itemID="{2EB6EB5F-562A-4780-9205-285629683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 VIG ACT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Vigencia_2018_enero_(Ingresos)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2018-03-05T16:22:01Z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