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5360" windowHeight="7740"/>
  </bookViews>
  <sheets>
    <sheet name="ING VIG ACT" sheetId="23" r:id="rId1"/>
  </sheets>
  <definedNames>
    <definedName name="_xlnm.Print_Area" localSheetId="0">'ING VIG ACT'!$A$1:$I$37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C16" i="23" s="1"/>
  <c r="C15" i="23" s="1"/>
  <c r="I14" i="23"/>
  <c r="H14" i="23"/>
  <c r="I13" i="23"/>
  <c r="H13" i="23"/>
  <c r="G12" i="23"/>
  <c r="F12" i="23"/>
  <c r="E12" i="23"/>
  <c r="D12" i="23"/>
  <c r="C12" i="23"/>
  <c r="E16" i="23" l="1"/>
  <c r="E15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E11" i="23"/>
  <c r="E10" i="23" s="1"/>
  <c r="E9" i="23" s="1"/>
  <c r="E3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C11" i="23"/>
  <c r="C10" i="23" s="1"/>
  <c r="C9" i="23" s="1"/>
  <c r="C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<sst xmlns="http://schemas.openxmlformats.org/spreadsheetml/2006/main" count="46" uniqueCount="45">
  <si>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</si>
  <si>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</si>
  <si>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</si>
  <si>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</si>
  <si>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</si>
  <si>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</si>
  <si>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</si>
  <si>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</si>
  <si>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</si>
  <si>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</si>
  <si>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</si>
  <si>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</si>
  <si>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</si>
  <si>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</si>
  <si>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</si>
  <si>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</si>
  <si>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</si>
  <si>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</si>
  <si>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</si>
  <si>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</si>
  <si>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</si>
  <si>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</si>
  <si>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</si>
  <si>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</si>
  <si>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</si>
  <si>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</si>
  <si>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</si>
  <si>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</si>
  <si>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</si>
  <si>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</si>
  <si>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</si>
  <si>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</si>
  <si>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</si>
  <si>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</si>
  <si>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</si>
  <si>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</si>
  <si>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</si>
  <si>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</si>
  <si>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</si>
  <si>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</si>
  <si>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</si>
  <si>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</si>
  <si>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</si>
  <si>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NOVIEMBRE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</si>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</sst>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P_t_s_-;\-* #,##0.00\ _P_t_s_-;_-* &quot;-&quot;??\ _P_t_s_-;_-@_-"/>
    <numFmt numFmtId="166" formatCode="000"/>
    <numFmt numFmtId="167" formatCode="_-* #,##0.00_-;\-* #,##0.00_-;_-* &quot;-&quot;??_-;_-@_-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167" fontId="2" fillId="0" borderId="0" xfId="1" applyFont="1" applyFill="1"/>
    <xf numFmtId="0" fontId="2" fillId="0" borderId="0" xfId="6" applyFont="1" applyFill="1"/>
    <xf numFmtId="167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7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7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7" fontId="1" fillId="0" borderId="2" xfId="1" applyFont="1" applyFill="1" applyBorder="1"/>
    <xf numFmtId="167" fontId="2" fillId="0" borderId="2" xfId="1" applyFont="1" applyFill="1" applyBorder="1"/>
    <xf numFmtId="1" fontId="2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topLeftCell="C1" zoomScaleNormal="100" workbookViewId="0">
      <pane ySplit="7" topLeftCell="A28" activePane="bottomLeft" state="frozen"/>
      <selection activeCell="M54" sqref="M54"/>
      <selection pane="bottomLeft" activeCell="D43" sqref="D43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5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4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0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678726753590</v>
      </c>
      <c r="D9" s="25">
        <f t="shared" ref="D9:H9" si="0">+D10+D27</f>
        <v>32283857848.900002</v>
      </c>
      <c r="E9" s="25">
        <f>+E10+E27</f>
        <v>729336914578.95996</v>
      </c>
      <c r="F9" s="25">
        <f t="shared" si="0"/>
        <v>32641585816.689999</v>
      </c>
      <c r="G9" s="25">
        <f t="shared" si="0"/>
        <v>725611752197.77002</v>
      </c>
      <c r="H9" s="25">
        <f t="shared" si="0"/>
        <v>3725162381.1900015</v>
      </c>
      <c r="I9" s="25">
        <f>+I10+I27</f>
        <v>-50610160988.960022</v>
      </c>
    </row>
    <row r="10" spans="1:11" x14ac:dyDescent="0.2">
      <c r="A10" s="23">
        <v>3100</v>
      </c>
      <c r="B10" s="24" t="s">
        <v>17</v>
      </c>
      <c r="C10" s="25">
        <f>+C11</f>
        <v>255055631590</v>
      </c>
      <c r="D10" s="25">
        <f t="shared" ref="D10:I10" si="1">+D11</f>
        <v>32254522825.190002</v>
      </c>
      <c r="E10" s="25">
        <f t="shared" si="1"/>
        <v>234931086824.75</v>
      </c>
      <c r="F10" s="25">
        <f t="shared" si="1"/>
        <v>32612149335.219997</v>
      </c>
      <c r="G10" s="25">
        <f t="shared" si="1"/>
        <v>231279465522.05002</v>
      </c>
      <c r="H10" s="25">
        <f t="shared" si="1"/>
        <v>3651621302.7000012</v>
      </c>
      <c r="I10" s="25">
        <f t="shared" si="1"/>
        <v>20124544765.249985</v>
      </c>
    </row>
    <row r="11" spans="1:11" x14ac:dyDescent="0.2">
      <c r="A11" s="23">
        <v>3120</v>
      </c>
      <c r="B11" s="24" t="s">
        <v>18</v>
      </c>
      <c r="C11" s="25">
        <f>+C12+C15+C26</f>
        <v>255055631590</v>
      </c>
      <c r="D11" s="25">
        <f t="shared" ref="D11:I11" si="2">+D12+D15+D26</f>
        <v>32254522825.190002</v>
      </c>
      <c r="E11" s="25">
        <f t="shared" si="2"/>
        <v>234931086824.75</v>
      </c>
      <c r="F11" s="25">
        <f t="shared" si="2"/>
        <v>32612149335.219997</v>
      </c>
      <c r="G11" s="25">
        <f t="shared" si="2"/>
        <v>231279465522.05002</v>
      </c>
      <c r="H11" s="25">
        <f t="shared" si="2"/>
        <v>3651621302.7000012</v>
      </c>
      <c r="I11" s="25">
        <f t="shared" si="2"/>
        <v>20124544765.249985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17361375.649999999</v>
      </c>
      <c r="E12" s="26">
        <f t="shared" si="3"/>
        <v>5527207325.54</v>
      </c>
      <c r="F12" s="26">
        <f t="shared" si="3"/>
        <v>368424482.13999999</v>
      </c>
      <c r="G12" s="26">
        <f t="shared" si="3"/>
        <v>5509373466.2399998</v>
      </c>
      <c r="H12" s="26">
        <f t="shared" si="3"/>
        <v>17833859.300000191</v>
      </c>
      <c r="I12" s="26">
        <f t="shared" si="3"/>
        <v>2156369674.46</v>
      </c>
    </row>
    <row r="13" spans="1:11" x14ac:dyDescent="0.2">
      <c r="A13" s="23"/>
      <c r="B13" s="27" t="s">
        <v>20</v>
      </c>
      <c r="C13" s="28">
        <v>6684711990</v>
      </c>
      <c r="D13" s="28">
        <v>53375.65</v>
      </c>
      <c r="E13" s="28">
        <v>5434708325.54</v>
      </c>
      <c r="F13" s="28">
        <v>352352482.13999999</v>
      </c>
      <c r="G13" s="28">
        <v>5434182466.2399998</v>
      </c>
      <c r="H13" s="28">
        <f>+E13-G13</f>
        <v>525859.30000019073</v>
      </c>
      <c r="I13" s="28">
        <f>+C13-E13</f>
        <v>1250003664.46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17308000</v>
      </c>
      <c r="E14" s="28">
        <v>92499000</v>
      </c>
      <c r="F14" s="28">
        <v>16072000</v>
      </c>
      <c r="G14" s="28">
        <v>75191000</v>
      </c>
      <c r="H14" s="28">
        <f>+E14-G14</f>
        <v>17308000</v>
      </c>
      <c r="I14" s="28">
        <f>+C14-E14</f>
        <v>906366010</v>
      </c>
    </row>
    <row r="15" spans="1:11" x14ac:dyDescent="0.2">
      <c r="A15" s="23">
        <v>3127</v>
      </c>
      <c r="B15" s="24" t="s">
        <v>22</v>
      </c>
      <c r="C15" s="26">
        <f>+C16</f>
        <v>239372054590</v>
      </c>
      <c r="D15" s="26">
        <f t="shared" ref="D15:I15" si="4">+D16</f>
        <v>32232331643.400002</v>
      </c>
      <c r="E15" s="26">
        <f t="shared" si="4"/>
        <v>204020960175.20999</v>
      </c>
      <c r="F15" s="26">
        <f t="shared" si="4"/>
        <v>32238895046.939999</v>
      </c>
      <c r="G15" s="26">
        <f t="shared" si="4"/>
        <v>200387172731.81003</v>
      </c>
      <c r="H15" s="26">
        <f t="shared" si="4"/>
        <v>3633787443.400001</v>
      </c>
      <c r="I15" s="26">
        <f t="shared" si="4"/>
        <v>35351094414.789986</v>
      </c>
      <c r="K15" s="30"/>
    </row>
    <row r="16" spans="1:11" x14ac:dyDescent="0.2">
      <c r="A16" s="23"/>
      <c r="B16" s="24" t="s">
        <v>23</v>
      </c>
      <c r="C16" s="26">
        <f>+C17+C20+C22+C23+C24+C25</f>
        <v>239372054590</v>
      </c>
      <c r="D16" s="26">
        <f>+D17+D20+D22+D23+D24+D25</f>
        <v>32232331643.400002</v>
      </c>
      <c r="E16" s="26">
        <f>+E17+E20+E22+E23+E24+E25</f>
        <v>204020960175.20999</v>
      </c>
      <c r="F16" s="26">
        <f t="shared" ref="F16:I16" si="5">+F17+F20+F22+F23+F24+F25</f>
        <v>32238895046.939999</v>
      </c>
      <c r="G16" s="26">
        <f t="shared" si="5"/>
        <v>200387172731.81003</v>
      </c>
      <c r="H16" s="26">
        <f t="shared" si="5"/>
        <v>3633787443.400001</v>
      </c>
      <c r="I16" s="26">
        <f t="shared" si="5"/>
        <v>35351094414.789986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55363945.020000003</v>
      </c>
      <c r="E17" s="26">
        <f t="shared" ref="E17:I17" si="6">+E18+E19</f>
        <v>13460660680.290001</v>
      </c>
      <c r="F17" s="26">
        <f t="shared" si="6"/>
        <v>55065869.270000003</v>
      </c>
      <c r="G17" s="26">
        <f t="shared" si="6"/>
        <v>11222711720</v>
      </c>
      <c r="H17" s="26">
        <f t="shared" si="6"/>
        <v>2237948960.29</v>
      </c>
      <c r="I17" s="26">
        <f t="shared" si="6"/>
        <v>-11545684243.290001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55363945.020000003</v>
      </c>
      <c r="E18" s="28">
        <v>6602349715.0299997</v>
      </c>
      <c r="F18" s="28">
        <v>55065869.270000003</v>
      </c>
      <c r="G18" s="28">
        <v>4364400754.7399998</v>
      </c>
      <c r="H18" s="28">
        <f>+E18-G18</f>
        <v>2237948960.29</v>
      </c>
      <c r="I18" s="28">
        <f t="shared" ref="I18:I26" si="7">+C18-E18</f>
        <v>-4687373278.0299997</v>
      </c>
      <c r="K18" s="1"/>
    </row>
    <row r="19" spans="1:11" x14ac:dyDescent="0.2">
      <c r="A19" s="23"/>
      <c r="B19" s="27" t="s">
        <v>26</v>
      </c>
      <c r="C19" s="28">
        <v>0</v>
      </c>
      <c r="D19" s="28">
        <v>0</v>
      </c>
      <c r="E19" s="28">
        <v>6858310965.2600002</v>
      </c>
      <c r="F19" s="28">
        <v>0</v>
      </c>
      <c r="G19" s="28">
        <v>6858310965.2600002</v>
      </c>
      <c r="H19" s="28">
        <f>+E19-G19</f>
        <v>0</v>
      </c>
      <c r="I19" s="28">
        <f t="shared" si="7"/>
        <v>-6858310965.2600002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185166.83</v>
      </c>
      <c r="E20" s="26">
        <f t="shared" si="8"/>
        <v>26532864990.84</v>
      </c>
      <c r="F20" s="26">
        <f t="shared" si="8"/>
        <v>6974702.2999999998</v>
      </c>
      <c r="G20" s="26">
        <f t="shared" si="8"/>
        <v>26047973370.799999</v>
      </c>
      <c r="H20" s="26">
        <f>+H21</f>
        <v>484891620.04000092</v>
      </c>
      <c r="I20" s="26">
        <f t="shared" si="8"/>
        <v>-20548563625.84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185166.83</v>
      </c>
      <c r="E21" s="28">
        <v>26532864990.84</v>
      </c>
      <c r="F21" s="28">
        <v>6974702.2999999998</v>
      </c>
      <c r="G21" s="28">
        <v>26047973370.799999</v>
      </c>
      <c r="H21" s="28">
        <f>+E21-G21</f>
        <v>484891620.04000092</v>
      </c>
      <c r="I21" s="28">
        <f>+C21-E21</f>
        <v>-20548563625.84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4977418652.5900002</v>
      </c>
      <c r="E22" s="28">
        <v>49592492077.580002</v>
      </c>
      <c r="F22" s="28">
        <v>4977418652.5900002</v>
      </c>
      <c r="G22" s="28">
        <v>49592492077.580002</v>
      </c>
      <c r="H22" s="28">
        <f>+E22-G22</f>
        <v>0</v>
      </c>
      <c r="I22" s="28">
        <f>+C22-E22</f>
        <v>-8181126633.5800018</v>
      </c>
      <c r="K22" s="30"/>
    </row>
    <row r="23" spans="1:11" x14ac:dyDescent="0.2">
      <c r="A23" s="23"/>
      <c r="B23" s="24" t="s">
        <v>30</v>
      </c>
      <c r="C23" s="28">
        <v>119686027295</v>
      </c>
      <c r="D23" s="28">
        <v>17785175720.25</v>
      </c>
      <c r="E23" s="28">
        <v>67582840048.510002</v>
      </c>
      <c r="F23" s="28">
        <v>17785175720.25</v>
      </c>
      <c r="G23" s="28">
        <v>67582840048.510002</v>
      </c>
      <c r="H23" s="28">
        <f t="shared" ref="H23:H32" si="9">+E23-G23</f>
        <v>0</v>
      </c>
      <c r="I23" s="28">
        <f t="shared" si="7"/>
        <v>52103187246.489998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266.10000000000002</v>
      </c>
      <c r="E24" s="28">
        <v>4356416263.8000002</v>
      </c>
      <c r="F24" s="28">
        <v>72209.919999999998</v>
      </c>
      <c r="G24" s="28">
        <v>3445469400.73</v>
      </c>
      <c r="H24" s="28">
        <f t="shared" si="9"/>
        <v>910946863.07000017</v>
      </c>
      <c r="I24" s="28">
        <f t="shared" si="7"/>
        <v>-3398928045.8000002</v>
      </c>
      <c r="K24" s="30"/>
    </row>
    <row r="25" spans="1:11" x14ac:dyDescent="0.2">
      <c r="A25" s="23"/>
      <c r="B25" s="24" t="s">
        <v>32</v>
      </c>
      <c r="C25" s="28">
        <v>69417895831</v>
      </c>
      <c r="D25" s="28">
        <v>9414187892.6100006</v>
      </c>
      <c r="E25" s="28">
        <v>42495686114.190002</v>
      </c>
      <c r="F25" s="28">
        <v>9414187892.6100006</v>
      </c>
      <c r="G25" s="28">
        <v>42495686114.190002</v>
      </c>
      <c r="H25" s="28">
        <f t="shared" si="9"/>
        <v>0</v>
      </c>
      <c r="I25" s="28">
        <f t="shared" si="7"/>
        <v>26922209716.809998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6">
        <v>4829806.1399999997</v>
      </c>
      <c r="E26" s="26">
        <v>25382919324</v>
      </c>
      <c r="F26" s="26">
        <v>4829806.1399999997</v>
      </c>
      <c r="G26" s="26">
        <v>25382919324</v>
      </c>
      <c r="H26" s="26">
        <f t="shared" si="9"/>
        <v>0</v>
      </c>
      <c r="I26" s="28">
        <f t="shared" si="7"/>
        <v>-17382919324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423671122000</v>
      </c>
      <c r="D27" s="25">
        <f t="shared" ref="D27:I27" si="10">SUM(D28:D30)</f>
        <v>29335023.709999997</v>
      </c>
      <c r="E27" s="25">
        <f>SUM(E28:E30)</f>
        <v>494405827754.21002</v>
      </c>
      <c r="F27" s="25">
        <f t="shared" si="10"/>
        <v>29436481.469999999</v>
      </c>
      <c r="G27" s="25">
        <f t="shared" si="10"/>
        <v>494332286675.72003</v>
      </c>
      <c r="H27" s="25">
        <f t="shared" si="10"/>
        <v>73541078.49000001</v>
      </c>
      <c r="I27" s="25">
        <f t="shared" si="10"/>
        <v>-70734705754.210007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v>25883028.809999999</v>
      </c>
      <c r="E28" s="28">
        <v>49874073156.690002</v>
      </c>
      <c r="F28" s="28">
        <v>25883028.809999999</v>
      </c>
      <c r="G28" s="28">
        <v>49874073156.690002</v>
      </c>
      <c r="H28" s="28">
        <f t="shared" si="9"/>
        <v>0</v>
      </c>
      <c r="I28" s="28">
        <f>+C28-E28</f>
        <v>-45806396156.690002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419603445000</v>
      </c>
      <c r="D30" s="26">
        <f t="shared" ref="D30:I30" si="11">SUM(D31:D33)</f>
        <v>3451994.9</v>
      </c>
      <c r="E30" s="26">
        <f t="shared" si="11"/>
        <v>444531754597.52002</v>
      </c>
      <c r="F30" s="26">
        <f t="shared" si="11"/>
        <v>3553452.66</v>
      </c>
      <c r="G30" s="26">
        <f t="shared" si="11"/>
        <v>444458213519.03003</v>
      </c>
      <c r="H30" s="26">
        <f t="shared" si="11"/>
        <v>73541078.49000001</v>
      </c>
      <c r="I30" s="26">
        <f t="shared" si="11"/>
        <v>-24928309597.52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3451994.9</v>
      </c>
      <c r="E33" s="26">
        <f t="shared" si="12"/>
        <v>1718754597.52</v>
      </c>
      <c r="F33" s="26">
        <f t="shared" si="12"/>
        <v>3553452.66</v>
      </c>
      <c r="G33" s="26">
        <f t="shared" si="12"/>
        <v>1645213519.03</v>
      </c>
      <c r="H33" s="26">
        <f t="shared" si="12"/>
        <v>73541078.49000001</v>
      </c>
      <c r="I33" s="26">
        <f t="shared" si="12"/>
        <v>-1718754597.52</v>
      </c>
      <c r="J33" s="33"/>
    </row>
    <row r="34" spans="1:10" x14ac:dyDescent="0.2">
      <c r="A34" s="31">
        <v>32552</v>
      </c>
      <c r="B34" s="27" t="s">
        <v>41</v>
      </c>
      <c r="C34" s="28"/>
      <c r="D34" s="28">
        <v>3451994.9</v>
      </c>
      <c r="E34" s="28">
        <v>1718754597.52</v>
      </c>
      <c r="F34" s="28">
        <v>3553452.66</v>
      </c>
      <c r="G34" s="28">
        <v>1645213519.03</v>
      </c>
      <c r="H34" s="32">
        <f>+E34-G34</f>
        <v>73541078.49000001</v>
      </c>
      <c r="I34" s="36">
        <f t="shared" ref="I34" si="13">+C34-E34</f>
        <v>-1718754597.52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678726753590</v>
      </c>
      <c r="D37" s="25">
        <f t="shared" ref="D37:I37" si="14">+D9</f>
        <v>32283857848.900002</v>
      </c>
      <c r="E37" s="25">
        <f>+E9</f>
        <v>729336914578.95996</v>
      </c>
      <c r="F37" s="25">
        <f t="shared" si="14"/>
        <v>32641585816.689999</v>
      </c>
      <c r="G37" s="25">
        <f t="shared" si="14"/>
        <v>725611752197.77002</v>
      </c>
      <c r="H37" s="25">
        <f t="shared" si="14"/>
        <v>3725162381.1900015</v>
      </c>
      <c r="I37" s="25">
        <f t="shared" si="14"/>
        <v>-50610160988.960022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8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68738B1-75DC-4A05-AA20-4B08094B889C}"/>
</file>

<file path=customXml/itemProps2.xml><?xml version="1.0" encoding="utf-8"?>
<ds:datastoreItem xmlns:ds="http://schemas.openxmlformats.org/officeDocument/2006/customXml" ds:itemID="{4733A5B9-AE5C-49F6-9177-C9D874D295DB}"/>
</file>

<file path=customXml/itemProps3.xml><?xml version="1.0" encoding="utf-8"?>
<ds:datastoreItem xmlns:ds="http://schemas.openxmlformats.org/officeDocument/2006/customXml" ds:itemID="{2F7EE7D7-3DC3-4193-B87C-97DBC6ED6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Noviembre (Ingresos)</dc:title>
  <dc:creator>Windows User</dc:creator>
  <cp:lastModifiedBy>Janier Cuervo Ordoñez</cp:lastModifiedBy>
  <cp:lastPrinted>2016-12-13T14:51:17Z</cp:lastPrinted>
  <dcterms:created xsi:type="dcterms:W3CDTF">2014-01-22T22:03:49Z</dcterms:created>
  <dcterms:modified xsi:type="dcterms:W3CDTF">2016-12-13T14:51:31Z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