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INGRESOS" sheetId="10" r:id="rId1"/>
  </sheets>
  <definedNames>
    <definedName name="_xlnm.Print_Area" localSheetId="0">INGRESOS!$A$1:$I$36</definedName>
  </definedNames>
  <calcPr calcId="152511"/>
</workbook>
</file>

<file path=xl/calcChain.xml><?xml version="1.0" encoding="utf-8"?>
<calcChain xmlns="http://schemas.openxmlformats.org/spreadsheetml/2006/main">
  <c r="I34" i="10" l="1"/>
  <c r="I33" i="10" s="1"/>
  <c r="H34" i="10"/>
  <c r="H33" i="10" s="1"/>
  <c r="G33" i="10"/>
  <c r="F33" i="10"/>
  <c r="F30" i="10" s="1"/>
  <c r="F27" i="10" s="1"/>
  <c r="E33" i="10"/>
  <c r="D33" i="10"/>
  <c r="D30" i="10" s="1"/>
  <c r="D27" i="10" s="1"/>
  <c r="C33" i="10"/>
  <c r="C30" i="10" s="1"/>
  <c r="C27" i="10" s="1"/>
  <c r="I32" i="10"/>
  <c r="E32" i="10"/>
  <c r="G32" i="10" s="1"/>
  <c r="I31" i="10"/>
  <c r="H31" i="10"/>
  <c r="I29" i="10"/>
  <c r="H29" i="10"/>
  <c r="I28" i="10"/>
  <c r="H28" i="10"/>
  <c r="I26" i="10"/>
  <c r="H26" i="10"/>
  <c r="I25" i="10"/>
  <c r="H25" i="10"/>
  <c r="I24" i="10"/>
  <c r="H24" i="10"/>
  <c r="I23" i="10"/>
  <c r="H23" i="10"/>
  <c r="I22" i="10"/>
  <c r="H22" i="10"/>
  <c r="I21" i="10"/>
  <c r="I20" i="10" s="1"/>
  <c r="H21" i="10"/>
  <c r="H20" i="10"/>
  <c r="G20" i="10"/>
  <c r="F20" i="10"/>
  <c r="E20" i="10"/>
  <c r="D20" i="10"/>
  <c r="C20" i="10"/>
  <c r="K19" i="10"/>
  <c r="J19" i="10"/>
  <c r="I19" i="10"/>
  <c r="H19" i="10"/>
  <c r="K18" i="10"/>
  <c r="J18" i="10"/>
  <c r="I18" i="10"/>
  <c r="H18" i="10"/>
  <c r="G17" i="10"/>
  <c r="F17" i="10"/>
  <c r="E17" i="10"/>
  <c r="D17" i="10"/>
  <c r="C17" i="10"/>
  <c r="I14" i="10"/>
  <c r="H14" i="10"/>
  <c r="I13" i="10"/>
  <c r="H13" i="10"/>
  <c r="G12" i="10"/>
  <c r="F12" i="10"/>
  <c r="E12" i="10"/>
  <c r="D12" i="10"/>
  <c r="C12" i="10"/>
  <c r="E30" i="10" l="1"/>
  <c r="E27" i="10" s="1"/>
  <c r="H12" i="10"/>
  <c r="G30" i="10"/>
  <c r="G27" i="10" s="1"/>
  <c r="E16" i="10"/>
  <c r="E15" i="10" s="1"/>
  <c r="E11" i="10" s="1"/>
  <c r="E10" i="10" s="1"/>
  <c r="I12" i="10"/>
  <c r="H17" i="10"/>
  <c r="H16" i="10" s="1"/>
  <c r="H15" i="10" s="1"/>
  <c r="I30" i="10"/>
  <c r="I27" i="10" s="1"/>
  <c r="F16" i="10"/>
  <c r="F15" i="10" s="1"/>
  <c r="F11" i="10" s="1"/>
  <c r="F10" i="10" s="1"/>
  <c r="F9" i="10" s="1"/>
  <c r="F36" i="10" s="1"/>
  <c r="C16" i="10"/>
  <c r="C15" i="10" s="1"/>
  <c r="C11" i="10" s="1"/>
  <c r="C10" i="10" s="1"/>
  <c r="C9" i="10" s="1"/>
  <c r="C36" i="10" s="1"/>
  <c r="I17" i="10"/>
  <c r="I16" i="10" s="1"/>
  <c r="I15" i="10" s="1"/>
  <c r="D16" i="10"/>
  <c r="D15" i="10" s="1"/>
  <c r="D11" i="10" s="1"/>
  <c r="D10" i="10" s="1"/>
  <c r="D9" i="10" s="1"/>
  <c r="D36" i="10" s="1"/>
  <c r="G16" i="10"/>
  <c r="G15" i="10" s="1"/>
  <c r="G11" i="10" s="1"/>
  <c r="G10" i="10" s="1"/>
  <c r="H32" i="10"/>
  <c r="H30" i="10" s="1"/>
  <c r="H27" i="10" s="1"/>
  <c r="G9" i="10" l="1"/>
  <c r="G36" i="10" s="1"/>
  <c r="E9" i="10"/>
  <c r="E36" i="10" s="1"/>
  <c r="H11" i="10"/>
  <c r="H10" i="10" s="1"/>
  <c r="H9" i="10" s="1"/>
  <c r="H36" i="10" s="1"/>
  <c r="I11" i="10"/>
  <c r="I10" i="10" s="1"/>
  <c r="I9" i="10" s="1"/>
  <c r="I36" i="10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<sst xmlns="http://schemas.openxmlformats.org/spreadsheetml/2006/main" count="46" uniqueCount="45">
  <si>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</si>
  <si>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</si>
  <si>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FEBRERO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</si>
  <si>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</si>
  <si>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</si>
  <si>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</si>
  <si>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</si>
  <si>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</si>
  <si>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</si>
  <si>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</si>
  <si>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</si>
  <si>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</si>
  <si>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</si>
  <si>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</si>
  <si>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</si>
  <si>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</si>
  <si>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</si>
  <si>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</si>
  <si>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</si>
  <si>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</si>
  <si>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</si>
  <si>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</si>
  <si>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</si>
  <si>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</si>
  <si>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</si>
  <si>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</si>
  <si>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</si>
  <si>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</si>
  <si>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</si>
  <si>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</si>
  <si>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</si>
  <si>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</si>
  <si>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</si>
  <si>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</si>
  <si>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</si>
  <si>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</si>
  <si>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</si>
  <si>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</si>
  <si>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</si>
  <si>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</si>
  <si>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</si>
  <si>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</si>
  <si>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</si>
  <si>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</si>
  <si>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EJECUCION PRESUPUESTAL DE INGRESOS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</si>
</sst>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00"/>
    <numFmt numFmtId="166" formatCode="_-* #,##0.00_-;\-* #,##0.00_-;_-* &quot;-&quot;??_-;_-@_-"/>
    <numFmt numFmtId="167" formatCode="General_)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</cellStyleXfs>
  <cellXfs count="58">
    <xf numFmtId="0" fontId="0" fillId="0" borderId="0" xfId="0"/>
    <xf numFmtId="166" fontId="2" fillId="0" borderId="0" xfId="1" applyFont="1" applyFill="1"/>
    <xf numFmtId="0" fontId="2" fillId="0" borderId="0" xfId="4" applyFont="1" applyFill="1"/>
    <xf numFmtId="166" fontId="1" fillId="0" borderId="0" xfId="1" applyFont="1" applyFill="1"/>
    <xf numFmtId="0" fontId="1" fillId="0" borderId="0" xfId="4" applyFont="1" applyFill="1"/>
    <xf numFmtId="1" fontId="2" fillId="0" borderId="6" xfId="4" applyNumberFormat="1" applyFont="1" applyFill="1" applyBorder="1"/>
    <xf numFmtId="0" fontId="2" fillId="0" borderId="7" xfId="4" applyFont="1" applyFill="1" applyBorder="1"/>
    <xf numFmtId="1" fontId="2" fillId="0" borderId="7" xfId="4" applyNumberFormat="1" applyFont="1" applyFill="1" applyBorder="1"/>
    <xf numFmtId="1" fontId="2" fillId="0" borderId="8" xfId="4" applyNumberFormat="1" applyFont="1" applyFill="1" applyBorder="1"/>
    <xf numFmtId="1" fontId="6" fillId="0" borderId="10" xfId="4" applyNumberFormat="1" applyFont="1" applyFill="1" applyBorder="1" applyAlignment="1">
      <alignment horizontal="center" wrapText="1"/>
    </xf>
    <xf numFmtId="1" fontId="6" fillId="0" borderId="5" xfId="4" applyNumberFormat="1" applyFont="1" applyFill="1" applyBorder="1" applyAlignment="1">
      <alignment horizontal="center" wrapText="1"/>
    </xf>
    <xf numFmtId="1" fontId="6" fillId="0" borderId="5" xfId="4" applyNumberFormat="1" applyFont="1" applyFill="1" applyBorder="1" applyAlignment="1">
      <alignment horizontal="center" vertical="center" wrapText="1"/>
    </xf>
    <xf numFmtId="166" fontId="2" fillId="0" borderId="0" xfId="1" applyFont="1" applyFill="1" applyAlignment="1">
      <alignment horizontal="center" wrapText="1"/>
    </xf>
    <xf numFmtId="0" fontId="2" fillId="0" borderId="0" xfId="4" applyFont="1" applyFill="1" applyAlignment="1">
      <alignment horizontal="center" wrapText="1"/>
    </xf>
    <xf numFmtId="1" fontId="6" fillId="0" borderId="12" xfId="4" applyNumberFormat="1" applyFont="1" applyFill="1" applyBorder="1" applyAlignment="1">
      <alignment horizontal="center" wrapText="1"/>
    </xf>
    <xf numFmtId="1" fontId="6" fillId="0" borderId="13" xfId="4" applyNumberFormat="1" applyFont="1" applyFill="1" applyBorder="1" applyAlignment="1">
      <alignment horizontal="center" vertical="center" wrapText="1"/>
    </xf>
    <xf numFmtId="1" fontId="6" fillId="0" borderId="13" xfId="4" applyNumberFormat="1" applyFont="1" applyFill="1" applyBorder="1" applyAlignment="1">
      <alignment horizontal="center" wrapText="1"/>
    </xf>
    <xf numFmtId="1" fontId="1" fillId="0" borderId="10" xfId="4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1" fontId="1" fillId="0" borderId="5" xfId="4" applyNumberFormat="1" applyFont="1" applyFill="1" applyBorder="1" applyAlignment="1">
      <alignment horizontal="center"/>
    </xf>
    <xf numFmtId="1" fontId="1" fillId="0" borderId="9" xfId="4" applyNumberFormat="1" applyFont="1" applyFill="1" applyBorder="1"/>
    <xf numFmtId="2" fontId="1" fillId="0" borderId="2" xfId="4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7" fontId="7" fillId="0" borderId="10" xfId="4" applyNumberFormat="1" applyFont="1" applyFill="1" applyBorder="1" applyAlignment="1" applyProtection="1">
      <alignment horizontal="center"/>
    </xf>
    <xf numFmtId="167" fontId="7" fillId="0" borderId="0" xfId="4" applyNumberFormat="1" applyFont="1" applyFill="1" applyBorder="1" applyAlignment="1" applyProtection="1">
      <alignment horizontal="left"/>
    </xf>
    <xf numFmtId="3" fontId="7" fillId="0" borderId="10" xfId="1" applyNumberFormat="1" applyFont="1" applyFill="1" applyBorder="1" applyProtection="1"/>
    <xf numFmtId="3" fontId="7" fillId="0" borderId="10" xfId="1" applyNumberFormat="1" applyFont="1" applyFill="1" applyBorder="1"/>
    <xf numFmtId="167" fontId="8" fillId="0" borderId="0" xfId="4" applyNumberFormat="1" applyFont="1" applyFill="1" applyBorder="1" applyAlignment="1" applyProtection="1">
      <alignment horizontal="left"/>
    </xf>
    <xf numFmtId="3" fontId="8" fillId="0" borderId="10" xfId="1" applyNumberFormat="1" applyFont="1" applyFill="1" applyBorder="1"/>
    <xf numFmtId="4" fontId="2" fillId="0" borderId="0" xfId="4" applyNumberFormat="1" applyFont="1" applyFill="1"/>
    <xf numFmtId="167" fontId="8" fillId="0" borderId="10" xfId="4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6" fontId="4" fillId="0" borderId="0" xfId="1" applyFont="1" applyFill="1"/>
    <xf numFmtId="0" fontId="4" fillId="0" borderId="0" xfId="4" applyFont="1" applyFill="1"/>
    <xf numFmtId="167" fontId="8" fillId="0" borderId="0" xfId="4" applyNumberFormat="1" applyFont="1" applyFill="1" applyBorder="1" applyAlignment="1" applyProtection="1"/>
    <xf numFmtId="3" fontId="5" fillId="0" borderId="10" xfId="1" applyNumberFormat="1" applyFont="1" applyFill="1" applyBorder="1"/>
    <xf numFmtId="167" fontId="7" fillId="0" borderId="0" xfId="4" applyNumberFormat="1" applyFont="1" applyFill="1" applyBorder="1" applyAlignment="1" applyProtection="1"/>
    <xf numFmtId="167" fontId="8" fillId="0" borderId="11" xfId="4" applyNumberFormat="1" applyFont="1" applyFill="1" applyBorder="1" applyProtection="1"/>
    <xf numFmtId="167" fontId="8" fillId="0" borderId="7" xfId="4" applyNumberFormat="1" applyFont="1" applyFill="1" applyBorder="1" applyAlignment="1" applyProtection="1"/>
    <xf numFmtId="3" fontId="8" fillId="0" borderId="11" xfId="1" applyNumberFormat="1" applyFont="1" applyFill="1" applyBorder="1"/>
    <xf numFmtId="3" fontId="2" fillId="0" borderId="11" xfId="1" applyNumberFormat="1" applyFont="1" applyFill="1" applyBorder="1"/>
    <xf numFmtId="0" fontId="8" fillId="0" borderId="10" xfId="4" applyFont="1" applyFill="1" applyBorder="1"/>
    <xf numFmtId="1" fontId="2" fillId="0" borderId="1" xfId="4" applyNumberFormat="1" applyFont="1" applyFill="1" applyBorder="1"/>
    <xf numFmtId="0" fontId="2" fillId="0" borderId="2" xfId="4" applyFont="1" applyFill="1" applyBorder="1"/>
    <xf numFmtId="1" fontId="2" fillId="0" borderId="2" xfId="4" applyNumberFormat="1" applyFont="1" applyFill="1" applyBorder="1"/>
    <xf numFmtId="166" fontId="1" fillId="0" borderId="2" xfId="1" applyFont="1" applyFill="1" applyBorder="1"/>
    <xf numFmtId="1" fontId="2" fillId="0" borderId="0" xfId="4" applyNumberFormat="1" applyFont="1" applyFill="1"/>
    <xf numFmtId="1" fontId="4" fillId="0" borderId="0" xfId="4" applyNumberFormat="1" applyFont="1" applyFill="1"/>
    <xf numFmtId="3" fontId="9" fillId="0" borderId="2" xfId="4" applyNumberFormat="1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center" vertical="center" wrapText="1"/>
    </xf>
    <xf numFmtId="0" fontId="6" fillId="0" borderId="12" xfId="4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2"/>
    <cellStyle name="Normal 3" xfId="5"/>
    <cellStyle name="Normal_Libro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6"/>
  <sheetViews>
    <sheetView showGridLines="0" tabSelected="1" zoomScaleNormal="100" workbookViewId="0">
      <pane ySplit="7" topLeftCell="A8" activePane="bottomLeft" state="frozen"/>
      <selection activeCell="N15" sqref="N15:O15"/>
      <selection pane="bottomLeft" activeCell="C9" sqref="C9"/>
    </sheetView>
  </sheetViews>
  <sheetFormatPr baseColWidth="10" defaultColWidth="11.42578125" defaultRowHeight="12.75" x14ac:dyDescent="0.2"/>
  <cols>
    <col min="1" max="1" width="9.28515625" style="46" customWidth="1"/>
    <col min="2" max="2" width="37.42578125" style="2" customWidth="1"/>
    <col min="3" max="4" width="17.7109375" style="46" bestFit="1" customWidth="1"/>
    <col min="5" max="5" width="19.28515625" style="46" bestFit="1" customWidth="1"/>
    <col min="6" max="6" width="16.85546875" style="46" bestFit="1" customWidth="1"/>
    <col min="7" max="7" width="20" style="46" bestFit="1" customWidth="1"/>
    <col min="8" max="8" width="16.5703125" style="46" bestFit="1" customWidth="1"/>
    <col min="9" max="9" width="17.5703125" style="46" bestFit="1" customWidth="1"/>
    <col min="10" max="10" width="18.5703125" style="1" bestFit="1" customWidth="1"/>
    <col min="11" max="16384" width="11.42578125" style="2"/>
  </cols>
  <sheetData>
    <row r="1" spans="1:11" ht="15" x14ac:dyDescent="0.2">
      <c r="A1" s="49" t="s">
        <v>0</v>
      </c>
      <c r="B1" s="50"/>
      <c r="C1" s="50"/>
      <c r="D1" s="50"/>
      <c r="E1" s="50"/>
      <c r="F1" s="50"/>
      <c r="G1" s="50"/>
      <c r="H1" s="50"/>
      <c r="I1" s="51"/>
    </row>
    <row r="2" spans="1:11" s="4" customFormat="1" ht="15" x14ac:dyDescent="0.2">
      <c r="A2" s="52" t="s">
        <v>44</v>
      </c>
      <c r="B2" s="53"/>
      <c r="C2" s="53"/>
      <c r="D2" s="53"/>
      <c r="E2" s="53"/>
      <c r="F2" s="53"/>
      <c r="G2" s="53"/>
      <c r="H2" s="53"/>
      <c r="I2" s="54"/>
      <c r="J2" s="3"/>
    </row>
    <row r="3" spans="1:11" s="4" customFormat="1" ht="15" x14ac:dyDescent="0.2">
      <c r="A3" s="55" t="s">
        <v>2</v>
      </c>
      <c r="B3" s="53"/>
      <c r="C3" s="53"/>
      <c r="D3" s="53"/>
      <c r="E3" s="53"/>
      <c r="F3" s="53"/>
      <c r="G3" s="53"/>
      <c r="H3" s="53"/>
      <c r="I3" s="54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3</v>
      </c>
      <c r="B5" s="56" t="s">
        <v>4</v>
      </c>
      <c r="C5" s="10" t="s">
        <v>5</v>
      </c>
      <c r="D5" s="11" t="s">
        <v>6</v>
      </c>
      <c r="E5" s="11" t="s">
        <v>7</v>
      </c>
      <c r="F5" s="11" t="s">
        <v>8</v>
      </c>
      <c r="G5" s="11" t="s">
        <v>8</v>
      </c>
      <c r="H5" s="11" t="s">
        <v>9</v>
      </c>
      <c r="I5" s="11" t="s">
        <v>10</v>
      </c>
      <c r="J5" s="12"/>
    </row>
    <row r="6" spans="1:11" s="13" customFormat="1" x14ac:dyDescent="0.2">
      <c r="A6" s="14"/>
      <c r="B6" s="57"/>
      <c r="C6" s="15" t="s">
        <v>11</v>
      </c>
      <c r="D6" s="16" t="s">
        <v>12</v>
      </c>
      <c r="E6" s="16" t="s">
        <v>13</v>
      </c>
      <c r="F6" s="16" t="s">
        <v>1</v>
      </c>
      <c r="G6" s="16" t="s">
        <v>14</v>
      </c>
      <c r="H6" s="16" t="s">
        <v>15</v>
      </c>
      <c r="I6" s="15" t="s">
        <v>16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17</v>
      </c>
      <c r="C9" s="25">
        <f>+C10+C27</f>
        <v>1039749524000</v>
      </c>
      <c r="D9" s="25">
        <f t="shared" ref="D9:I9" si="0">+D10+D27</f>
        <v>51734047025.030006</v>
      </c>
      <c r="E9" s="25">
        <f t="shared" si="0"/>
        <v>746892927202.85999</v>
      </c>
      <c r="F9" s="25">
        <f t="shared" si="0"/>
        <v>51683157756.340004</v>
      </c>
      <c r="G9" s="25">
        <f t="shared" si="0"/>
        <v>746080083207.57007</v>
      </c>
      <c r="H9" s="25">
        <f t="shared" si="0"/>
        <v>812843995.28999937</v>
      </c>
      <c r="I9" s="25">
        <f t="shared" si="0"/>
        <v>292856596797.14001</v>
      </c>
    </row>
    <row r="10" spans="1:11" x14ac:dyDescent="0.2">
      <c r="A10" s="23">
        <v>3100</v>
      </c>
      <c r="B10" s="24" t="s">
        <v>18</v>
      </c>
      <c r="C10" s="25">
        <f>+C11</f>
        <v>562707177000</v>
      </c>
      <c r="D10" s="25">
        <f t="shared" ref="D10:I10" si="1">+D11</f>
        <v>51570534765.130005</v>
      </c>
      <c r="E10" s="25">
        <f t="shared" si="1"/>
        <v>269632007194.94</v>
      </c>
      <c r="F10" s="25">
        <f t="shared" si="1"/>
        <v>51519645496.440002</v>
      </c>
      <c r="G10" s="25">
        <f t="shared" si="1"/>
        <v>268819163199.65002</v>
      </c>
      <c r="H10" s="25">
        <f t="shared" si="1"/>
        <v>812843995.28999937</v>
      </c>
      <c r="I10" s="25">
        <f t="shared" si="1"/>
        <v>293075169805.06</v>
      </c>
    </row>
    <row r="11" spans="1:11" x14ac:dyDescent="0.2">
      <c r="A11" s="23">
        <v>3120</v>
      </c>
      <c r="B11" s="24" t="s">
        <v>19</v>
      </c>
      <c r="C11" s="25">
        <f>+C12+C15+C26</f>
        <v>562707177000</v>
      </c>
      <c r="D11" s="25">
        <f t="shared" ref="D11:I11" si="2">+D12+D15+D26</f>
        <v>51570534765.130005</v>
      </c>
      <c r="E11" s="25">
        <f t="shared" si="2"/>
        <v>269632007194.94</v>
      </c>
      <c r="F11" s="25">
        <f t="shared" si="2"/>
        <v>51519645496.440002</v>
      </c>
      <c r="G11" s="25">
        <f t="shared" si="2"/>
        <v>268819163199.65002</v>
      </c>
      <c r="H11" s="25">
        <f t="shared" si="2"/>
        <v>812843995.28999937</v>
      </c>
      <c r="I11" s="25">
        <f t="shared" si="2"/>
        <v>293075169805.06</v>
      </c>
    </row>
    <row r="12" spans="1:11" x14ac:dyDescent="0.2">
      <c r="A12" s="23">
        <v>3121</v>
      </c>
      <c r="B12" s="24" t="s">
        <v>20</v>
      </c>
      <c r="C12" s="26">
        <f>SUM(C13:C14)</f>
        <v>13824809000</v>
      </c>
      <c r="D12" s="26">
        <f t="shared" ref="D12:I12" si="3">SUM(D13:D14)</f>
        <v>577818116.78999996</v>
      </c>
      <c r="E12" s="26">
        <f t="shared" si="3"/>
        <v>1551432803.04</v>
      </c>
      <c r="F12" s="26">
        <f t="shared" si="3"/>
        <v>867270966.28999996</v>
      </c>
      <c r="G12" s="26">
        <f t="shared" si="3"/>
        <v>1444064605.45</v>
      </c>
      <c r="H12" s="26">
        <f t="shared" si="3"/>
        <v>107368197.58999991</v>
      </c>
      <c r="I12" s="26">
        <f t="shared" si="3"/>
        <v>12273376196.959999</v>
      </c>
    </row>
    <row r="13" spans="1:11" x14ac:dyDescent="0.2">
      <c r="A13" s="23"/>
      <c r="B13" s="27" t="s">
        <v>21</v>
      </c>
      <c r="C13" s="28">
        <v>9677366300</v>
      </c>
      <c r="D13" s="28">
        <v>577818116.78999996</v>
      </c>
      <c r="E13" s="28">
        <v>1520168803.04</v>
      </c>
      <c r="F13" s="28">
        <v>836006966.28999996</v>
      </c>
      <c r="G13" s="28">
        <v>1412800605.45</v>
      </c>
      <c r="H13" s="28">
        <f>+E13-G13</f>
        <v>107368197.58999991</v>
      </c>
      <c r="I13" s="28">
        <f>+C13-E13</f>
        <v>8157197496.96</v>
      </c>
    </row>
    <row r="14" spans="1:11" x14ac:dyDescent="0.2">
      <c r="A14" s="23"/>
      <c r="B14" s="27" t="s">
        <v>22</v>
      </c>
      <c r="C14" s="28">
        <v>4147442700</v>
      </c>
      <c r="D14" s="28">
        <v>0</v>
      </c>
      <c r="E14" s="28">
        <v>31264000</v>
      </c>
      <c r="F14" s="28">
        <v>31264000</v>
      </c>
      <c r="G14" s="28">
        <v>31264000</v>
      </c>
      <c r="H14" s="28">
        <f>+E14-G14</f>
        <v>0</v>
      </c>
      <c r="I14" s="28">
        <f>+C14-E14</f>
        <v>4116178700</v>
      </c>
    </row>
    <row r="15" spans="1:11" x14ac:dyDescent="0.2">
      <c r="A15" s="23">
        <v>3127</v>
      </c>
      <c r="B15" s="24" t="s">
        <v>23</v>
      </c>
      <c r="C15" s="26">
        <f>+C16</f>
        <v>548882368000</v>
      </c>
      <c r="D15" s="26">
        <f t="shared" ref="D15:I15" si="4">+D16</f>
        <v>43878151769.190002</v>
      </c>
      <c r="E15" s="26">
        <f t="shared" si="4"/>
        <v>193659706095.29001</v>
      </c>
      <c r="F15" s="26">
        <f t="shared" si="4"/>
        <v>43537809651</v>
      </c>
      <c r="G15" s="26">
        <f t="shared" si="4"/>
        <v>192954230297.59003</v>
      </c>
      <c r="H15" s="26">
        <f t="shared" si="4"/>
        <v>705475797.69999945</v>
      </c>
      <c r="I15" s="26">
        <f t="shared" si="4"/>
        <v>355222661904.70996</v>
      </c>
      <c r="K15" s="29"/>
    </row>
    <row r="16" spans="1:11" x14ac:dyDescent="0.2">
      <c r="A16" s="23"/>
      <c r="B16" s="24" t="s">
        <v>24</v>
      </c>
      <c r="C16" s="26">
        <f>+C17+C20+C22+C23+C24+C25</f>
        <v>548882368000</v>
      </c>
      <c r="D16" s="26">
        <f t="shared" ref="D16:I16" si="5">+D17+D20+D22+D23+D24+D25</f>
        <v>43878151769.190002</v>
      </c>
      <c r="E16" s="26">
        <f t="shared" si="5"/>
        <v>193659706095.29001</v>
      </c>
      <c r="F16" s="26">
        <f t="shared" si="5"/>
        <v>43537809651</v>
      </c>
      <c r="G16" s="26">
        <f t="shared" si="5"/>
        <v>192954230297.59003</v>
      </c>
      <c r="H16" s="26">
        <f t="shared" si="5"/>
        <v>705475797.69999945</v>
      </c>
      <c r="I16" s="26">
        <f t="shared" si="5"/>
        <v>355222661904.70996</v>
      </c>
      <c r="K16" s="29"/>
    </row>
    <row r="17" spans="1:11" x14ac:dyDescent="0.2">
      <c r="A17" s="23"/>
      <c r="B17" s="24" t="s">
        <v>25</v>
      </c>
      <c r="C17" s="26">
        <f>+C18+C19</f>
        <v>29481926463</v>
      </c>
      <c r="D17" s="26">
        <f t="shared" ref="D17:I17" si="6">+D18+D19</f>
        <v>271250206.29000002</v>
      </c>
      <c r="E17" s="26">
        <f t="shared" si="6"/>
        <v>9729016681.4500008</v>
      </c>
      <c r="F17" s="26">
        <f t="shared" si="6"/>
        <v>131466349.93000001</v>
      </c>
      <c r="G17" s="26">
        <f t="shared" si="6"/>
        <v>9426369679.0699997</v>
      </c>
      <c r="H17" s="26">
        <f t="shared" si="6"/>
        <v>302647002.3799994</v>
      </c>
      <c r="I17" s="26">
        <f t="shared" si="6"/>
        <v>19752909781.549999</v>
      </c>
      <c r="K17" s="29"/>
    </row>
    <row r="18" spans="1:11" x14ac:dyDescent="0.2">
      <c r="A18" s="23"/>
      <c r="B18" s="27" t="s">
        <v>26</v>
      </c>
      <c r="C18" s="28">
        <v>23481926463</v>
      </c>
      <c r="D18" s="28">
        <v>271250206.29000002</v>
      </c>
      <c r="E18" s="28">
        <v>2326471338.5100002</v>
      </c>
      <c r="F18" s="28">
        <v>131466349.93000001</v>
      </c>
      <c r="G18" s="28">
        <v>2028962186.6400001</v>
      </c>
      <c r="H18" s="28">
        <f>+E18-G18</f>
        <v>297509151.87000012</v>
      </c>
      <c r="I18" s="28">
        <f t="shared" ref="I18:I26" si="7">+C18-E18</f>
        <v>21155455124.489998</v>
      </c>
      <c r="J18" s="1">
        <f>ROUND((C18/1000000),0)</f>
        <v>23482</v>
      </c>
      <c r="K18" s="1">
        <f>ROUND((F18/1000000),0)</f>
        <v>131</v>
      </c>
    </row>
    <row r="19" spans="1:11" x14ac:dyDescent="0.2">
      <c r="A19" s="23"/>
      <c r="B19" s="27" t="s">
        <v>27</v>
      </c>
      <c r="C19" s="28">
        <v>6000000000</v>
      </c>
      <c r="D19" s="28">
        <v>0</v>
      </c>
      <c r="E19" s="28">
        <v>7402545342.9399996</v>
      </c>
      <c r="F19" s="28">
        <v>0</v>
      </c>
      <c r="G19" s="28">
        <v>7397407492.4300003</v>
      </c>
      <c r="H19" s="28">
        <f>+E19-G19</f>
        <v>5137850.5099992752</v>
      </c>
      <c r="I19" s="28">
        <f t="shared" si="7"/>
        <v>-1402545342.9399996</v>
      </c>
      <c r="J19" s="1">
        <f>ROUND((C19/1000000),0)</f>
        <v>6000</v>
      </c>
      <c r="K19" s="1">
        <f>ROUND((F19/1000000),0)</f>
        <v>0</v>
      </c>
    </row>
    <row r="20" spans="1:11" x14ac:dyDescent="0.2">
      <c r="A20" s="23"/>
      <c r="B20" s="24" t="s">
        <v>28</v>
      </c>
      <c r="C20" s="26">
        <f>+C21</f>
        <v>8503792584</v>
      </c>
      <c r="D20" s="26">
        <f t="shared" ref="D20:I20" si="8">+D21</f>
        <v>967481797.67999995</v>
      </c>
      <c r="E20" s="26">
        <f t="shared" si="8"/>
        <v>1130339661.4200001</v>
      </c>
      <c r="F20" s="26">
        <f t="shared" si="8"/>
        <v>826121877</v>
      </c>
      <c r="G20" s="26">
        <f t="shared" si="8"/>
        <v>826552135.46000004</v>
      </c>
      <c r="H20" s="26">
        <f t="shared" si="8"/>
        <v>303787525.96000004</v>
      </c>
      <c r="I20" s="26">
        <f t="shared" si="8"/>
        <v>7373452922.5799999</v>
      </c>
      <c r="K20" s="29"/>
    </row>
    <row r="21" spans="1:11" x14ac:dyDescent="0.2">
      <c r="A21" s="23"/>
      <c r="B21" s="27" t="s">
        <v>29</v>
      </c>
      <c r="C21" s="28">
        <v>8503792584</v>
      </c>
      <c r="D21" s="28">
        <v>967481797.67999995</v>
      </c>
      <c r="E21" s="28">
        <v>1130339661.4200001</v>
      </c>
      <c r="F21" s="28">
        <v>826121877</v>
      </c>
      <c r="G21" s="28">
        <v>826552135.46000004</v>
      </c>
      <c r="H21" s="28">
        <f>+E21-G21</f>
        <v>303787525.96000004</v>
      </c>
      <c r="I21" s="28">
        <f>+C21-E21</f>
        <v>7373452922.5799999</v>
      </c>
      <c r="K21" s="29"/>
    </row>
    <row r="22" spans="1:11" x14ac:dyDescent="0.2">
      <c r="A22" s="23"/>
      <c r="B22" s="24" t="s">
        <v>30</v>
      </c>
      <c r="C22" s="26">
        <v>84917026772</v>
      </c>
      <c r="D22" s="26">
        <v>6475164436.21</v>
      </c>
      <c r="E22" s="26">
        <v>14501829051.209999</v>
      </c>
      <c r="F22" s="26">
        <v>6475164436.21</v>
      </c>
      <c r="G22" s="26">
        <v>14501829051.209999</v>
      </c>
      <c r="H22" s="28">
        <f>+E22-G22</f>
        <v>0</v>
      </c>
      <c r="I22" s="28">
        <f>+C22-E22</f>
        <v>70415197720.790009</v>
      </c>
      <c r="K22" s="29"/>
    </row>
    <row r="23" spans="1:11" x14ac:dyDescent="0.2">
      <c r="A23" s="23"/>
      <c r="B23" s="24" t="s">
        <v>31</v>
      </c>
      <c r="C23" s="26">
        <v>287675966303</v>
      </c>
      <c r="D23" s="26">
        <v>30254827664.43</v>
      </c>
      <c r="E23" s="26">
        <v>93636945682.800003</v>
      </c>
      <c r="F23" s="26">
        <v>30254827664.43</v>
      </c>
      <c r="G23" s="26">
        <v>93636945682.800003</v>
      </c>
      <c r="H23" s="28">
        <f t="shared" ref="H23:H34" si="9">+E23-G23</f>
        <v>0</v>
      </c>
      <c r="I23" s="28">
        <f t="shared" si="7"/>
        <v>194039020620.20001</v>
      </c>
      <c r="K23" s="29"/>
    </row>
    <row r="24" spans="1:11" x14ac:dyDescent="0.2">
      <c r="A24" s="23"/>
      <c r="B24" s="24" t="s">
        <v>32</v>
      </c>
      <c r="C24" s="26">
        <v>6425127596</v>
      </c>
      <c r="D24" s="26">
        <v>167402713.58000001</v>
      </c>
      <c r="E24" s="26">
        <v>409715464.19</v>
      </c>
      <c r="F24" s="26">
        <v>108204372.43000001</v>
      </c>
      <c r="G24" s="26">
        <v>310674194.82999998</v>
      </c>
      <c r="H24" s="28">
        <f t="shared" si="9"/>
        <v>99041269.360000014</v>
      </c>
      <c r="I24" s="28">
        <f t="shared" si="7"/>
        <v>6015412131.8100004</v>
      </c>
      <c r="K24" s="29"/>
    </row>
    <row r="25" spans="1:11" x14ac:dyDescent="0.2">
      <c r="A25" s="23"/>
      <c r="B25" s="24" t="s">
        <v>33</v>
      </c>
      <c r="C25" s="26">
        <v>131878528282</v>
      </c>
      <c r="D25" s="26">
        <v>5742024951</v>
      </c>
      <c r="E25" s="26">
        <v>74251859554.220001</v>
      </c>
      <c r="F25" s="26">
        <v>5742024951</v>
      </c>
      <c r="G25" s="26">
        <v>74251859554.220001</v>
      </c>
      <c r="H25" s="28">
        <f t="shared" si="9"/>
        <v>0</v>
      </c>
      <c r="I25" s="28">
        <f t="shared" si="7"/>
        <v>57626668727.779999</v>
      </c>
      <c r="K25" s="29"/>
    </row>
    <row r="26" spans="1:11" x14ac:dyDescent="0.2">
      <c r="A26" s="23">
        <v>3128</v>
      </c>
      <c r="B26" s="24" t="s">
        <v>34</v>
      </c>
      <c r="C26" s="26">
        <v>0</v>
      </c>
      <c r="D26" s="26">
        <v>7114564879.1499996</v>
      </c>
      <c r="E26" s="26">
        <v>74420868296.610001</v>
      </c>
      <c r="F26" s="26">
        <v>7114564879.1499996</v>
      </c>
      <c r="G26" s="26">
        <v>74420868296.610001</v>
      </c>
      <c r="H26" s="26">
        <f t="shared" si="9"/>
        <v>0</v>
      </c>
      <c r="I26" s="28">
        <f t="shared" si="7"/>
        <v>-74420868296.610001</v>
      </c>
      <c r="K26" s="29"/>
    </row>
    <row r="27" spans="1:11" x14ac:dyDescent="0.2">
      <c r="A27" s="23">
        <v>3200</v>
      </c>
      <c r="B27" s="24" t="s">
        <v>35</v>
      </c>
      <c r="C27" s="25">
        <f>SUM(C28:C30)</f>
        <v>477042347000</v>
      </c>
      <c r="D27" s="25">
        <f t="shared" ref="D27:I27" si="10">SUM(D28:D30)</f>
        <v>163512259.90000001</v>
      </c>
      <c r="E27" s="25">
        <f t="shared" si="10"/>
        <v>477260920007.91998</v>
      </c>
      <c r="F27" s="25">
        <f t="shared" si="10"/>
        <v>163512259.90000001</v>
      </c>
      <c r="G27" s="25">
        <f t="shared" si="10"/>
        <v>477260920007.91998</v>
      </c>
      <c r="H27" s="25">
        <f t="shared" si="10"/>
        <v>0</v>
      </c>
      <c r="I27" s="25">
        <f t="shared" si="10"/>
        <v>-218573007.92000002</v>
      </c>
      <c r="K27" s="29"/>
    </row>
    <row r="28" spans="1:11" x14ac:dyDescent="0.2">
      <c r="A28" s="30">
        <v>3230</v>
      </c>
      <c r="B28" s="27" t="s">
        <v>36</v>
      </c>
      <c r="C28" s="28">
        <v>0</v>
      </c>
      <c r="D28" s="28">
        <v>86578732.969999999</v>
      </c>
      <c r="E28" s="28">
        <v>126925385.98</v>
      </c>
      <c r="F28" s="28">
        <v>86578732.969999999</v>
      </c>
      <c r="G28" s="28">
        <v>126925385.98</v>
      </c>
      <c r="H28" s="28">
        <f t="shared" si="9"/>
        <v>0</v>
      </c>
      <c r="I28" s="28">
        <f>+C28-E28</f>
        <v>-126925385.98</v>
      </c>
      <c r="K28" s="29"/>
    </row>
    <row r="29" spans="1:11" x14ac:dyDescent="0.2">
      <c r="A29" s="30">
        <v>3240</v>
      </c>
      <c r="B29" s="27" t="s">
        <v>37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1">
        <f t="shared" si="9"/>
        <v>0</v>
      </c>
      <c r="I29" s="28">
        <f>+C29-E29</f>
        <v>0</v>
      </c>
      <c r="K29" s="29"/>
    </row>
    <row r="30" spans="1:11" s="33" customFormat="1" x14ac:dyDescent="0.2">
      <c r="A30" s="23">
        <v>3250</v>
      </c>
      <c r="B30" s="24" t="s">
        <v>38</v>
      </c>
      <c r="C30" s="26">
        <f>SUM(C31:C33)</f>
        <v>477042347000</v>
      </c>
      <c r="D30" s="26">
        <f t="shared" ref="D30:I30" si="11">SUM(D31:D33)</f>
        <v>76933526.930000007</v>
      </c>
      <c r="E30" s="26">
        <f t="shared" si="11"/>
        <v>477133994621.94</v>
      </c>
      <c r="F30" s="26">
        <f t="shared" si="11"/>
        <v>76933526.930000007</v>
      </c>
      <c r="G30" s="26">
        <f t="shared" si="11"/>
        <v>477133994621.94</v>
      </c>
      <c r="H30" s="26">
        <f t="shared" si="11"/>
        <v>0</v>
      </c>
      <c r="I30" s="26">
        <f t="shared" si="11"/>
        <v>-91647621.939999998</v>
      </c>
      <c r="J30" s="32"/>
    </row>
    <row r="31" spans="1:11" x14ac:dyDescent="0.2">
      <c r="A31" s="30">
        <v>3251</v>
      </c>
      <c r="B31" s="27" t="s">
        <v>39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1">
        <f t="shared" si="9"/>
        <v>0</v>
      </c>
      <c r="I31" s="28">
        <f>+C31-E31</f>
        <v>0</v>
      </c>
    </row>
    <row r="32" spans="1:11" x14ac:dyDescent="0.2">
      <c r="A32" s="30">
        <v>3252</v>
      </c>
      <c r="B32" s="34" t="s">
        <v>40</v>
      </c>
      <c r="C32" s="28">
        <v>477042347000</v>
      </c>
      <c r="D32" s="28">
        <v>0</v>
      </c>
      <c r="E32" s="28">
        <f>+C32</f>
        <v>477042347000</v>
      </c>
      <c r="F32" s="28"/>
      <c r="G32" s="28">
        <f>+E32</f>
        <v>477042347000</v>
      </c>
      <c r="H32" s="31">
        <f t="shared" si="9"/>
        <v>0</v>
      </c>
      <c r="I32" s="28">
        <f>+C32-E32</f>
        <v>0</v>
      </c>
    </row>
    <row r="33" spans="1:10" s="33" customFormat="1" x14ac:dyDescent="0.2">
      <c r="A33" s="23">
        <v>3255</v>
      </c>
      <c r="B33" s="24" t="s">
        <v>41</v>
      </c>
      <c r="C33" s="26">
        <f>+C34</f>
        <v>0</v>
      </c>
      <c r="D33" s="26">
        <f t="shared" ref="D33:I33" si="12">+D34</f>
        <v>76933526.930000007</v>
      </c>
      <c r="E33" s="26">
        <f t="shared" si="12"/>
        <v>91647621.939999998</v>
      </c>
      <c r="F33" s="26">
        <f t="shared" si="12"/>
        <v>76933526.930000007</v>
      </c>
      <c r="G33" s="26">
        <f t="shared" si="12"/>
        <v>91647621.939999998</v>
      </c>
      <c r="H33" s="26">
        <f t="shared" si="12"/>
        <v>0</v>
      </c>
      <c r="I33" s="26">
        <f t="shared" si="12"/>
        <v>-91647621.939999998</v>
      </c>
      <c r="J33" s="32"/>
    </row>
    <row r="34" spans="1:10" x14ac:dyDescent="0.2">
      <c r="A34" s="30">
        <v>32552</v>
      </c>
      <c r="B34" s="27" t="s">
        <v>42</v>
      </c>
      <c r="C34" s="28">
        <v>0</v>
      </c>
      <c r="D34" s="28">
        <v>76933526.930000007</v>
      </c>
      <c r="E34" s="28">
        <v>91647621.939999998</v>
      </c>
      <c r="F34" s="28">
        <v>76933526.930000007</v>
      </c>
      <c r="G34" s="28">
        <v>91647621.939999998</v>
      </c>
      <c r="H34" s="31">
        <f t="shared" si="9"/>
        <v>0</v>
      </c>
      <c r="I34" s="35">
        <f t="shared" ref="I34" si="13">+C34-E34</f>
        <v>-91647621.939999998</v>
      </c>
    </row>
    <row r="35" spans="1:10" ht="13.5" thickBot="1" x14ac:dyDescent="0.25">
      <c r="A35" s="37"/>
      <c r="B35" s="38"/>
      <c r="C35" s="39"/>
      <c r="D35" s="39"/>
      <c r="E35" s="39"/>
      <c r="F35" s="39"/>
      <c r="G35" s="39"/>
      <c r="H35" s="40"/>
      <c r="I35" s="40"/>
    </row>
    <row r="36" spans="1:10" ht="13.5" thickBot="1" x14ac:dyDescent="0.25">
      <c r="A36" s="41"/>
      <c r="B36" s="36" t="s">
        <v>43</v>
      </c>
      <c r="C36" s="25">
        <f>+C9</f>
        <v>1039749524000</v>
      </c>
      <c r="D36" s="25">
        <f t="shared" ref="D36:I36" si="14">+D9</f>
        <v>51734047025.030006</v>
      </c>
      <c r="E36" s="25">
        <f t="shared" si="14"/>
        <v>746892927202.85999</v>
      </c>
      <c r="F36" s="25">
        <f t="shared" si="14"/>
        <v>51683157756.340004</v>
      </c>
      <c r="G36" s="25">
        <f t="shared" si="14"/>
        <v>746080083207.57007</v>
      </c>
      <c r="H36" s="25">
        <f t="shared" si="14"/>
        <v>812843995.28999937</v>
      </c>
      <c r="I36" s="25">
        <f t="shared" si="14"/>
        <v>292856596797.14001</v>
      </c>
    </row>
    <row r="37" spans="1:10" x14ac:dyDescent="0.2">
      <c r="A37" s="42"/>
      <c r="B37" s="43"/>
      <c r="C37" s="44"/>
      <c r="D37" s="44"/>
      <c r="E37" s="44"/>
      <c r="F37" s="45"/>
      <c r="G37" s="44"/>
      <c r="H37" s="44"/>
      <c r="I37" s="48"/>
    </row>
    <row r="46" spans="1:10" x14ac:dyDescent="0.2">
      <c r="E46" s="47"/>
    </row>
  </sheetData>
  <mergeCells count="4">
    <mergeCell ref="A1:I1"/>
    <mergeCell ref="A2:I2"/>
    <mergeCell ref="A3:I3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2</Orden>
    <Tipo_x0020_presupuesto xmlns="d0e351fb-1a75-4546-9b39-7d697f81258f">Informe de Ejecución del Presupuesto de Ingresos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0C3F7996-3855-4C4A-A8C6-559F65C168FA}"/>
</file>

<file path=customXml/itemProps2.xml><?xml version="1.0" encoding="utf-8"?>
<ds:datastoreItem xmlns:ds="http://schemas.openxmlformats.org/officeDocument/2006/customXml" ds:itemID="{3038CC93-2167-48D9-A359-3B7CBC74FE90}"/>
</file>

<file path=customXml/itemProps3.xml><?xml version="1.0" encoding="utf-8"?>
<ds:datastoreItem xmlns:ds="http://schemas.openxmlformats.org/officeDocument/2006/customXml" ds:itemID="{FC7A421D-188C-4788-8A9B-9194F2642B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Febrero (Ingresos)</dc:title>
  <dc:creator>Windows User</dc:creator>
  <cp:lastModifiedBy>Carolina Peña Mugno</cp:lastModifiedBy>
  <cp:lastPrinted>2015-03-27T16:36:54Z</cp:lastPrinted>
  <dcterms:created xsi:type="dcterms:W3CDTF">2014-01-22T22:03:49Z</dcterms:created>
  <dcterms:modified xsi:type="dcterms:W3CDTF">2015-03-27T18:53:53Z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6700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