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2\SINERGIA\"/>
    </mc:Choice>
  </mc:AlternateContent>
  <xr:revisionPtr revIDLastSave="0" documentId="13_ncr:1_{D89C1F0D-47E8-4525-97A8-C938C28E282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2" sheetId="1" r:id="rId1"/>
    <sheet name="ADQUISICIÓN SISMICA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9" i="1"/>
  <c r="D10" i="1" s="1"/>
  <c r="C10" i="1"/>
  <c r="C42" i="5"/>
  <c r="C41" i="5"/>
  <c r="B41" i="5"/>
  <c r="B42" i="5" s="1"/>
  <c r="C34" i="5"/>
  <c r="B34" i="5"/>
  <c r="C27" i="5"/>
  <c r="B27" i="5"/>
  <c r="C20" i="5" l="1"/>
  <c r="B20" i="5"/>
  <c r="D6" i="1"/>
  <c r="D7" i="1" s="1"/>
  <c r="D8" i="1" s="1"/>
  <c r="C13" i="5" l="1"/>
  <c r="B13" i="5"/>
  <c r="C7" i="5"/>
  <c r="B5" i="5" l="1"/>
  <c r="B7" i="5" s="1"/>
</calcChain>
</file>

<file path=xl/sharedStrings.xml><?xml version="1.0" encoding="utf-8"?>
<sst xmlns="http://schemas.openxmlformats.org/spreadsheetml/2006/main" count="68" uniqueCount="36">
  <si>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</si>
  <si>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</si>
  <si>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</si>
  <si>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</si>
  <si>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</si>
  <si>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</si>
  <si>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</si>
  <si>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</si>
  <si>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Contratación Directa ANH
Programa: REPELÓN 2D 2021
Total sísmica 2D: 286 Km
Total Km Programa Sísmico:  286 Km 2D Equivalente (147,20 km en 2021 y 138,8 km en 2022)
Fecha de Inicio Topografía: 13-oct-21
Fecha de Inicio Perforación: 31-oct-21
Fecha de Inicio Registro: 8-nov-21
Fecha de Fin Registro: 28-ene-22
Avance Sísmica:100%</t>
  </si>
  <si>
    <t>Contrato E&amp;P VMM-46
Programa: VMM-46-3D-2021
Total sísmica 3D: 286,18 Km²
Total Km Programa Sísmico:  457,89 Km 2D Equivalente (149,96 km en 2021 y 307,93 km en 2022)
Fecha de Inicio Topografía: 5-oct-21
Fecha de Inicio Perforación:  23-oct-21
Fecha de Inicio Registro: 8-dic-21
Fecha Fin Registro: 27-ene-22
Avance Sísmica: 100%</t>
  </si>
  <si>
    <t>Contrato E&amp;P SN-26
Programa: PILÓN 3D
Total sísmica 3D: 99,1 Km²
Total Km Programa Sísmico:  158,56 Km 2D Equivalente (81,12 Km en 2021 y 77,44 km en 2022)
Fecha de Inicio Topografía: 15-jun-21
Fecha de Inicio Perforación:  8-jul-21
Fecha de Inicio Registro: 28-nov-21
Fecha Fin Registro: 16-ene-22
Avance Sísmica: 100%</t>
  </si>
  <si>
    <t>Perforación de pozos 2022</t>
  </si>
  <si>
    <t>TOTAL 2022</t>
  </si>
  <si>
    <t>Contrato E&amp;P VIM-43
Programa: VIM-43-3D-2021
Total sísmica 3D: 376,14 Km²
Total Km Programa Sísmico:  601,824 Km 2D Equivalente
Fecha de Inicio Topografía: 13-nov-21
Fecha de Inicio Perforación: 4-dic-21
Fecha de Inicio Registro: 28-ene-22
Fecha de Fin Registro: 27-feb-22
Avance Sísmica: 100%</t>
  </si>
  <si>
    <t>Febrero</t>
  </si>
  <si>
    <t>SUB TOTAL FEBRERO</t>
  </si>
  <si>
    <t>5. Contrato E&amp;P VIM 21; Pozo Carambolo-1, Inició perforación 13-feb-22; T.D: 16-feb-22 A3</t>
  </si>
  <si>
    <t>Marzo</t>
  </si>
  <si>
    <t>SUB TOTAL MARZO</t>
  </si>
  <si>
    <t>Contrato E&amp;P VIM-5
Programa: TIMBAL 3D
Total sísmica 3D: 105,24 Km²
Total Km Programa Sísmico:  168,384 Km 2D Equivalente
Fecha de Inicio Topografía: 28-mar-22
Avance Sísmica: 0%</t>
  </si>
  <si>
    <t>6. Contrato Asociación Cosecha; Pozo Caño Caranal DT-1, Inició perforación 17-feb-22; T.D: 14-mar-22, A3
7. Contrato Asociación Fortuna; Pozo Fidalga-1, Inició perforación 26-feb-22; T.D: 23-mar-22, A3
8. Contrato E&amp;P LLA-61, Pozo Omi-3, Inició perforación 17-mar-22; T.D: 29-mar-22, A3</t>
  </si>
  <si>
    <t>Abril</t>
  </si>
  <si>
    <t>SUB TOTAL ABRIL</t>
  </si>
  <si>
    <t>9. Contrato E&amp;P Guatiquia; Pozo Coralillo SE-1, Inició perforación 02-mar-22; T.D: 01-abr-22, A-2b
10. Contrato E&amp;P GUA 2; Pozo Chinchorro-1G, Inició perforación 02-abr-22; T.D: 16-abr-22, A3
11. Contrato Asociación Cosecha; Pozo Caño Caranal DT-1 ST , Inició perforación 30-mar-22; T.D: 25-abr-22, A3</t>
  </si>
  <si>
    <t>1. Contrato E&amp;P VIM 8; Pozo Bololo-1, Inició perforación 10-dic-21; T.D: 3-ene-22, A-3
2. Contrato Asociación Fortuna; Pozo Cayena-2, Inició perforación 07-dic-21; T.D:12-ene-22, A-2c
3. Contrato E&amp;P La Loma; Pozo A0101 LHX, Inició perforación 01-dic-21; T.D: 20-ene-22 A3
4. Contrato E&amp;P Platanillo; Pozo Platanillo Central-1, Inició perforación 06-ene-22; T.D: 28-ene-22 A-2a</t>
  </si>
  <si>
    <t>Mayo</t>
  </si>
  <si>
    <t>SUB TOTAL MAYO</t>
  </si>
  <si>
    <t>12. Contrato E&amp;P CPO 13; Pozo Cumare-1, Inició perforación 26-abr-22; T.D: 03-may-22, A-3
13. Contrato E&amp;P CPO 9; Pozo Tejón-1, Inició perforación 29-abr-22; T.D: 14-may-22, A-2b
14. Contrato E&amp;P CPO 5; Pozo Urraca-1X-1, Inició perforación 20-abr-22; T.D: 15-may-22, A-3
15. Contrato E&amp;P VIM 5; Pozo Alboka-1, Inició perforación 5-may-22; T.D: 18-may-22, A-3
16. Contrato E&amp;P CPO 13; Pozo Maute-1, Inició perforación 16-may-22; T.D: 20-may-22, A-3
17. Contrato E&amp;P COL 5; Pozo Gorgon-2 ST, Inició perforación 9-may-22; T.D: 23-may-22, A-3
18. Contrato E&amp;P CPO 13; Pozo Maute-1H, Inició perforación 24-may-22; T.D: 29-may-22, A-3
19. Contrato E&amp;P CPO 11; Pozo Bugalu-1, Inició perforación 23-may-22; T.D: 30-may-22, A-3</t>
  </si>
  <si>
    <t>Junio</t>
  </si>
  <si>
    <t>SUB TOTAL JUNIO</t>
  </si>
  <si>
    <t>Contrato E&amp;P VIM-5
Programa: TIMBAL 3D
Total sísmica 3D: 105,24 Km²
Total Km Programa Sísmico:  168,384 Km 2D Equivalente
Fecha de Inicio Topografía: 28-mar-22
Fecha de Inicio Perforación: 5-may-22
Avance Sísmica: 0%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</si>
  <si>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50,32%</t>
  </si>
  <si>
    <t>Contrato E&amp;P VIM-5
Programa: CHARANGO 3D
Total sísmica 3D: 363 Km²
Total Km Programa Sísmico:  580,800 Km 2D Equivalente
Fecha de Inicio Topografía: 7-feb-22
Fecha de Inicio Perforación: 4-mar-22
Fecha de Inicio Registro: 10-may-22
Avance Sísmica: 22,92%</t>
  </si>
  <si>
    <t>Contrato E&amp;P VIM-5
Programa: CHARANGO 3D
Total sísmica 3D: 363 Km²
Total Km Programa Sísmico:  580,800 Km 2D Equivalente
Fecha de Inicio Topografía: 7-feb-22
Fecha de Inicio Perforación: 4-mar-22
Avance Sísmica: 0%</t>
  </si>
  <si>
    <t>Contrato E&amp;P VIM-5
Programa: CHARANGO 3D
Total sísmica 3D: 363 Km²
Total Km Programa Sísmico:  580,800 Km 2D Equivalente
Fecha de Inicio Topografía: 7-feb-22
Avance Sísmica: 0%</t>
  </si>
  <si>
    <t>20. Contrato Asociación Tapir, Pozo Rio Cravo Sur-1, Inició perforación 23-may-22; T.D: 3-jun-22 A3
21. Contrato Asociación Fortuna; Pozo Fidalga-1 ST2, Inició perforación 01-jun-22; T.D: 15-jun-22, A3
22. Contrato E&amp;P SN-9, Pozo Magico-1X, Inició perforación 30-may-22; T.D: 16-jun-22 A3
23. Contrato E&amp;P Chaza, Pozo Churuco-1 ST1, Inició perforación 14-jun-22; T.D: 18-jun-22 A3
24. Contrato E&amp;P COL 5, Pozo Gorgon-2 ST2, Inició perforación 9-jun-22; T.D: 20-jun-22 A3
25. Contrato E&amp;P VIM 21, Pozo Cornamuza-1; Inició perforación 5-jun-22; T.D: 21-jun-22 A3
26. Convenio de Explotación Magdalena Medio; Pozo Morito-1, Inició perforación 3-jun-22; T.D: 30-jun-22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</si>
</sst>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showGridLines="0" tabSelected="1" topLeftCell="A5" zoomScaleNormal="100" zoomScaleSheetLayoutView="100" workbookViewId="0">
      <selection activeCell="E8" sqref="E8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90.5703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3" t="s">
        <v>11</v>
      </c>
      <c r="C2" s="24"/>
      <c r="D2" s="24"/>
      <c r="E2" s="25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61.5" customHeight="1" x14ac:dyDescent="0.25">
      <c r="B4" s="7" t="s">
        <v>1</v>
      </c>
      <c r="C4" s="7">
        <v>4</v>
      </c>
      <c r="D4" s="7">
        <v>4</v>
      </c>
      <c r="E4" s="17" t="s">
        <v>24</v>
      </c>
    </row>
    <row r="5" spans="2:5" x14ac:dyDescent="0.25">
      <c r="B5" s="7" t="s">
        <v>14</v>
      </c>
      <c r="C5" s="7">
        <v>1</v>
      </c>
      <c r="D5" s="7">
        <f>+C5+D4</f>
        <v>5</v>
      </c>
      <c r="E5" s="17" t="s">
        <v>16</v>
      </c>
    </row>
    <row r="6" spans="2:5" ht="38.25" x14ac:dyDescent="0.25">
      <c r="B6" s="7" t="s">
        <v>17</v>
      </c>
      <c r="C6" s="7">
        <v>3</v>
      </c>
      <c r="D6" s="7">
        <f>+D5+C6</f>
        <v>8</v>
      </c>
      <c r="E6" s="17" t="s">
        <v>20</v>
      </c>
    </row>
    <row r="7" spans="2:5" ht="54" customHeight="1" x14ac:dyDescent="0.25">
      <c r="B7" s="7" t="s">
        <v>21</v>
      </c>
      <c r="C7" s="7">
        <v>3</v>
      </c>
      <c r="D7" s="7">
        <f>+C7+D6</f>
        <v>11</v>
      </c>
      <c r="E7" s="17" t="s">
        <v>23</v>
      </c>
    </row>
    <row r="8" spans="2:5" ht="112.5" customHeight="1" x14ac:dyDescent="0.25">
      <c r="B8" s="7" t="s">
        <v>25</v>
      </c>
      <c r="C8" s="7">
        <v>8</v>
      </c>
      <c r="D8" s="7">
        <f>+D7+C8</f>
        <v>19</v>
      </c>
      <c r="E8" s="17" t="s">
        <v>27</v>
      </c>
    </row>
    <row r="9" spans="2:5" ht="100.5" customHeight="1" x14ac:dyDescent="0.25">
      <c r="B9" s="7" t="s">
        <v>28</v>
      </c>
      <c r="C9" s="7">
        <v>7</v>
      </c>
      <c r="D9" s="7">
        <f>+C9+D8</f>
        <v>26</v>
      </c>
      <c r="E9" s="17" t="s">
        <v>35</v>
      </c>
    </row>
    <row r="10" spans="2:5" x14ac:dyDescent="0.25">
      <c r="B10" s="20" t="s">
        <v>12</v>
      </c>
      <c r="C10" s="21">
        <f>+C7+C6+C5+C4+C8+C9</f>
        <v>26</v>
      </c>
      <c r="D10" s="21">
        <f>+D9</f>
        <v>26</v>
      </c>
      <c r="E10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  <ignoredErrors>
    <ignoredError sqref="D6: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E261-92A3-48FC-AA75-65F07DDEFE98}">
  <dimension ref="A1:I42"/>
  <sheetViews>
    <sheetView showGridLines="0" zoomScale="70" zoomScaleNormal="70" workbookViewId="0">
      <selection activeCell="D55" sqref="D55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29" t="s">
        <v>0</v>
      </c>
      <c r="B1" s="30" t="s">
        <v>5</v>
      </c>
      <c r="C1" s="31" t="s">
        <v>6</v>
      </c>
      <c r="D1" s="28" t="s">
        <v>4</v>
      </c>
    </row>
    <row r="2" spans="1:4" ht="62.25" customHeight="1" x14ac:dyDescent="0.25">
      <c r="A2" s="29"/>
      <c r="B2" s="30"/>
      <c r="C2" s="31"/>
      <c r="D2" s="28"/>
    </row>
    <row r="3" spans="1:4" s="3" customFormat="1" ht="203.25" customHeight="1" x14ac:dyDescent="0.25">
      <c r="A3" s="26" t="s">
        <v>1</v>
      </c>
      <c r="B3" s="13">
        <v>77.441000000000003</v>
      </c>
      <c r="C3" s="13">
        <v>77.441000000000003</v>
      </c>
      <c r="D3" s="15" t="s">
        <v>10</v>
      </c>
    </row>
    <row r="4" spans="1:4" s="3" customFormat="1" ht="209.25" customHeight="1" x14ac:dyDescent="0.25">
      <c r="A4" s="27"/>
      <c r="B4" s="13">
        <v>307.93035250000003</v>
      </c>
      <c r="C4" s="13">
        <v>307.93035250000003</v>
      </c>
      <c r="D4" s="15" t="s">
        <v>9</v>
      </c>
    </row>
    <row r="5" spans="1:4" s="3" customFormat="1" ht="200.25" customHeight="1" x14ac:dyDescent="0.25">
      <c r="A5" s="27"/>
      <c r="B5" s="13">
        <f>+C5</f>
        <v>138.79599999999999</v>
      </c>
      <c r="C5" s="13">
        <v>138.79599999999999</v>
      </c>
      <c r="D5" s="12" t="s">
        <v>8</v>
      </c>
    </row>
    <row r="6" spans="1:4" s="3" customFormat="1" ht="168.75" x14ac:dyDescent="0.25">
      <c r="A6" s="27"/>
      <c r="B6" s="13">
        <v>63.19</v>
      </c>
      <c r="C6" s="13">
        <v>63.19</v>
      </c>
      <c r="D6" s="16" t="s">
        <v>13</v>
      </c>
    </row>
    <row r="7" spans="1:4" s="3" customFormat="1" ht="36" customHeight="1" x14ac:dyDescent="0.25">
      <c r="A7" s="10" t="s">
        <v>7</v>
      </c>
      <c r="B7" s="14">
        <f>SUM(B3:B6)</f>
        <v>587.35735250000016</v>
      </c>
      <c r="C7" s="14">
        <f>SUM(C3:C6)</f>
        <v>587.35735250000016</v>
      </c>
      <c r="D7" s="11"/>
    </row>
    <row r="8" spans="1:4" s="3" customFormat="1" ht="203.25" customHeight="1" x14ac:dyDescent="0.25">
      <c r="A8" s="26" t="s">
        <v>14</v>
      </c>
      <c r="B8" s="13">
        <v>0</v>
      </c>
      <c r="C8" s="13">
        <v>77.441000000000003</v>
      </c>
      <c r="D8" s="15" t="s">
        <v>10</v>
      </c>
    </row>
    <row r="9" spans="1:4" s="3" customFormat="1" ht="209.25" customHeight="1" x14ac:dyDescent="0.25">
      <c r="A9" s="27"/>
      <c r="B9" s="13">
        <v>0</v>
      </c>
      <c r="C9" s="13">
        <v>307.93035250000003</v>
      </c>
      <c r="D9" s="15" t="s">
        <v>9</v>
      </c>
    </row>
    <row r="10" spans="1:4" s="3" customFormat="1" ht="200.25" customHeight="1" x14ac:dyDescent="0.25">
      <c r="A10" s="27"/>
      <c r="B10" s="13">
        <v>0</v>
      </c>
      <c r="C10" s="13">
        <v>138.79599999999999</v>
      </c>
      <c r="D10" s="12" t="s">
        <v>8</v>
      </c>
    </row>
    <row r="11" spans="1:4" s="3" customFormat="1" ht="182.25" customHeight="1" x14ac:dyDescent="0.25">
      <c r="A11" s="27"/>
      <c r="B11" s="13">
        <v>538.63</v>
      </c>
      <c r="C11" s="13">
        <v>601.82399999999996</v>
      </c>
      <c r="D11" s="16" t="s">
        <v>13</v>
      </c>
    </row>
    <row r="12" spans="1:4" s="3" customFormat="1" ht="124.5" customHeight="1" x14ac:dyDescent="0.25">
      <c r="A12" s="27"/>
      <c r="B12" s="13">
        <v>0</v>
      </c>
      <c r="C12" s="13">
        <v>0</v>
      </c>
      <c r="D12" s="16" t="s">
        <v>34</v>
      </c>
    </row>
    <row r="13" spans="1:4" s="3" customFormat="1" ht="36" customHeight="1" x14ac:dyDescent="0.25">
      <c r="A13" s="10" t="s">
        <v>15</v>
      </c>
      <c r="B13" s="14">
        <f>SUM(B8:B12)</f>
        <v>538.63</v>
      </c>
      <c r="C13" s="14">
        <f>SUM(C8:C12)</f>
        <v>1125.9913525000002</v>
      </c>
      <c r="D13" s="11"/>
    </row>
    <row r="14" spans="1:4" s="3" customFormat="1" ht="203.25" customHeight="1" x14ac:dyDescent="0.25">
      <c r="A14" s="26" t="s">
        <v>17</v>
      </c>
      <c r="B14" s="13">
        <v>0</v>
      </c>
      <c r="C14" s="13">
        <v>77.441000000000003</v>
      </c>
      <c r="D14" s="15" t="s">
        <v>10</v>
      </c>
    </row>
    <row r="15" spans="1:4" s="3" customFormat="1" ht="209.25" customHeight="1" x14ac:dyDescent="0.25">
      <c r="A15" s="27"/>
      <c r="B15" s="13">
        <v>0</v>
      </c>
      <c r="C15" s="13">
        <v>307.93035250000003</v>
      </c>
      <c r="D15" s="15" t="s">
        <v>9</v>
      </c>
    </row>
    <row r="16" spans="1:4" s="3" customFormat="1" ht="200.25" customHeight="1" x14ac:dyDescent="0.25">
      <c r="A16" s="27"/>
      <c r="B16" s="13">
        <v>0</v>
      </c>
      <c r="C16" s="13">
        <v>138.79599999999999</v>
      </c>
      <c r="D16" s="12" t="s">
        <v>8</v>
      </c>
    </row>
    <row r="17" spans="1:4" s="3" customFormat="1" ht="182.25" customHeight="1" x14ac:dyDescent="0.25">
      <c r="A17" s="27"/>
      <c r="B17" s="13">
        <v>0</v>
      </c>
      <c r="C17" s="13">
        <v>601.82399999999996</v>
      </c>
      <c r="D17" s="16" t="s">
        <v>13</v>
      </c>
    </row>
    <row r="18" spans="1:4" s="3" customFormat="1" ht="143.25" customHeight="1" x14ac:dyDescent="0.25">
      <c r="A18" s="27"/>
      <c r="B18" s="13">
        <v>0</v>
      </c>
      <c r="C18" s="13">
        <v>0</v>
      </c>
      <c r="D18" s="16" t="s">
        <v>33</v>
      </c>
    </row>
    <row r="19" spans="1:4" s="3" customFormat="1" ht="143.25" customHeight="1" x14ac:dyDescent="0.25">
      <c r="A19" s="27"/>
      <c r="B19" s="13">
        <v>0</v>
      </c>
      <c r="C19" s="13">
        <v>0</v>
      </c>
      <c r="D19" s="16" t="s">
        <v>19</v>
      </c>
    </row>
    <row r="20" spans="1:4" s="3" customFormat="1" ht="36" customHeight="1" x14ac:dyDescent="0.25">
      <c r="A20" s="10" t="s">
        <v>18</v>
      </c>
      <c r="B20" s="14">
        <f>SUM(B14:B19)</f>
        <v>0</v>
      </c>
      <c r="C20" s="14">
        <f>SUM(C14:C19)</f>
        <v>1125.9913525000002</v>
      </c>
      <c r="D20" s="11"/>
    </row>
    <row r="21" spans="1:4" s="3" customFormat="1" ht="203.25" customHeight="1" x14ac:dyDescent="0.25">
      <c r="A21" s="26" t="s">
        <v>21</v>
      </c>
      <c r="B21" s="13">
        <v>0</v>
      </c>
      <c r="C21" s="13">
        <v>77.441000000000003</v>
      </c>
      <c r="D21" s="15" t="s">
        <v>10</v>
      </c>
    </row>
    <row r="22" spans="1:4" s="3" customFormat="1" ht="209.25" customHeight="1" x14ac:dyDescent="0.25">
      <c r="A22" s="27"/>
      <c r="B22" s="13">
        <v>0</v>
      </c>
      <c r="C22" s="13">
        <v>307.93035250000003</v>
      </c>
      <c r="D22" s="15" t="s">
        <v>9</v>
      </c>
    </row>
    <row r="23" spans="1:4" s="3" customFormat="1" ht="200.25" customHeight="1" x14ac:dyDescent="0.25">
      <c r="A23" s="27"/>
      <c r="B23" s="13">
        <v>0</v>
      </c>
      <c r="C23" s="13">
        <v>138.79599999999999</v>
      </c>
      <c r="D23" s="12" t="s">
        <v>8</v>
      </c>
    </row>
    <row r="24" spans="1:4" s="3" customFormat="1" ht="182.25" customHeight="1" x14ac:dyDescent="0.25">
      <c r="A24" s="27"/>
      <c r="B24" s="13">
        <v>0</v>
      </c>
      <c r="C24" s="13">
        <v>601.82399999999996</v>
      </c>
      <c r="D24" s="16" t="s">
        <v>13</v>
      </c>
    </row>
    <row r="25" spans="1:4" s="3" customFormat="1" ht="143.25" customHeight="1" x14ac:dyDescent="0.25">
      <c r="A25" s="27"/>
      <c r="B25" s="13">
        <v>0</v>
      </c>
      <c r="C25" s="13">
        <v>0</v>
      </c>
      <c r="D25" s="16" t="s">
        <v>33</v>
      </c>
    </row>
    <row r="26" spans="1:4" s="3" customFormat="1" ht="143.25" customHeight="1" x14ac:dyDescent="0.25">
      <c r="A26" s="27"/>
      <c r="B26" s="13">
        <v>0</v>
      </c>
      <c r="C26" s="13">
        <v>0</v>
      </c>
      <c r="D26" s="16" t="s">
        <v>19</v>
      </c>
    </row>
    <row r="27" spans="1:4" s="3" customFormat="1" ht="36" customHeight="1" x14ac:dyDescent="0.25">
      <c r="A27" s="10" t="s">
        <v>22</v>
      </c>
      <c r="B27" s="14">
        <f>SUM(B21:B26)</f>
        <v>0</v>
      </c>
      <c r="C27" s="14">
        <f>SUM(C21:C26)</f>
        <v>1125.9913525000002</v>
      </c>
      <c r="D27" s="11"/>
    </row>
    <row r="28" spans="1:4" s="3" customFormat="1" ht="203.25" customHeight="1" x14ac:dyDescent="0.25">
      <c r="A28" s="26" t="s">
        <v>25</v>
      </c>
      <c r="B28" s="13">
        <v>0</v>
      </c>
      <c r="C28" s="13">
        <v>77.441000000000003</v>
      </c>
      <c r="D28" s="15" t="s">
        <v>10</v>
      </c>
    </row>
    <row r="29" spans="1:4" s="3" customFormat="1" ht="209.25" customHeight="1" x14ac:dyDescent="0.25">
      <c r="A29" s="27"/>
      <c r="B29" s="13">
        <v>0</v>
      </c>
      <c r="C29" s="13">
        <v>307.93035250000003</v>
      </c>
      <c r="D29" s="15" t="s">
        <v>9</v>
      </c>
    </row>
    <row r="30" spans="1:4" s="3" customFormat="1" ht="200.25" customHeight="1" x14ac:dyDescent="0.25">
      <c r="A30" s="27"/>
      <c r="B30" s="13">
        <v>0</v>
      </c>
      <c r="C30" s="13">
        <v>138.79599999999999</v>
      </c>
      <c r="D30" s="12" t="s">
        <v>8</v>
      </c>
    </row>
    <row r="31" spans="1:4" s="3" customFormat="1" ht="182.25" customHeight="1" x14ac:dyDescent="0.25">
      <c r="A31" s="27"/>
      <c r="B31" s="13">
        <v>0</v>
      </c>
      <c r="C31" s="13">
        <v>601.82399999999996</v>
      </c>
      <c r="D31" s="16" t="s">
        <v>13</v>
      </c>
    </row>
    <row r="32" spans="1:4" s="3" customFormat="1" ht="178.5" customHeight="1" x14ac:dyDescent="0.25">
      <c r="A32" s="27"/>
      <c r="B32" s="13">
        <v>133.26</v>
      </c>
      <c r="C32" s="13">
        <v>133.255</v>
      </c>
      <c r="D32" s="16" t="s">
        <v>32</v>
      </c>
    </row>
    <row r="33" spans="1:5" s="3" customFormat="1" ht="143.25" customHeight="1" x14ac:dyDescent="0.25">
      <c r="A33" s="27"/>
      <c r="B33" s="13">
        <v>0</v>
      </c>
      <c r="C33" s="13">
        <v>0</v>
      </c>
      <c r="D33" s="16" t="s">
        <v>30</v>
      </c>
    </row>
    <row r="34" spans="1:5" s="3" customFormat="1" ht="36" customHeight="1" x14ac:dyDescent="0.25">
      <c r="A34" s="10" t="s">
        <v>26</v>
      </c>
      <c r="B34" s="14">
        <f>SUM(B28:B33)</f>
        <v>133.26</v>
      </c>
      <c r="C34" s="14">
        <f>SUM(C28:C33)</f>
        <v>1259.2463525000003</v>
      </c>
      <c r="D34" s="11"/>
    </row>
    <row r="35" spans="1:5" s="3" customFormat="1" ht="203.25" customHeight="1" x14ac:dyDescent="0.25">
      <c r="A35" s="26" t="s">
        <v>28</v>
      </c>
      <c r="B35" s="13">
        <v>0</v>
      </c>
      <c r="C35" s="13">
        <v>77.441000000000003</v>
      </c>
      <c r="D35" s="15" t="s">
        <v>10</v>
      </c>
    </row>
    <row r="36" spans="1:5" s="3" customFormat="1" ht="209.25" customHeight="1" x14ac:dyDescent="0.25">
      <c r="A36" s="27"/>
      <c r="B36" s="13">
        <v>0</v>
      </c>
      <c r="C36" s="13">
        <v>307.93035250000003</v>
      </c>
      <c r="D36" s="15" t="s">
        <v>9</v>
      </c>
    </row>
    <row r="37" spans="1:5" s="3" customFormat="1" ht="200.25" customHeight="1" x14ac:dyDescent="0.25">
      <c r="A37" s="27"/>
      <c r="B37" s="13">
        <v>0</v>
      </c>
      <c r="C37" s="13">
        <v>138.79599999999999</v>
      </c>
      <c r="D37" s="12" t="s">
        <v>8</v>
      </c>
    </row>
    <row r="38" spans="1:5" s="3" customFormat="1" ht="182.25" customHeight="1" x14ac:dyDescent="0.25">
      <c r="A38" s="27"/>
      <c r="B38" s="13">
        <v>0</v>
      </c>
      <c r="C38" s="13">
        <v>601.82399999999996</v>
      </c>
      <c r="D38" s="16" t="s">
        <v>13</v>
      </c>
    </row>
    <row r="39" spans="1:5" s="3" customFormat="1" ht="178.5" customHeight="1" x14ac:dyDescent="0.25">
      <c r="A39" s="27"/>
      <c r="B39" s="13">
        <v>159</v>
      </c>
      <c r="C39" s="13">
        <v>292.25900000000001</v>
      </c>
      <c r="D39" s="16" t="s">
        <v>31</v>
      </c>
      <c r="E39" s="22"/>
    </row>
    <row r="40" spans="1:5" s="3" customFormat="1" ht="143.25" customHeight="1" x14ac:dyDescent="0.25">
      <c r="A40" s="27"/>
      <c r="B40" s="13">
        <v>0</v>
      </c>
      <c r="C40" s="13">
        <v>0</v>
      </c>
      <c r="D40" s="16" t="s">
        <v>30</v>
      </c>
    </row>
    <row r="41" spans="1:5" s="3" customFormat="1" ht="36" customHeight="1" x14ac:dyDescent="0.25">
      <c r="A41" s="10" t="s">
        <v>29</v>
      </c>
      <c r="B41" s="14">
        <f>SUM(B35:B40)</f>
        <v>159</v>
      </c>
      <c r="C41" s="14">
        <f>SUM(C35:C40)</f>
        <v>1418.2503525000002</v>
      </c>
      <c r="D41" s="11"/>
    </row>
    <row r="42" spans="1:5" s="3" customFormat="1" ht="18.75" x14ac:dyDescent="0.25">
      <c r="A42" s="18" t="s">
        <v>12</v>
      </c>
      <c r="B42" s="19">
        <f>B13+B7+B20+B27+B34+B41</f>
        <v>1418.2473525000003</v>
      </c>
      <c r="C42" s="19">
        <f>C41</f>
        <v>1418.2503525000002</v>
      </c>
      <c r="D42" s="8"/>
    </row>
  </sheetData>
  <mergeCells count="10">
    <mergeCell ref="A35:A40"/>
    <mergeCell ref="A28:A33"/>
    <mergeCell ref="A21:A26"/>
    <mergeCell ref="D1:D2"/>
    <mergeCell ref="A3:A6"/>
    <mergeCell ref="A14:A19"/>
    <mergeCell ref="A8:A1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2022</vt:lpstr>
      <vt:lpstr>ADQUISICIÓN SISMICA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2022-07-08T14:36:02Z</dcterms:modified>
</cp:coreProperties>
</file>