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misdocumentos\sperfiles\yesid.sanabria\Desktop\"/>
    </mc:Choice>
  </mc:AlternateContent>
  <bookViews>
    <workbookView xWindow="0" yWindow="0" windowWidth="20490" windowHeight="7530" tabRatio="503"/>
  </bookViews>
  <sheets>
    <sheet name="Hallazgos PM" sheetId="1" r:id="rId1"/>
  </sheets>
  <definedNames>
    <definedName name="_xlnm._FilterDatabase" localSheetId="0" hidden="1">'Hallazgos PM'!$A$10:$R$41</definedName>
    <definedName name="_xlnm.Print_Area" localSheetId="0">'Hallazgos PM'!$A$10:$Q$27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1" l="1"/>
  <c r="O21" i="1"/>
  <c r="O22" i="1"/>
  <c r="O23" i="1"/>
  <c r="O24" i="1"/>
  <c r="O25" i="1"/>
  <c r="O26" i="1"/>
  <c r="O27" i="1"/>
  <c r="O28" i="1"/>
  <c r="O29" i="1"/>
  <c r="O30" i="1"/>
  <c r="O31" i="1"/>
  <c r="O32" i="1"/>
  <c r="O33" i="1"/>
  <c r="O34" i="1"/>
  <c r="O35" i="1"/>
  <c r="O36" i="1"/>
  <c r="O37" i="1"/>
  <c r="O38" i="1"/>
  <c r="O39" i="1"/>
  <c r="O40" i="1"/>
  <c r="O41" i="1"/>
  <c r="O11" i="1"/>
  <c r="O12" i="1"/>
  <c r="O13" i="1"/>
  <c r="O15" i="1"/>
  <c r="O16" i="1"/>
  <c r="O17" i="1"/>
  <c r="O18" i="1"/>
  <c r="O19" i="1"/>
  <c r="O20" i="1"/>
  <c r="M14" i="1"/>
  <c r="M13" i="1"/>
  <c r="M12" i="1"/>
  <c r="M11" i="1"/>
</calcChain>
</file>

<file path=xl/sharedStrings.xml><?xml version="1.0" encoding="utf-8"?>
<sst xmlns="http://schemas.openxmlformats.org/spreadsheetml/2006/main" count="368" uniqueCount="258">
  <si>
    <t>Tipo Modalidad</t>
  </si>
  <si>
    <t>M-3: PLAN DE MEJORAMIENTO</t>
  </si>
  <si>
    <t>Formulario</t>
  </si>
  <si>
    <t>F14.1: PLANES DE MEJORAMIENTO - ENTIDADES</t>
  </si>
  <si>
    <t>Moneda Informe</t>
  </si>
  <si>
    <t>Entidad</t>
  </si>
  <si>
    <t>Fecha</t>
  </si>
  <si>
    <t>Periodicidad</t>
  </si>
  <si>
    <t>SEMESTRAL</t>
  </si>
  <si>
    <t>[1]</t>
  </si>
  <si>
    <t>FILA</t>
  </si>
  <si>
    <t>MODALIDAD DE REGISTRO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</si>
  <si>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</si>
  <si>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</si>
  <si>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</si>
  <si>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</si>
  <si>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</si>
  <si>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</si>
  <si>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</si>
  <si>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</si>
  <si>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</si>
  <si>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</si>
  <si>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t>
  </si>
  <si>
    <t>Observación</t>
  </si>
  <si>
    <t>ÁREA RESPONSABLE</t>
  </si>
  <si>
    <t>VIGENCIA / INFORME</t>
  </si>
  <si>
    <t>2 AVANCE ó SEGUIMIENTO DEL PLAN DE MEJORAMIENTO</t>
  </si>
  <si>
    <t>VAF</t>
  </si>
  <si>
    <t>OAJ</t>
  </si>
  <si>
    <t>VT</t>
  </si>
  <si>
    <t>2012 - Auditoría regular</t>
  </si>
  <si>
    <t>Las actividades que se generaron en desarrollo del Proyecto en comento (componentes de comunicaciones, asesoría y acompañamiento técnico y legal) correspondían a la  FEN dentro de sus obligaciones de apoyo técnico, logístico, administrativo y financiero.</t>
  </si>
  <si>
    <t>Actualizar el manual de contratación administrativa de la ANH incorporando temas de: fortalecimiento de estudios previos, justificación de modificaciones a  contratos o convenios, ejercicio de la supervisión e interventoría, procesos soporte de las áreas jurídica y financiera y plazos de respuesta, así como informes de entrega por cambio de supervisión.</t>
  </si>
  <si>
    <t>Expedición de una nueva versión del manual de contratación administrativa vigente, que integre los temas que requieren énfasis y desarrollo en los procedimientos institucionales.</t>
  </si>
  <si>
    <t>Manual de contratación actualizado</t>
  </si>
  <si>
    <t>VORP</t>
  </si>
  <si>
    <t xml:space="preserve">Obras litoteca y cintoteca. Por mandato legal la función de administración de los nuevos inmuebles se reasignó al Servicio Geológico Colombiano. Esto indica falta de planeación, previsión y oportunidad  gubernamental por cuanto la ANH no se va a beneficiar con la construcción de las nuevas obras en las cuales ha invertido recursos propios  pero serán transferidos a título gratuito.  </t>
  </si>
  <si>
    <t>Falta de planeación, previsión y oportunidad gubernamental por cuanto la ANH no se va a beneficiar con la construcción de las nuevas obras, en las cuales ha invertido recursos, lo que demuestra falta de eficiencia, eficacia y efectividad en el control de sus dineros.</t>
  </si>
  <si>
    <t>Entregar la obra finalizada de la Litoteca y facilidades, de la ANH al Servicio Geológico</t>
  </si>
  <si>
    <t>Transferencia del BIP al Servicio Geológico Colombiano, en cumplimiento del convenio 290 de 2012</t>
  </si>
  <si>
    <t>Acta de entrega y recibo firmada.</t>
  </si>
  <si>
    <t>Recursos entregados en administración. A diciembre 31 de 2012, existen saldos pendientes de liquidar por concepto de los recursos entregados en administración a través de diferentes convenios suscritos por la ANH en cumplimiento de sus programas de inversión, por valor de $32.328 millones</t>
  </si>
  <si>
    <t>No se gestionaron las liquidación de los convenios en los plazos establecidos</t>
  </si>
  <si>
    <t>Diseñar y ejecutar un plan de choque para sanear los recursos pendientes de liquidar de estos convenios</t>
  </si>
  <si>
    <t>Ejecución del plan diseñado</t>
  </si>
  <si>
    <t>Informe trimestral de ejecución del plan</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</si>
  <si>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</si>
  <si>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</si>
  <si>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</si>
  <si>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</si>
  <si>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</si>
  <si>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 xml:space="preserve">Oficio </t>
  </si>
  <si>
    <t>Resolución</t>
  </si>
  <si>
    <t>2014 - Auditoría regular</t>
  </si>
  <si>
    <t>Mejorar los mecanismos de liquidación y recaudo de los derechos económicos por porcentaje de participación y precios altos.</t>
  </si>
  <si>
    <t>Definir y aprobar los procedimientos para la liquidación de los derechos económicos establecidos en los Contratos E&amp;P y Teas (por porcentaje de participación y precios altos para Exploración y Explotación)</t>
  </si>
  <si>
    <t>Procedimientos aprobados y actualizados en SIGECO</t>
  </si>
  <si>
    <t>VORP (GR)</t>
  </si>
  <si>
    <t>VCH (GSCE)</t>
  </si>
  <si>
    <t>Oficio</t>
  </si>
  <si>
    <t>2014-H-15</t>
  </si>
  <si>
    <t>Falta de gestión en el seguimiento y control por parte de la ANH para el cumplimiento oportuno de las obligaciones contractuales a cargo de Ecopetrol y a favor de la ANH y de la aplicación efectiva y oportuna de estas obligaciones en el estado de cuenta del contrato. No ha existido cobro de la ANH del saldo de intereses moratorios del Contrato E&amp;P Caño Sur a la fecha por la Fase V.</t>
  </si>
  <si>
    <t>Unificación de las fases IV y V del Contrato.</t>
  </si>
  <si>
    <t>Verificar el cumplimiento de obligaciones por concepto de Derechos Económicos para el Contrato E&amp;P Caño Sur</t>
  </si>
  <si>
    <t>Realizar cobro de los intereses de mora pendientes de pago por parte de Ecopetrol.</t>
  </si>
  <si>
    <t xml:space="preserve">Comunicación </t>
  </si>
  <si>
    <t>VORP (Fiscalización)</t>
  </si>
  <si>
    <t>2014-H-19</t>
  </si>
  <si>
    <t>La ANH dejó de recaudar por intereses moratorios en aplicación de la cláusula 78.2 del Contrato CPO-9 la suma de $41.803,1 millones a noviembre de 2014, fecha en la que se realizó la aplicación del pago sin cobro de intereses moratorios pactados.</t>
  </si>
  <si>
    <t>Falta de gestión en el seguimiento y control por parte de la ANH para exigir el cumplimiento oportuno de las obligaciones contractuales a cargo del contratista.</t>
  </si>
  <si>
    <t>2014-H-20</t>
  </si>
  <si>
    <t>La ANH no realizó el cobro y recaudo de los intereses moratorios que Hocol S.A., operador del Contrato E&amp;P Guarrojo no pagó en aplicación de la cláusula 78.2 del Contrato que estima la CGR en USD 1.384.131,56 equivalente a $3.910,5 millones (TRM 2.585,25 del 04-11-15)</t>
  </si>
  <si>
    <t>Falta de gestión en el seguimiento y control por parte de la ANH para el cumplimiento oportuno de las obligaciones contractuales a cargo del contratista, de la aplicación efectiva y oportuna de estas obligaciones en el estado de cuenta del respectivo contrato.</t>
  </si>
  <si>
    <t>Realizar la liquidación y cobro de los intereses de mora por el pago extemporáneo de los derechos económicos por precios altos para el Contrato E&amp;P Guarrojo - campo Guarrojo Oriental</t>
  </si>
  <si>
    <t>Comunicación al operador</t>
  </si>
  <si>
    <t>2014-H-21</t>
  </si>
  <si>
    <t>Los avales dados por la ANH para que el período de evaluación del contrato CPO-9 se prorrogue ha generado que el campo Akacias haya entrado en un período de evaluación sin establecer que el área descubierta con el Pozo Akacías 1 haga parte de un yacimiento ya descubierto del bloque Cubarran en la unidad T2, con las consecuencias en la explotación de los dos campos.</t>
  </si>
  <si>
    <t>No registra en el informe.</t>
  </si>
  <si>
    <t>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t>
  </si>
  <si>
    <t xml:space="preserve">Revisar el modelo dinámico y el modelo estático con el objeto de definir si es necesaria la unificación del campo Akacias del Contrato E&amp;P CPO) y  Chichimene del Convenio de Explotación Cubarral; lo anterior, teniendo en cuenta los resultados del estudio que adelantan Ecopetrol y Repsol.
</t>
  </si>
  <si>
    <t>Concepto de Unificación de los yacimientos</t>
  </si>
  <si>
    <t>2014-H-22</t>
  </si>
  <si>
    <t>2014-H-30</t>
  </si>
  <si>
    <t>Falta de seguimiento del supervisor</t>
  </si>
  <si>
    <t>Enviar informe de contraloría a  la FDN para que valide lo correspondiente en el proceso a su cargo de liquidación y cierre del contrato 69 de 2013 suscrito por FDN con THX</t>
  </si>
  <si>
    <t>GALC</t>
  </si>
  <si>
    <t>VT (GGIT)</t>
  </si>
  <si>
    <t>1 SUSCRIPCIÓN DEL PLAN DE MEJORAMIENTO</t>
  </si>
  <si>
    <t>Contrato 69 FDN-THX. Con el criterio aplicado de equivalencia entre profundidad perforada (MD) y profundidad vertical perforada (TVD) se cancelaron 148 pies adicionales a razón de $6,351,898,16 por pie perforado (según contrato primigenio) más 713 pies (según otro si No. 3) a razón de $21.982.925,9 por pie perforado.</t>
  </si>
  <si>
    <t>PLAN DE MEJORAMIENTO - AGENCIA NACIONAL DE HIDROCARBUROS</t>
  </si>
  <si>
    <t>Ítem</t>
  </si>
  <si>
    <t>VAF Y VORP (GRDE)</t>
  </si>
  <si>
    <t>2015-H-02</t>
  </si>
  <si>
    <t xml:space="preserve">Operaciones y Terceros sin identificar. En 2015 hay sobreestimación de $6.680,9 millones en el saldo de la Cuenta 2905 Recaudos a Favor de Terceros de las cuentas auxiliares 2905800901 a la 2905800906 por recaudos por clasificar por diferentes conceptos relativos a los Derechos Económicos. </t>
  </si>
  <si>
    <t xml:space="preserve">Registro transitorio del valor de los Ingresos recibidos pendientes de información para poder ser aplicados, lo que genera subestimación en la cuenta 411059 Ingresos No tributarios Derechos de Explotación por la falta de identificación y registro oportuno de todos los ingresos recaudados. Mientras se efectúa la aplicación puede transcurrir más de una vigencia. </t>
  </si>
  <si>
    <t>Realizar las aplicaciones de registros identificados</t>
  </si>
  <si>
    <t>Comprobantes de la aplicación</t>
  </si>
  <si>
    <t>Realizar las aplicaciones de los registros de terceros identificados, cuando se tenga la liquidación definitiva del derecho económico</t>
  </si>
  <si>
    <t>2015-H-03</t>
  </si>
  <si>
    <t>Subestimación por $690.419,6 millones de la cuenta 819090- de Orden- Otros Derechos Contingentes porque los procesos de Petrominerales y Gran Tierra se encuentran contabilizados por $145.829.6 millones, valor que no ha sido actualizado con reporte del tribunal de arbitraje. Dicho saldo desactualizado no ha sido reclasificado a la cuenta 812004 de Orden- Litigios y Mecanismos Alternativos</t>
  </si>
  <si>
    <t>No aplicación del procedimiento establecido por la CGN para la contabilización de las demandas, arbitrajes y conciliaciones extrajudiciales en contra de un tercero. Se registran como un derecho potencial, con un débito a la cuenta 8120 Litigios y mecanismos alternativos de solución de conflictos, y un crédito a la cuenta 8905- Derechos contigentes por contra, y se actualiza su valor.</t>
  </si>
  <si>
    <t>Realizar reporte mensual de la OAJ a la VAF del estado y valores de procesos en contra y a favor de la entidad</t>
  </si>
  <si>
    <t>Realizar reporte mensual del estado y valores de procesos en contra y a favor de la entidad</t>
  </si>
  <si>
    <t>Reporte de estado de procesos</t>
  </si>
  <si>
    <t>2015-H-07</t>
  </si>
  <si>
    <t>Saldo a favor en Litigio contra las FF.MM. Subestimación por $20.641,8 millones en la cuenta 1470 Otros Deudores y en el Patrimonio por cuanto son hechos que vienen de vigencias anteriores. No están registrados derechos correspondientes al saldo a favor de la entidad, generado en el litigio presentado contra las Fuerzas Militares, producto de la liquidación del contrato 032 de 2009.</t>
  </si>
  <si>
    <t>Afectación del principio de contabilidad de General aceptación, de Revelación.</t>
  </si>
  <si>
    <t>2015 - Auditoría regular</t>
  </si>
  <si>
    <t>COD HALLAZGO</t>
  </si>
  <si>
    <t>Cuadro de Mando Integral -BSC. La entidad no utilizó la herramienta Balance ScoreCard-BSC en 2015, puesto que al solicitar los seguimientos remiten archivos en Excel sin las fórmulas de los indicadores, no siendo confiables para verificar avances en tiempo real de cada uno de estos.</t>
  </si>
  <si>
    <t>La ANH no está utilizando ni ha adoptado la herramienta que le permite a la Alta Dirección integrar la información clave para tomar decisiones, empleando datos provenientes de todas las Áreas de la ANH.</t>
  </si>
  <si>
    <t>Aplicar periódicamente la herramienta de seguimiento de control de gestión adoptada por la ANH</t>
  </si>
  <si>
    <t>Aplicar  la herramienta de seguimiento de control de gestión adoptada por la ANH durante el 2017</t>
  </si>
  <si>
    <t>Reporte de avance de la gestión basada en proyectos</t>
  </si>
  <si>
    <t>Actualización Documentación Procesos. Se evidenció que no estaban actualizados todos los documentos de cada uno de los procesos por la revisión de indicadores y los formatos establecidos para la ejecución de los procesos. El Manual del Sistema Integral de Gestión y Control no estaba actualizado frente a los ajustes realizados en la Resolución 509 de 2015.</t>
  </si>
  <si>
    <t>Durante la vigencia auditada la ANH trabajó en la caracterización de 9 procesos</t>
  </si>
  <si>
    <t>Actualizar las caracterizaciones de los procesos de la ANH</t>
  </si>
  <si>
    <t>Emitir resolución de adopción de procesos de la ANH</t>
  </si>
  <si>
    <t>Durante 2015 la entidad no definió ni aprobó las iniciativas estratégicas que materializarían el cumplimiento de los objetivos estratégicos. En relación con los proyectos de inversión 2015 la Gerencia de Planeación y las otras dependencias informan valores diferentes para los Proyectos de Desarrollo de Ciencia y Tecnología y Gestión de Tecnologías de la Información y comunicación</t>
  </si>
  <si>
    <t>Incumplimiento de la definición clara del Mapa Estratégico y confusión de los objetivos estratégicos.</t>
  </si>
  <si>
    <t>Realizar seguimiento mensual en el SPI de la actualización del informe ejecutivo de los proyectos de inversión de acuerdo con la información presupuestal de SIIF</t>
  </si>
  <si>
    <t>Realizar seguimiento de información presupuestal actualizada en SPI</t>
  </si>
  <si>
    <t>Reporte en excel de seguimiento</t>
  </si>
  <si>
    <t>Decreto y Guía Acuerdos de Gestión de Gerentes Públicos. Durante la vigencia 2015 la ANH incumplió con el decreto1083 del 26-05-2015 y la Guía Metodológica del DAFP relacionados con la concertación, formalización y seguimiento y/o evaluación de los AGGP - Acuerdos de Gestión de Gerentes Públicos</t>
  </si>
  <si>
    <t>No existe una definición clara y concreta de los indicadores de las dependencias para el cumplimiento de los objetivos institucionales y por ende no se cumple desde las concertaciones, seguimientos y evaluaciones de los Acuerdos de Gestión de los Gerentes.</t>
  </si>
  <si>
    <t>Reformular los indicadores de evaluación de los gerentes públicos y consignarlo en los nuevos Acuerdos</t>
  </si>
  <si>
    <t>Reformular los indicadores de evaluación de los gerentes públicos para 2017 y consignarlos en los Acuerdos</t>
  </si>
  <si>
    <t xml:space="preserve">Acuerdos de gerentes públicos diseñados por Vicepresidencia </t>
  </si>
  <si>
    <t>Manual de contratación misional desactualizado. Observado este Reglamento se puede determinar que a la fecha se encuentra totalmente desactualizado, por cuanto se enuncian normas derogadas y el mismo no se aplica para los procesos allí descritos, como es el caso de “gestión del conocimiento”.</t>
  </si>
  <si>
    <t>Deficiencias en el sistema de control interno a la contratación y debilidades en la formulación de manuales o reglamentos internos, lo que conlleva a la ausencia de orientaciones y apoyo frente al adelanto de procesos Contractuales misionales que realiza la ANH, debidamente ajustados a la normatividad vigente. </t>
  </si>
  <si>
    <t>Actualizar en normas soporte y contenido el manual de contratación misional</t>
  </si>
  <si>
    <t>Actualizar el manual de contratación misional</t>
  </si>
  <si>
    <t>Obligación legal para liquidación de contratos estatales. Se evidenció incumplimiento del artículo 60 de la Ley 80 de 1993 modificado por el artículo 32 de la Ley 1150 de 2007, así como del Decreto 019 de 2012 – Articulo 217  para 30 contratos y/o convenios suscritos por la ANH durante varias vigencias, los cuales no fueron liquidados, operando el fenómeno de la caducidad de liquidación</t>
  </si>
  <si>
    <t xml:space="preserve">Falta de aplicación efectiva de los controles infringiendo por ende la normatividad enunciada y falta de gestión y oportunidad en las labores de supervisión, lo que trajo como consecuencia la pérdida de competencia para liquidar, dificultando a su vez el seguimiento y control de la terminación de los procesos contractuales en el ejercicio del control fiscal. </t>
  </si>
  <si>
    <t>Elaborar informe actualizado de condonaciones para el convenio 10 de 2009</t>
  </si>
  <si>
    <t>Informe</t>
  </si>
  <si>
    <t>Analizar jurídicamente los contratos/convenios que no tienen liquidación ni auto de archivo a la fecha y realizar el trámite jurídico correspondiente</t>
  </si>
  <si>
    <t>Analizar los contratos/convenios que no tienen liquidación ni auto de archivo a la fecha y realizar el trámite jurídico correspondiente</t>
  </si>
  <si>
    <t>Autos de archivo</t>
  </si>
  <si>
    <t>Inconsistencias   en   el   dato   de   producción   de Hidrocarburos. La CGR realizó un comparativo entre las producción reportada en AVM y la producción gravable reportada en SUIME, encontrando inconsistencias en los datos de producción en varios  campos, lo que evidencia una omisión de la Resolución 40048 de 2015 y de los procedimientos internos de la ANH</t>
  </si>
  <si>
    <t>No identifica la CGR en su informe, pero plantea que estas inconsistencias ocasionan que los datos de producción con los que se liquidan las regalías no sean confiables.</t>
  </si>
  <si>
    <t>Cargar en AVM la información de producción de crudo de los campos Valdivia, Almagro, Tello y La Jagua para la vigencia 2015</t>
  </si>
  <si>
    <t>Cargar la información de producción de crudo de enero a diciembre 2015 para 4 campos (Valdivia, Almagro, Tello y La Jagua)</t>
  </si>
  <si>
    <t>Reportes de cargue de información en AVM (antes y después)</t>
  </si>
  <si>
    <t>Deficiencias en el seguimiento al cumplimiento de obligaciones en contratos E&amp;P. La CGR observa que si bien la OAJ ha realizado las actuaciones pertinentes para la declaración de incumplimiento y la entidad realiza acciones tendientes a la recuperación de los recursos en que fueron tasados los incumplimientos, su posibilidad de recuperación es incierta y en todo caso no será oportuna</t>
  </si>
  <si>
    <t>No identifica la CGR en su informe, pero plantea que estas deficiencias están afectando el flujo adecuado de los recursos, así como el afianzamiento del conocimiento que se esperaba obtener en un tiempo determinado.
La ANH identifica como causa de esta problemática los casos en que se presentaron garantías inauténticas, por lo cual define la acción en función de ello.</t>
  </si>
  <si>
    <t xml:space="preserve">Gestionar la certificación del 100% de las garantías de los Contratos E&amp;P y TEAS en perìodo de exploración de competencia de la VCH </t>
  </si>
  <si>
    <t>Gestionar la certificación de las garantías de los Contratos E&amp;P y TEAS en perìodo de exploración (semestre vencido)</t>
  </si>
  <si>
    <t>Informe de certificación de garantías</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</si>
  <si>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</si>
  <si>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</si>
  <si>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</si>
  <si>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</si>
  <si>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Elaborar inventario de estado de abandono de pozos  para gestionar su incorporación en los Programas de Abandono</t>
  </si>
  <si>
    <t>Elaborar inventario de abandono de pozos</t>
  </si>
  <si>
    <t xml:space="preserve">Documento con Inventario </t>
  </si>
  <si>
    <t>Documentar procedimiento de asignación de áreas para incorporar como requisito de gestión el acta de reversión y el balance de estado de los pozos</t>
  </si>
  <si>
    <t>Documento adoptado en SIGECO</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</si>
  <si>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</si>
  <si>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 xml:space="preserve">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 </t>
  </si>
  <si>
    <t>Gestionar la devolución del saldo no ejecutado del Acuerdo 242 de 2013 con PNUD</t>
  </si>
  <si>
    <t>Comprobante de ingreso</t>
  </si>
  <si>
    <t>Gestionar la devolución del saldo de rendimientos financieros e intereses del convenio 247 de 2012 con FONADE</t>
  </si>
  <si>
    <t>Transferencia de la Litoteca al Servicio Geológico Colombiano. Se observa que al momento de la ejecución de la auditoria no se encuentra la totalidad de cajas preservadas, reempacadas e incorporadas al sistema WMS.</t>
  </si>
  <si>
    <t xml:space="preserve">No existió con suficiente antelación a la fecha de transferencia de la Litoteca al Servicio Geológico Colombiano un plan de trabajo efectivo a  pesar de que el decreto estipuló cinco años, de tal forma que la misma se diera con el inventario completo de cajas empacadas, preservadas y cargadas en el sistema WMS. </t>
  </si>
  <si>
    <t>Actualizar en el WMS el inventario de muestras de la Litoteca nacional</t>
  </si>
  <si>
    <t xml:space="preserve">Documento con inventario </t>
  </si>
  <si>
    <t>Reporte actualizado de WMS</t>
  </si>
  <si>
    <t>Pérdida de recursos en ejecución del contrato 69 de 2013 ANH-PLATO-1X-P. Los hechos evidenciados por la CGR confirman la pérdida de recursos por parte de la ANH, en desarrollo del convenio 001/2007 con la Financiera de Desarrollo Nacional, como ejecutora de los recursos del contrato No. 069 de 2013 firmado entre FDN y THX Energy Ltda, hecho que se convierte en un detrimento patrimonial</t>
  </si>
  <si>
    <t>Deficiente supervisión y seguimiento al desarrollo del contrato</t>
  </si>
  <si>
    <t>Dar traslado del informe de CGR a FDN, en lo correspondiente al hallazgo 27</t>
  </si>
  <si>
    <t>Dar traslado del informe de CGR a FDN</t>
  </si>
  <si>
    <t>2015-H-11</t>
  </si>
  <si>
    <t>2015-H-12</t>
  </si>
  <si>
    <t>2015-H-13</t>
  </si>
  <si>
    <t>2015-H-14</t>
  </si>
  <si>
    <t>2015-H-15</t>
  </si>
  <si>
    <t>2015-H-16</t>
  </si>
  <si>
    <t>2015-H-21</t>
  </si>
  <si>
    <t>2015-H-22</t>
  </si>
  <si>
    <t>2015-H-24</t>
  </si>
  <si>
    <t>2015-H-25</t>
  </si>
  <si>
    <t>2015-H-26</t>
  </si>
  <si>
    <t>2015-H-27</t>
  </si>
  <si>
    <t>VAF (GP)</t>
  </si>
  <si>
    <t>VAF (GP -TH)</t>
  </si>
  <si>
    <t>OAJ - GALC</t>
  </si>
  <si>
    <t>VAF (GF)</t>
  </si>
  <si>
    <t>VT (GGC) - OAJ</t>
  </si>
  <si>
    <t>VPAA</t>
  </si>
  <si>
    <t>VCH (GSCYMA)</t>
  </si>
  <si>
    <t>Acta del Consejo Directivo en la que se somete a consideración el Manual de Contratación Misional</t>
  </si>
  <si>
    <t>Documento del Manual Actualizado</t>
  </si>
  <si>
    <t>Someter a consideración del Consejo Directivo de la ANH, el Manual de Contratación Misional</t>
  </si>
  <si>
    <t>FILA_1</t>
  </si>
  <si>
    <t>FILA_3</t>
  </si>
  <si>
    <t>FILA_6</t>
  </si>
  <si>
    <t>FILA_7</t>
  </si>
  <si>
    <t>FILA_17</t>
  </si>
  <si>
    <t>FILA_21</t>
  </si>
  <si>
    <t>FILA_22</t>
  </si>
  <si>
    <t>FILA_23</t>
  </si>
  <si>
    <t>FILA_24</t>
  </si>
  <si>
    <t>FILA_29</t>
  </si>
  <si>
    <t>La explotación conjunta del yacimiento común y la unidad T2 involucradas en Chichimene y Akacías, en cuyas condiciones se ha demostrado la existencia de un mismo yacimiento, validan la necesidad de imponer un plan de explotación unificado, de acuerdo con los art. 47 y 48 de la Res. 181495 de 2009, modificada por Res. 400048 de 2015, y que al no hacerse pone el riesgo el recobro último.</t>
  </si>
  <si>
    <t>Acción no vencida</t>
  </si>
  <si>
    <t>Acción no vencida. La entidad indica que en tanto ninguna norma obliga al uso del BSC,  la acción de mejora se orienta al uso de otra herramienta que para la Gerencia de Planeación de la ANH sirve para los mismos propósitos.</t>
  </si>
  <si>
    <t>Convenio FEN. No 01/07 no se justifica el pago o reconocimiento a la FEN por $71.688.000, según establece el Otrosí No.3 de 12/09/07, por concepto de servicios que hacen parte de sus obligaciones, tal como lo establece la Cláusula Segunda del convenio, como quiera que es obligación de la FEN facilitar el apoyo logístico que se  requiera para la ejecución de los Proyectos a su cargo.</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</si>
  <si>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</si>
  <si>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Acción por cumplir fuera de plazos. A la fecha el Instituto Agustín Codazzi se pronunció sobre el Campo Moqueta y el Campo Barquereña. La ANH giró los recursos de 2 de los 7 campos ubicados en tres municipios con diferencias limítrofes (oficios Id 72829 y 72475). Compromiso de cumplimiento de esta acción para el 31/09/2017.</t>
  </si>
  <si>
    <t>Acción cumplida. La Gerencia de Planeación remitió los reportes de seguimiento para los meses de enero, febrero, marzo, abril, mayo y junio de 2017</t>
  </si>
  <si>
    <t>Acción por cumplir fuera de plazos. La VORP y la VAF remitieron 80 comprobantes de aplicación de los registros identificados y suscribieron compromiso de cumplimiento para el 31/12/2017</t>
  </si>
  <si>
    <t>Acción no vencida. Mediante radicado Id 161431 del 03/02/2017, el Presidente de la ANH, solicitó modificar fecha de terminación de la actividad asociada a la acción de mejoramiento. En el reporte SIRECI del seguimiento al plan de mejoramiento cargado el 27/01/2017 fue registrada la anterior versión. Falta cesión del terreno de la Litoteca al SGC.</t>
  </si>
  <si>
    <t>Acción por cumplir fuera de plazos.  El Plan Unificado de Explotación entre Akacías (CPO-9) y Chcichimene (Cubarral)  formulado entre Ecopetrol y Repsol, no ha sido entregado a la ANH porque se encuentra a la espera de evaluación por parte del comité técnico de ambas empresas, frente al último estudio desarrollado.  La VORP suscribió compromiso de cumplimiento para el 31/12/2017.</t>
  </si>
  <si>
    <t>Acción cumplida. Mediante radicados Id 159838 y 182014 el Presidente de la ANH solicitó modificar la fecha de finalización de la acción. En el reporte SIRECI del plan de mejoramiento suscrito el 27/12/2016 fue registrada la anterior versión de esta acción.
Mediante Acuerdo 02 de 2017 fechado del 18/05/2017 el Consejo Directivo aprobó la actualización del Reglamento de Asignación de áreas</t>
  </si>
  <si>
    <t>Acción cumplida. Mediante radicados Id 159838 y 182014 el Presidente de la ANH solicitó modificar la fecha de finalización de la acción. En el reporte SIRECI del plan de mejoramiento suscrito el 27/12/2016 fue registrada la anterior versión de esta acción.
En Acta N° 3 de 2017 del Consejo Directivo aprobó el Manual de contratación misional.</t>
  </si>
  <si>
    <t>Acción cumplida. La VORP reportó cargue y cierre de los balances diarios de la información pendiente de 2015 para los campos Valdivia, Almagro, Tello y La Jagua, encontrando consistencia entre la información de producción fiscalizada registrada en SUIME y AVM.  
En auditoría de la OCI en 2016 se concluyó que existe un 99,9% de confiabilidad del dato de producción de crudo y 99% de gas.</t>
  </si>
  <si>
    <t>FILA_2</t>
  </si>
  <si>
    <t>FILA_4</t>
  </si>
  <si>
    <t>FILA_5</t>
  </si>
  <si>
    <t>FILA_8</t>
  </si>
  <si>
    <t>FILA_9</t>
  </si>
  <si>
    <t>FILA_10</t>
  </si>
  <si>
    <t>FILA_11</t>
  </si>
  <si>
    <t>FILA_12</t>
  </si>
  <si>
    <t>FILA_13</t>
  </si>
  <si>
    <t>FILA_14</t>
  </si>
  <si>
    <t>FILA_15</t>
  </si>
  <si>
    <t>FILA_16</t>
  </si>
  <si>
    <t>FILA_18</t>
  </si>
  <si>
    <t>FILA_19</t>
  </si>
  <si>
    <t>FILA_20</t>
  </si>
  <si>
    <t>FILA_25</t>
  </si>
  <si>
    <t>FILA_26</t>
  </si>
  <si>
    <t>FILA_27</t>
  </si>
  <si>
    <t>FILA_28</t>
  </si>
  <si>
    <t>FILA_30</t>
  </si>
  <si>
    <t>FILA_31</t>
  </si>
  <si>
    <t>Acción por cumplir fuera de plazos. La VAF suscribió compromiso de cumplimiento para el 15/08/2017</t>
  </si>
  <si>
    <t>Acción no vencida. La Vicepresidencia de Contratos de Hidrocarburos reportó el informe de la certificación de garantías de los primeros 5 meses y queda pendiente el reporte del mes de junio para completar el semestre.</t>
  </si>
  <si>
    <t>Acción no vencida. La Vicepresidencia de operaciones, regalías y participaciones adelantó reunión con Ecopetrol.</t>
  </si>
  <si>
    <t>Acción cumplida. Esta versión del manual desarrolló los temas que requieren énfasis: fortalecimiento de estudios previos, justificación de modificaciones a  contratos o convenios, ejercicio de la supervisión e interventoría, procesos soporte de las áreas jurídica y financiera y plazos de respuesta, así como informes de entrega por cambio de supervisión. Sin cierre en informe de CGR 2017.</t>
  </si>
  <si>
    <t>Acción cumplida. La ejecución de liquidación de contratos y convenios al corte del mes de marzo es de 100% en contratos y 100% en convenios, respecto al plan de liquidación formulado.  Sin cierre en informe de CGR 2017.</t>
  </si>
  <si>
    <t>Acción cumplida. Reiteración de cobro de  intereses de mora a Ecopetrol, quien informó no estar de acuerdo con el cobro de intereses de mora con su correspondiente sustento, por lo cual  VORP solicitó a OAJ para tomar medidas jurídicas. Memorandos Id 130236 del 09/09/2016 – Contrato E&amp;P Caño Sur y Id 140264 del 25/10/2016 Contrato E&amp;P Guarrojo la VORP.  Sin cierre en informe de CGR 2017.</t>
  </si>
  <si>
    <t>Acción cumplida.  Procedimientos para liquidación de derechos económicos de los Contratos E&amp;P y TEAS actualizados y aprobados en SIGECO. La OCI solicitó soportes de la depuración de derechos económicos del último trimestre 2016 y la VORP remitió archivo de liquidación de estos derechos para el tercer trimestre 2016, registrada en la contabilidad.  Sin cierre en informe de CGR 2017.</t>
  </si>
  <si>
    <t>Acción cumplida. La VORP verificó el estado del Contrato y precisó que el cobro de los intereses de mora se contempla a partir del 24/03/2012 y no desde el 30/11/2011. Mediante memorando Id 140264 del 25/10/2016 la VORP remitió a la OAJ solicitud de inicio del cobro coactivo o inicio del proceso de incumplimiento. Sin cierre en informe de CGR 2017.</t>
  </si>
  <si>
    <t>Acción cumplida. La OAJ envió a la VAF reporte de estado de procesos, mediante correo y radicado I-140-2016-088372 Id: 153830 de fecha 21 de diciembre de 2016. Sin cierre en informe de CGR 2017.</t>
  </si>
  <si>
    <t>Acción cumplida. La OAJ envió a la VAF reporte de estado de procesos, mediante correo y radicado I-140-2016-088372 Id: 153830 de fecha 21 de diciembre de 2016. Con el registro de la devolución de los recursos se resuelve la problemática identificada. Sin cierre en informe de CGR 2017.</t>
  </si>
  <si>
    <t>Acción cumplida en plazos. Mediante Resolución 387 de 2017 se modificó la resolución 509 de 2015 por la cual se actualiza el Sistema Integral de Gestión y de Control de la Agencia Naional de Hidrocarburos - Agencia Nacional de Hidrocarburos.</t>
  </si>
  <si>
    <t>Acción cumplida fuera de plazos. El supervisor del convenio 010 de 2009 con Colfuturo remitió informe del estado del convenio mediante Id 172180 del 31/03/2017. Sin cierre en informe de CGR 2017.</t>
  </si>
  <si>
    <t>Acción cumplida. La Oficina Jurídica definió del listado de 30 convenios registrados en la tabla 12 del Informe de contraloría, que para 8 de ellos no aparece registro de los autos de archivo, por tanto estableció esa meta para esta acción. Con corte al 31/12/2016 la OAJ verificó el estado de cada uno y  los 8 convenios cuentan con auto de archivo. Sin cierre en informe de CGR 2017.</t>
  </si>
  <si>
    <t>Acción cumplida fuera de plazos. Según reporte efectuado por la Vicepresidencia Administrativa y Financiera, PNUD realizó el 24/03/2017 la devolución de $314.146.843 a la cuenta 005-55884-1 de la Agencia Nacional de Hidrocarburos  Sin cierre en informe de CGR 2017. Sin cierre en informe de CGR 2017.</t>
  </si>
  <si>
    <t xml:space="preserve">Acción cumplida fuera de plazos. La CGR reconoce que el valor por el cual se encuentra pendiente la liquidación del contrato es el planteado por FDN  en acta de liquidación unilateral por $18.638.272.127. Por su parte la ANH adelanta las gestiones para liquidar el convenio y solicitar el reintregro de los recursos no utilizados.  Sin cierre en informe de CGR 2017. </t>
  </si>
  <si>
    <t xml:space="preserve">Acción cumplida. El 30/06/2017 la Gerencia de Planeación publicó en SIGECO el Procedimiento para definir las nuevas regiones con potencial geológico para la promoción de oportunidades de inversión así como las obligaciones y condiciones de sus respectivos programas exploratorios, con base en la información técnica y la prospectividad hidrocarburífera. </t>
  </si>
  <si>
    <t>Acción cumplida. En informe posterior observación 2015-H-27, la CGR reconoce que el valor por el cual se encuentra pendiente la liquidación es el planteado por FDN en acta de liquidación unilateral por $18.638.272.127, valor que contempla temas técnicos diferentes a verticalidad del pozo. Sin cierre en informe de CGR 2017.</t>
  </si>
  <si>
    <t>Acción vencida fuera de plazos. La VCH suscribió compromiso de cumplimiento para el 31/12/2017 y mediante comunicación con Id 191795 del 23/06/2017 informó las gestiones realizadas para solicitar a la OAJ la terminación unilateral del convenio y el posible establecimiento  demanda de conciliación prejudicial ante la Procuraduría General de la Nación.</t>
  </si>
  <si>
    <t xml:space="preserve">Acción no vencida. Mediante radicado I-221-2017-
000996 Id:161431 del 03/02/2017, el Presidente de la ANH, solicitó modificar la fecha de terminación de la actividad asociada a la acción de mejoramiento. En el reporte SIRECI del seguimiento al plan de mejoramiento cargado el 27/01/2017 fue registrada la anterior versión de esta acción.  </t>
  </si>
  <si>
    <t>Acción no vencida. Mediante radicado Id:161431 del 03/02/2017, el Presidente de la Agencia Nacional de Hidrocarburos, solicitó modificar la fecha de terminación de la actividad asociada a la acción de mejoramiento. En el reporte SIRECI del seguimiento al plan de mejoramiento cargado el 27/01/2017 fue registrada la anterior versión de esta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</si>
</sst>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10"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0"/>
      <color theme="0"/>
      <name val="Arial"/>
      <family val="2"/>
    </font>
    <font>
      <sz val="10"/>
      <color theme="0"/>
      <name val="Arial"/>
      <family val="2"/>
    </font>
    <font>
      <b/>
      <sz val="9"/>
      <color theme="0"/>
      <name val="Arial"/>
      <family val="2"/>
    </font>
    <font>
      <sz val="10"/>
      <color rgb="FFFF0000"/>
      <name val="Arial"/>
      <family val="2"/>
    </font>
  </fonts>
  <fills count="3">
    <fill>
      <patternFill patternType="none"/>
    </fill>
    <fill>
      <patternFill patternType="gray125"/>
    </fill>
    <fill>
      <patternFill patternType="solid">
        <fgColor indexed="54"/>
        <bgColor indexed="64"/>
      </patternFill>
    </fill>
  </fills>
  <borders count="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64"/>
      </left>
      <right/>
      <top style="thin">
        <color indexed="64"/>
      </top>
      <bottom style="thin">
        <color indexed="64"/>
      </bottom>
      <diagonal/>
    </border>
  </borders>
  <cellStyleXfs count="7">
    <xf numFmtId="0" fontId="0" fillId="0" borderId="0"/>
    <xf numFmtId="9" fontId="3" fillId="0" borderId="0" applyFont="0" applyFill="0" applyBorder="0" applyAlignment="0" applyProtection="0"/>
    <xf numFmtId="0" fontId="3" fillId="0" borderId="0"/>
    <xf numFmtId="0" fontId="2" fillId="0" borderId="0"/>
    <xf numFmtId="0" fontId="3" fillId="0" borderId="0"/>
    <xf numFmtId="0" fontId="1" fillId="0" borderId="0"/>
    <xf numFmtId="41" fontId="3" fillId="0" borderId="0" applyFont="0" applyFill="0" applyBorder="0" applyAlignment="0" applyProtection="0"/>
  </cellStyleXfs>
  <cellXfs count="46">
    <xf numFmtId="0" fontId="0" fillId="0" borderId="0" xfId="0"/>
    <xf numFmtId="0" fontId="4" fillId="0" borderId="0" xfId="0" applyFont="1" applyAlignment="1">
      <alignment vertical="center"/>
    </xf>
    <xf numFmtId="0" fontId="6" fillId="2" borderId="2"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9" fontId="4" fillId="0" borderId="4" xfId="1" applyFont="1" applyFill="1" applyBorder="1" applyAlignment="1" applyProtection="1">
      <alignment horizontal="center" vertical="center"/>
      <protection locked="0"/>
    </xf>
    <xf numFmtId="0" fontId="4" fillId="0" borderId="4" xfId="0" applyFont="1" applyFill="1" applyBorder="1" applyAlignment="1">
      <alignment horizontal="justify"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center" wrapText="1"/>
    </xf>
    <xf numFmtId="14" fontId="4" fillId="0" borderId="4" xfId="0" applyNumberFormat="1" applyFont="1" applyFill="1" applyBorder="1" applyAlignment="1">
      <alignment horizontal="center" vertical="center"/>
    </xf>
    <xf numFmtId="9" fontId="4" fillId="0" borderId="4" xfId="1" applyFont="1" applyFill="1" applyBorder="1" applyAlignment="1" applyProtection="1">
      <alignment horizontal="left" vertical="center" wrapText="1"/>
      <protection locked="0"/>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Fill="1" applyBorder="1" applyAlignment="1">
      <alignment vertical="center"/>
    </xf>
    <xf numFmtId="0" fontId="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center" vertical="center"/>
      <protection locked="0"/>
    </xf>
    <xf numFmtId="1" fontId="4" fillId="0" borderId="4" xfId="0" applyNumberFormat="1" applyFont="1" applyFill="1" applyBorder="1" applyAlignment="1" applyProtection="1">
      <alignment horizontal="center" vertical="center"/>
      <protection locked="0"/>
    </xf>
    <xf numFmtId="0" fontId="4" fillId="0" borderId="0" xfId="0" applyFont="1" applyFill="1" applyAlignment="1">
      <alignment vertical="center"/>
    </xf>
    <xf numFmtId="1" fontId="4" fillId="0" borderId="4" xfId="1" applyNumberFormat="1" applyFont="1" applyFill="1" applyBorder="1" applyAlignment="1">
      <alignment horizontal="center" vertical="center"/>
    </xf>
    <xf numFmtId="41" fontId="4" fillId="0" borderId="0" xfId="6" applyFont="1" applyAlignment="1">
      <alignment horizontal="center" vertical="center"/>
    </xf>
    <xf numFmtId="0" fontId="7" fillId="0" borderId="0" xfId="0" applyFont="1" applyAlignment="1">
      <alignment vertical="center"/>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Fill="1" applyAlignment="1">
      <alignment vertical="center" wrapText="1"/>
    </xf>
    <xf numFmtId="164" fontId="6" fillId="2" borderId="1"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9" fillId="0" borderId="0" xfId="0" applyFont="1" applyAlignment="1">
      <alignment vertical="center" wrapText="1"/>
    </xf>
    <xf numFmtId="0" fontId="4" fillId="0" borderId="0" xfId="0" applyFont="1" applyFill="1" applyAlignment="1">
      <alignment vertical="center" wrapText="1"/>
    </xf>
    <xf numFmtId="0" fontId="6" fillId="2" borderId="1" xfId="0" applyFont="1" applyFill="1" applyBorder="1" applyAlignment="1" applyProtection="1">
      <alignment horizontal="center" vertical="center"/>
    </xf>
    <xf numFmtId="0" fontId="7" fillId="0" borderId="0" xfId="0" applyFont="1" applyAlignment="1">
      <alignment vertical="center"/>
    </xf>
    <xf numFmtId="0" fontId="7" fillId="0" borderId="0" xfId="0" applyFont="1" applyAlignment="1">
      <alignment vertical="center" wrapText="1"/>
    </xf>
    <xf numFmtId="0" fontId="6" fillId="0" borderId="1" xfId="0" applyFont="1" applyFill="1" applyBorder="1" applyAlignment="1" applyProtection="1">
      <alignment horizontal="center"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cellXfs>
  <cellStyles count="7">
    <cellStyle name="Millares [0]" xfId="6" builtinId="6"/>
    <cellStyle name="Normal" xfId="0" builtinId="0"/>
    <cellStyle name="Normal 2" xfId="4"/>
    <cellStyle name="Normal 2 2" xfId="3"/>
    <cellStyle name="Normal 2 2 2" xfId="5"/>
    <cellStyle name="Normal 2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50672"/>
  <sheetViews>
    <sheetView tabSelected="1" zoomScale="90" zoomScaleNormal="90" zoomScaleSheetLayoutView="80" workbookViewId="0">
      <pane xSplit="4" ySplit="10" topLeftCell="E11" activePane="bottomRight" state="frozen"/>
      <selection pane="topRight" activeCell="E1" sqref="E1"/>
      <selection pane="bottomLeft" activeCell="A11" sqref="A11"/>
      <selection pane="bottomRight" activeCell="S1" sqref="S1:AM1048576"/>
    </sheetView>
  </sheetViews>
  <sheetFormatPr baseColWidth="10" defaultColWidth="9.5703125" defaultRowHeight="12.75" x14ac:dyDescent="0.2"/>
  <cols>
    <col min="1" max="1" width="4.7109375" style="1" customWidth="1"/>
    <col min="2" max="2" width="14.5703125" style="1" customWidth="1"/>
    <col min="3" max="3" width="15.42578125" style="13" customWidth="1"/>
    <col min="4" max="4" width="11.5703125" style="14" customWidth="1"/>
    <col min="5" max="5" width="44.85546875" style="13" customWidth="1"/>
    <col min="6" max="6" width="37.85546875" style="13" customWidth="1"/>
    <col min="7" max="7" width="36.42578125" style="13" customWidth="1"/>
    <col min="8" max="8" width="34.85546875" style="13" customWidth="1"/>
    <col min="9" max="9" width="19.7109375" style="13" customWidth="1"/>
    <col min="10" max="10" width="15.28515625" style="14" customWidth="1"/>
    <col min="11" max="11" width="10.85546875" style="14" customWidth="1"/>
    <col min="12" max="12" width="14.140625" style="14" customWidth="1"/>
    <col min="13" max="13" width="13.140625" style="14" customWidth="1"/>
    <col min="14" max="14" width="11.5703125" style="14" customWidth="1"/>
    <col min="15" max="15" width="7.7109375" style="1" customWidth="1"/>
    <col min="16" max="16" width="59.28515625" style="15" customWidth="1"/>
    <col min="17" max="17" width="15.28515625" style="13" customWidth="1"/>
    <col min="18" max="18" width="15.140625" style="13" customWidth="1"/>
    <col min="19" max="19" width="31.140625" style="1" customWidth="1"/>
    <col min="20" max="16384" width="9.5703125" style="1"/>
  </cols>
  <sheetData>
    <row r="1" spans="1:18" s="23" customFormat="1" ht="12.75" customHeight="1" x14ac:dyDescent="0.2">
      <c r="B1" s="24" t="s">
        <v>0</v>
      </c>
      <c r="C1" s="25">
        <v>53</v>
      </c>
      <c r="D1" s="39" t="s">
        <v>1</v>
      </c>
      <c r="E1" s="40"/>
      <c r="F1" s="40"/>
      <c r="G1" s="40"/>
      <c r="H1" s="41"/>
      <c r="I1" s="26"/>
      <c r="J1" s="27"/>
      <c r="K1" s="27"/>
      <c r="L1" s="27"/>
      <c r="M1" s="27"/>
      <c r="N1" s="27"/>
      <c r="P1" s="28"/>
      <c r="Q1" s="13"/>
      <c r="R1" s="13"/>
    </row>
    <row r="2" spans="1:18" s="23" customFormat="1" ht="12.75" customHeight="1" x14ac:dyDescent="0.2">
      <c r="B2" s="24" t="s">
        <v>2</v>
      </c>
      <c r="C2" s="25">
        <v>400</v>
      </c>
      <c r="D2" s="42" t="s">
        <v>3</v>
      </c>
      <c r="E2" s="43"/>
      <c r="F2" s="43"/>
      <c r="G2" s="43"/>
      <c r="H2" s="44"/>
      <c r="I2" s="26"/>
      <c r="J2" s="27"/>
      <c r="K2" s="27"/>
      <c r="L2" s="27"/>
      <c r="M2" s="27"/>
      <c r="N2" s="27"/>
      <c r="P2" s="28"/>
      <c r="Q2" s="13"/>
      <c r="R2" s="13"/>
    </row>
    <row r="3" spans="1:18" s="23" customFormat="1" ht="11.25" customHeight="1" x14ac:dyDescent="0.2">
      <c r="B3" s="24" t="s">
        <v>4</v>
      </c>
      <c r="C3" s="25">
        <v>1</v>
      </c>
      <c r="D3" s="27"/>
      <c r="E3" s="26"/>
      <c r="F3" s="26"/>
      <c r="G3" s="26"/>
      <c r="H3" s="26"/>
      <c r="I3" s="37"/>
      <c r="J3" s="27"/>
      <c r="K3" s="27"/>
      <c r="L3" s="27"/>
      <c r="M3" s="27"/>
      <c r="N3" s="27"/>
      <c r="P3" s="28"/>
      <c r="Q3" s="13"/>
      <c r="R3" s="13"/>
    </row>
    <row r="4" spans="1:18" s="23" customFormat="1" ht="11.25" customHeight="1" x14ac:dyDescent="0.2">
      <c r="B4" s="24" t="s">
        <v>5</v>
      </c>
      <c r="C4" s="25">
        <v>530</v>
      </c>
      <c r="D4" s="27"/>
      <c r="E4" s="29"/>
      <c r="F4" s="26"/>
      <c r="G4" s="26"/>
      <c r="H4" s="26"/>
      <c r="I4" s="37"/>
      <c r="J4" s="27"/>
      <c r="K4" s="27"/>
      <c r="L4" s="27"/>
      <c r="M4" s="27"/>
      <c r="N4" s="27"/>
      <c r="P4" s="28"/>
      <c r="Q4" s="13"/>
      <c r="R4" s="13"/>
    </row>
    <row r="5" spans="1:18" s="23" customFormat="1" ht="11.25" customHeight="1" x14ac:dyDescent="0.2">
      <c r="B5" s="24" t="s">
        <v>6</v>
      </c>
      <c r="C5" s="30">
        <v>42916</v>
      </c>
      <c r="D5" s="27"/>
      <c r="E5" s="26"/>
      <c r="F5" s="26"/>
      <c r="G5" s="26"/>
      <c r="H5" s="26"/>
      <c r="I5" s="26"/>
      <c r="J5" s="27"/>
      <c r="K5" s="27"/>
      <c r="L5" s="27"/>
      <c r="M5" s="27"/>
      <c r="N5" s="27"/>
      <c r="P5" s="28"/>
      <c r="Q5" s="13"/>
      <c r="R5" s="13"/>
    </row>
    <row r="6" spans="1:18" s="23" customFormat="1" ht="11.25" customHeight="1" x14ac:dyDescent="0.2">
      <c r="B6" s="24" t="s">
        <v>7</v>
      </c>
      <c r="C6" s="25">
        <v>6</v>
      </c>
      <c r="D6" s="24" t="s">
        <v>8</v>
      </c>
      <c r="E6" s="26"/>
      <c r="F6" s="26"/>
      <c r="G6" s="26"/>
      <c r="H6" s="26"/>
      <c r="I6" s="26"/>
      <c r="J6" s="27"/>
      <c r="K6" s="27"/>
      <c r="L6" s="27"/>
      <c r="M6" s="27"/>
      <c r="N6" s="27"/>
      <c r="P6" s="28"/>
      <c r="Q6" s="13"/>
      <c r="R6" s="13"/>
    </row>
    <row r="7" spans="1:18" s="23" customFormat="1" ht="3" customHeight="1" x14ac:dyDescent="0.2">
      <c r="C7" s="26"/>
      <c r="D7" s="27"/>
      <c r="E7" s="26"/>
      <c r="F7" s="26"/>
      <c r="G7" s="26"/>
      <c r="H7" s="26"/>
      <c r="I7" s="26"/>
      <c r="J7" s="27"/>
      <c r="K7" s="27"/>
      <c r="L7" s="27"/>
      <c r="M7" s="27"/>
      <c r="N7" s="27"/>
      <c r="P7" s="28"/>
      <c r="Q7" s="13"/>
      <c r="R7" s="13"/>
    </row>
    <row r="8" spans="1:18" s="23" customFormat="1" x14ac:dyDescent="0.2">
      <c r="A8" s="24" t="s">
        <v>9</v>
      </c>
      <c r="B8" s="39" t="s">
        <v>89</v>
      </c>
      <c r="C8" s="40"/>
      <c r="D8" s="40"/>
      <c r="E8" s="40"/>
      <c r="F8" s="40"/>
      <c r="G8" s="40"/>
      <c r="H8" s="41"/>
      <c r="I8" s="41"/>
      <c r="J8" s="45"/>
      <c r="K8" s="45"/>
      <c r="L8" s="45"/>
      <c r="M8" s="45"/>
      <c r="N8" s="45"/>
      <c r="P8" s="28"/>
      <c r="Q8" s="26"/>
      <c r="R8" s="26"/>
    </row>
    <row r="9" spans="1:18" s="23" customFormat="1" ht="12.75" hidden="1" customHeight="1" x14ac:dyDescent="0.2">
      <c r="C9" s="31">
        <v>4</v>
      </c>
      <c r="D9" s="32">
        <v>8</v>
      </c>
      <c r="E9" s="31">
        <v>12</v>
      </c>
      <c r="F9" s="31">
        <v>16</v>
      </c>
      <c r="G9" s="31">
        <v>20</v>
      </c>
      <c r="H9" s="31">
        <v>24</v>
      </c>
      <c r="I9" s="31">
        <v>28</v>
      </c>
      <c r="J9" s="32">
        <v>31</v>
      </c>
      <c r="K9" s="32">
        <v>32</v>
      </c>
      <c r="L9" s="32">
        <v>36</v>
      </c>
      <c r="M9" s="32">
        <v>40</v>
      </c>
      <c r="N9" s="32">
        <v>44</v>
      </c>
      <c r="O9" s="32"/>
      <c r="P9" s="33"/>
      <c r="Q9" s="31"/>
      <c r="R9" s="31"/>
    </row>
    <row r="10" spans="1:18" s="26" customFormat="1" ht="53.25" customHeight="1" x14ac:dyDescent="0.2">
      <c r="A10" s="2" t="s">
        <v>90</v>
      </c>
      <c r="B10" s="34" t="s">
        <v>10</v>
      </c>
      <c r="C10" s="35" t="s">
        <v>11</v>
      </c>
      <c r="D10" s="35" t="s">
        <v>108</v>
      </c>
      <c r="E10" s="35" t="s">
        <v>12</v>
      </c>
      <c r="F10" s="35" t="s">
        <v>13</v>
      </c>
      <c r="G10" s="35" t="s">
        <v>14</v>
      </c>
      <c r="H10" s="35" t="s">
        <v>15</v>
      </c>
      <c r="I10" s="35" t="s">
        <v>16</v>
      </c>
      <c r="J10" s="36" t="s">
        <v>17</v>
      </c>
      <c r="K10" s="36" t="s">
        <v>18</v>
      </c>
      <c r="L10" s="36" t="s">
        <v>19</v>
      </c>
      <c r="M10" s="36" t="s">
        <v>20</v>
      </c>
      <c r="N10" s="36" t="s">
        <v>21</v>
      </c>
      <c r="O10" s="35" t="s">
        <v>22</v>
      </c>
      <c r="P10" s="35" t="s">
        <v>23</v>
      </c>
      <c r="Q10" s="35" t="s">
        <v>24</v>
      </c>
      <c r="R10" s="35" t="s">
        <v>25</v>
      </c>
    </row>
    <row r="11" spans="1:18" s="20" customFormat="1" ht="161.25" customHeight="1" x14ac:dyDescent="0.2">
      <c r="A11" s="3">
        <v>1</v>
      </c>
      <c r="B11" s="16" t="s">
        <v>194</v>
      </c>
      <c r="C11" s="17" t="s">
        <v>26</v>
      </c>
      <c r="D11" s="18">
        <v>12</v>
      </c>
      <c r="E11" s="17" t="s">
        <v>207</v>
      </c>
      <c r="F11" s="17" t="s">
        <v>31</v>
      </c>
      <c r="G11" s="17" t="s">
        <v>32</v>
      </c>
      <c r="H11" s="17" t="s">
        <v>33</v>
      </c>
      <c r="I11" s="17" t="s">
        <v>34</v>
      </c>
      <c r="J11" s="18">
        <v>1</v>
      </c>
      <c r="K11" s="4">
        <v>41456</v>
      </c>
      <c r="L11" s="4">
        <v>41851</v>
      </c>
      <c r="M11" s="19">
        <f t="shared" ref="M11:M13" si="0">ROUND(((L11-K11)/7),0)</f>
        <v>56</v>
      </c>
      <c r="N11" s="9">
        <v>1</v>
      </c>
      <c r="O11" s="6">
        <f t="shared" ref="O11:O13" si="1">+N11/J11</f>
        <v>1</v>
      </c>
      <c r="P11" s="12" t="s">
        <v>241</v>
      </c>
      <c r="Q11" s="5" t="s">
        <v>28</v>
      </c>
      <c r="R11" s="8" t="s">
        <v>30</v>
      </c>
    </row>
    <row r="12" spans="1:18" s="20" customFormat="1" ht="153.75" customHeight="1" x14ac:dyDescent="0.2">
      <c r="A12" s="3">
        <v>2</v>
      </c>
      <c r="B12" s="16" t="s">
        <v>217</v>
      </c>
      <c r="C12" s="17" t="s">
        <v>26</v>
      </c>
      <c r="D12" s="18">
        <v>24</v>
      </c>
      <c r="E12" s="17" t="s">
        <v>36</v>
      </c>
      <c r="F12" s="17" t="s">
        <v>37</v>
      </c>
      <c r="G12" s="17" t="s">
        <v>38</v>
      </c>
      <c r="H12" s="17" t="s">
        <v>39</v>
      </c>
      <c r="I12" s="17" t="s">
        <v>40</v>
      </c>
      <c r="J12" s="18">
        <v>1</v>
      </c>
      <c r="K12" s="4">
        <v>41820</v>
      </c>
      <c r="L12" s="4">
        <v>43100</v>
      </c>
      <c r="M12" s="19">
        <f t="shared" si="0"/>
        <v>183</v>
      </c>
      <c r="N12" s="9">
        <v>0.8</v>
      </c>
      <c r="O12" s="6">
        <f t="shared" si="1"/>
        <v>0.8</v>
      </c>
      <c r="P12" s="7" t="s">
        <v>212</v>
      </c>
      <c r="Q12" s="5" t="s">
        <v>29</v>
      </c>
      <c r="R12" s="8" t="s">
        <v>30</v>
      </c>
    </row>
    <row r="13" spans="1:18" s="20" customFormat="1" ht="123" customHeight="1" x14ac:dyDescent="0.2">
      <c r="A13" s="3">
        <v>3</v>
      </c>
      <c r="B13" s="16" t="s">
        <v>195</v>
      </c>
      <c r="C13" s="17" t="s">
        <v>26</v>
      </c>
      <c r="D13" s="18">
        <v>32</v>
      </c>
      <c r="E13" s="17" t="s">
        <v>41</v>
      </c>
      <c r="F13" s="17" t="s">
        <v>42</v>
      </c>
      <c r="G13" s="17" t="s">
        <v>43</v>
      </c>
      <c r="H13" s="17" t="s">
        <v>44</v>
      </c>
      <c r="I13" s="17" t="s">
        <v>45</v>
      </c>
      <c r="J13" s="18">
        <v>4</v>
      </c>
      <c r="K13" s="4">
        <v>41456</v>
      </c>
      <c r="L13" s="4">
        <v>41851</v>
      </c>
      <c r="M13" s="19">
        <f t="shared" si="0"/>
        <v>56</v>
      </c>
      <c r="N13" s="9">
        <v>4</v>
      </c>
      <c r="O13" s="6">
        <f t="shared" si="1"/>
        <v>1</v>
      </c>
      <c r="P13" s="7" t="s">
        <v>242</v>
      </c>
      <c r="Q13" s="5" t="s">
        <v>27</v>
      </c>
      <c r="R13" s="8" t="s">
        <v>30</v>
      </c>
    </row>
    <row r="14" spans="1:18" s="20" customFormat="1" ht="102" x14ac:dyDescent="0.2">
      <c r="A14" s="3">
        <v>4</v>
      </c>
      <c r="B14" s="16" t="s">
        <v>218</v>
      </c>
      <c r="C14" s="17" t="s">
        <v>26</v>
      </c>
      <c r="D14" s="18">
        <v>35</v>
      </c>
      <c r="E14" s="17" t="s">
        <v>46</v>
      </c>
      <c r="F14" s="17" t="s">
        <v>47</v>
      </c>
      <c r="G14" s="17" t="s">
        <v>48</v>
      </c>
      <c r="H14" s="17" t="s">
        <v>49</v>
      </c>
      <c r="I14" s="17" t="s">
        <v>50</v>
      </c>
      <c r="J14" s="18">
        <v>2</v>
      </c>
      <c r="K14" s="4">
        <v>41456</v>
      </c>
      <c r="L14" s="4">
        <v>42004</v>
      </c>
      <c r="M14" s="19">
        <f>ROUND(((L14-K14)/7),0)</f>
        <v>78</v>
      </c>
      <c r="N14" s="9">
        <v>1</v>
      </c>
      <c r="O14" s="6">
        <f>+N14/J14</f>
        <v>0.5</v>
      </c>
      <c r="P14" s="7" t="s">
        <v>209</v>
      </c>
      <c r="Q14" s="5" t="s">
        <v>27</v>
      </c>
      <c r="R14" s="8" t="s">
        <v>30</v>
      </c>
    </row>
    <row r="15" spans="1:18" s="20" customFormat="1" ht="102" x14ac:dyDescent="0.2">
      <c r="A15" s="3">
        <v>5</v>
      </c>
      <c r="B15" s="16" t="s">
        <v>219</v>
      </c>
      <c r="C15" s="17" t="s">
        <v>26</v>
      </c>
      <c r="D15" s="9" t="s">
        <v>60</v>
      </c>
      <c r="E15" s="10" t="s">
        <v>61</v>
      </c>
      <c r="F15" s="10" t="s">
        <v>62</v>
      </c>
      <c r="G15" s="10" t="s">
        <v>63</v>
      </c>
      <c r="H15" s="10" t="s">
        <v>64</v>
      </c>
      <c r="I15" s="10" t="s">
        <v>65</v>
      </c>
      <c r="J15" s="9">
        <v>1</v>
      </c>
      <c r="K15" s="4">
        <v>42370</v>
      </c>
      <c r="L15" s="4">
        <v>42400</v>
      </c>
      <c r="M15" s="9">
        <v>4</v>
      </c>
      <c r="N15" s="9">
        <v>1</v>
      </c>
      <c r="O15" s="6">
        <f t="shared" ref="O15:O22" si="2">+N15/J15</f>
        <v>1</v>
      </c>
      <c r="P15" s="7" t="s">
        <v>243</v>
      </c>
      <c r="Q15" s="10" t="s">
        <v>57</v>
      </c>
      <c r="R15" s="10" t="s">
        <v>53</v>
      </c>
    </row>
    <row r="16" spans="1:18" s="20" customFormat="1" ht="103.5" customHeight="1" x14ac:dyDescent="0.2">
      <c r="A16" s="3">
        <v>6</v>
      </c>
      <c r="B16" s="16" t="s">
        <v>196</v>
      </c>
      <c r="C16" s="17" t="s">
        <v>26</v>
      </c>
      <c r="D16" s="9" t="s">
        <v>67</v>
      </c>
      <c r="E16" s="10" t="s">
        <v>68</v>
      </c>
      <c r="F16" s="10" t="s">
        <v>69</v>
      </c>
      <c r="G16" s="10" t="s">
        <v>54</v>
      </c>
      <c r="H16" s="10" t="s">
        <v>55</v>
      </c>
      <c r="I16" s="10" t="s">
        <v>56</v>
      </c>
      <c r="J16" s="9">
        <v>2</v>
      </c>
      <c r="K16" s="4">
        <v>42370</v>
      </c>
      <c r="L16" s="4">
        <v>42521</v>
      </c>
      <c r="M16" s="9">
        <v>22</v>
      </c>
      <c r="N16" s="9">
        <v>2</v>
      </c>
      <c r="O16" s="6">
        <f t="shared" si="2"/>
        <v>1</v>
      </c>
      <c r="P16" s="7" t="s">
        <v>244</v>
      </c>
      <c r="Q16" s="10" t="s">
        <v>57</v>
      </c>
      <c r="R16" s="10" t="s">
        <v>53</v>
      </c>
    </row>
    <row r="17" spans="1:19" s="20" customFormat="1" ht="89.25" x14ac:dyDescent="0.2">
      <c r="A17" s="3">
        <v>7</v>
      </c>
      <c r="B17" s="16" t="s">
        <v>197</v>
      </c>
      <c r="C17" s="17" t="s">
        <v>26</v>
      </c>
      <c r="D17" s="9" t="s">
        <v>70</v>
      </c>
      <c r="E17" s="10" t="s">
        <v>71</v>
      </c>
      <c r="F17" s="10" t="s">
        <v>72</v>
      </c>
      <c r="G17" s="10" t="s">
        <v>73</v>
      </c>
      <c r="H17" s="10" t="s">
        <v>73</v>
      </c>
      <c r="I17" s="10" t="s">
        <v>74</v>
      </c>
      <c r="J17" s="9">
        <v>1</v>
      </c>
      <c r="K17" s="4">
        <v>42522</v>
      </c>
      <c r="L17" s="4">
        <v>42551</v>
      </c>
      <c r="M17" s="9">
        <v>4</v>
      </c>
      <c r="N17" s="9">
        <v>1</v>
      </c>
      <c r="O17" s="6">
        <f t="shared" si="2"/>
        <v>1</v>
      </c>
      <c r="P17" s="8" t="s">
        <v>245</v>
      </c>
      <c r="Q17" s="10" t="s">
        <v>57</v>
      </c>
      <c r="R17" s="10" t="s">
        <v>53</v>
      </c>
    </row>
    <row r="18" spans="1:19" s="20" customFormat="1" ht="127.5" x14ac:dyDescent="0.2">
      <c r="A18" s="3">
        <v>8</v>
      </c>
      <c r="B18" s="16" t="s">
        <v>220</v>
      </c>
      <c r="C18" s="17" t="s">
        <v>26</v>
      </c>
      <c r="D18" s="9" t="s">
        <v>75</v>
      </c>
      <c r="E18" s="10" t="s">
        <v>76</v>
      </c>
      <c r="F18" s="10" t="s">
        <v>77</v>
      </c>
      <c r="G18" s="10" t="s">
        <v>78</v>
      </c>
      <c r="H18" s="10" t="s">
        <v>79</v>
      </c>
      <c r="I18" s="10" t="s">
        <v>80</v>
      </c>
      <c r="J18" s="9">
        <v>1</v>
      </c>
      <c r="K18" s="4">
        <v>42370</v>
      </c>
      <c r="L18" s="4">
        <v>42551</v>
      </c>
      <c r="M18" s="9">
        <v>26</v>
      </c>
      <c r="N18" s="9">
        <v>0.7</v>
      </c>
      <c r="O18" s="6">
        <f t="shared" si="2"/>
        <v>0.7</v>
      </c>
      <c r="P18" s="7" t="s">
        <v>213</v>
      </c>
      <c r="Q18" s="10" t="s">
        <v>66</v>
      </c>
      <c r="R18" s="10" t="s">
        <v>53</v>
      </c>
    </row>
    <row r="19" spans="1:19" s="20" customFormat="1" ht="127.5" x14ac:dyDescent="0.2">
      <c r="A19" s="3">
        <v>9</v>
      </c>
      <c r="B19" s="16" t="s">
        <v>221</v>
      </c>
      <c r="C19" s="17" t="s">
        <v>26</v>
      </c>
      <c r="D19" s="9" t="s">
        <v>81</v>
      </c>
      <c r="E19" s="10" t="s">
        <v>204</v>
      </c>
      <c r="F19" s="10" t="s">
        <v>77</v>
      </c>
      <c r="G19" s="10" t="s">
        <v>79</v>
      </c>
      <c r="H19" s="10" t="s">
        <v>79</v>
      </c>
      <c r="I19" s="10" t="s">
        <v>80</v>
      </c>
      <c r="J19" s="9">
        <v>1</v>
      </c>
      <c r="K19" s="4">
        <v>42370</v>
      </c>
      <c r="L19" s="4">
        <v>42551</v>
      </c>
      <c r="M19" s="9">
        <v>26</v>
      </c>
      <c r="N19" s="9">
        <v>0.7</v>
      </c>
      <c r="O19" s="6">
        <f>+N19/J19</f>
        <v>0.7</v>
      </c>
      <c r="P19" s="7" t="s">
        <v>213</v>
      </c>
      <c r="Q19" s="10" t="s">
        <v>66</v>
      </c>
      <c r="R19" s="10" t="s">
        <v>53</v>
      </c>
    </row>
    <row r="20" spans="1:19" s="20" customFormat="1" ht="180" customHeight="1" x14ac:dyDescent="0.2">
      <c r="A20" s="3">
        <v>10</v>
      </c>
      <c r="B20" s="16" t="s">
        <v>222</v>
      </c>
      <c r="C20" s="17" t="s">
        <v>26</v>
      </c>
      <c r="D20" s="9" t="s">
        <v>82</v>
      </c>
      <c r="E20" s="10" t="s">
        <v>88</v>
      </c>
      <c r="F20" s="10" t="s">
        <v>83</v>
      </c>
      <c r="G20" s="10" t="s">
        <v>84</v>
      </c>
      <c r="H20" s="10" t="s">
        <v>84</v>
      </c>
      <c r="I20" s="10" t="s">
        <v>59</v>
      </c>
      <c r="J20" s="9">
        <v>1</v>
      </c>
      <c r="K20" s="4">
        <v>42359</v>
      </c>
      <c r="L20" s="4">
        <v>42369</v>
      </c>
      <c r="M20" s="9">
        <v>1</v>
      </c>
      <c r="N20" s="9">
        <v>1</v>
      </c>
      <c r="O20" s="6">
        <f t="shared" si="2"/>
        <v>1</v>
      </c>
      <c r="P20" s="8" t="s">
        <v>254</v>
      </c>
      <c r="Q20" s="10" t="s">
        <v>85</v>
      </c>
      <c r="R20" s="10" t="s">
        <v>53</v>
      </c>
      <c r="S20" s="38"/>
    </row>
    <row r="21" spans="1:19" s="20" customFormat="1" ht="127.5" x14ac:dyDescent="0.2">
      <c r="A21" s="3">
        <v>11</v>
      </c>
      <c r="B21" s="16" t="s">
        <v>223</v>
      </c>
      <c r="C21" s="17" t="s">
        <v>26</v>
      </c>
      <c r="D21" s="9" t="s">
        <v>92</v>
      </c>
      <c r="E21" s="10" t="s">
        <v>93</v>
      </c>
      <c r="F21" s="10" t="s">
        <v>94</v>
      </c>
      <c r="G21" s="10" t="s">
        <v>97</v>
      </c>
      <c r="H21" s="10" t="s">
        <v>95</v>
      </c>
      <c r="I21" s="10" t="s">
        <v>96</v>
      </c>
      <c r="J21" s="9">
        <v>105</v>
      </c>
      <c r="K21" s="4">
        <v>42552</v>
      </c>
      <c r="L21" s="4">
        <v>42735</v>
      </c>
      <c r="M21" s="9">
        <v>26</v>
      </c>
      <c r="N21" s="21">
        <v>80</v>
      </c>
      <c r="O21" s="6">
        <f>+N21/J21</f>
        <v>0.76190476190476186</v>
      </c>
      <c r="P21" s="7" t="s">
        <v>211</v>
      </c>
      <c r="Q21" s="10" t="s">
        <v>91</v>
      </c>
      <c r="R21" s="10" t="s">
        <v>107</v>
      </c>
    </row>
    <row r="22" spans="1:19" s="20" customFormat="1" ht="140.25" x14ac:dyDescent="0.2">
      <c r="A22" s="3">
        <v>12</v>
      </c>
      <c r="B22" s="16" t="s">
        <v>224</v>
      </c>
      <c r="C22" s="17" t="s">
        <v>26</v>
      </c>
      <c r="D22" s="9" t="s">
        <v>98</v>
      </c>
      <c r="E22" s="10" t="s">
        <v>99</v>
      </c>
      <c r="F22" s="10" t="s">
        <v>100</v>
      </c>
      <c r="G22" s="10" t="s">
        <v>101</v>
      </c>
      <c r="H22" s="10" t="s">
        <v>102</v>
      </c>
      <c r="I22" s="10" t="s">
        <v>103</v>
      </c>
      <c r="J22" s="9">
        <v>5</v>
      </c>
      <c r="K22" s="4">
        <v>42583</v>
      </c>
      <c r="L22" s="4">
        <v>42735</v>
      </c>
      <c r="M22" s="9">
        <v>22</v>
      </c>
      <c r="N22" s="9">
        <v>5</v>
      </c>
      <c r="O22" s="6">
        <f t="shared" si="2"/>
        <v>1</v>
      </c>
      <c r="P22" s="7" t="s">
        <v>246</v>
      </c>
      <c r="Q22" s="10" t="s">
        <v>28</v>
      </c>
      <c r="R22" s="10" t="s">
        <v>107</v>
      </c>
    </row>
    <row r="23" spans="1:19" s="20" customFormat="1" ht="118.5" customHeight="1" x14ac:dyDescent="0.2">
      <c r="A23" s="3">
        <v>13</v>
      </c>
      <c r="B23" s="16" t="s">
        <v>225</v>
      </c>
      <c r="C23" s="17" t="s">
        <v>26</v>
      </c>
      <c r="D23" s="9" t="s">
        <v>104</v>
      </c>
      <c r="E23" s="10" t="s">
        <v>105</v>
      </c>
      <c r="F23" s="10" t="s">
        <v>106</v>
      </c>
      <c r="G23" s="10" t="s">
        <v>101</v>
      </c>
      <c r="H23" s="10" t="s">
        <v>102</v>
      </c>
      <c r="I23" s="10" t="s">
        <v>103</v>
      </c>
      <c r="J23" s="9">
        <v>5</v>
      </c>
      <c r="K23" s="4">
        <v>42583</v>
      </c>
      <c r="L23" s="4">
        <v>42735</v>
      </c>
      <c r="M23" s="9">
        <v>22</v>
      </c>
      <c r="N23" s="9">
        <v>5</v>
      </c>
      <c r="O23" s="6">
        <f t="shared" ref="O23:O37" si="3">+N23/J23</f>
        <v>1</v>
      </c>
      <c r="P23" s="7" t="s">
        <v>247</v>
      </c>
      <c r="Q23" s="10" t="s">
        <v>28</v>
      </c>
      <c r="R23" s="10" t="s">
        <v>107</v>
      </c>
    </row>
    <row r="24" spans="1:19" s="20" customFormat="1" ht="76.5" x14ac:dyDescent="0.2">
      <c r="A24" s="3">
        <v>14</v>
      </c>
      <c r="B24" s="16" t="s">
        <v>226</v>
      </c>
      <c r="C24" s="17" t="s">
        <v>26</v>
      </c>
      <c r="D24" s="9" t="s">
        <v>172</v>
      </c>
      <c r="E24" s="10" t="s">
        <v>109</v>
      </c>
      <c r="F24" s="10" t="s">
        <v>110</v>
      </c>
      <c r="G24" s="10" t="s">
        <v>111</v>
      </c>
      <c r="H24" s="10" t="s">
        <v>112</v>
      </c>
      <c r="I24" s="10" t="s">
        <v>113</v>
      </c>
      <c r="J24" s="9">
        <v>3</v>
      </c>
      <c r="K24" s="11">
        <v>42736</v>
      </c>
      <c r="L24" s="11">
        <v>43100</v>
      </c>
      <c r="M24" s="9">
        <v>52</v>
      </c>
      <c r="N24" s="9">
        <v>0</v>
      </c>
      <c r="O24" s="6">
        <f t="shared" si="3"/>
        <v>0</v>
      </c>
      <c r="P24" s="8" t="s">
        <v>206</v>
      </c>
      <c r="Q24" s="10" t="s">
        <v>184</v>
      </c>
      <c r="R24" s="10" t="s">
        <v>107</v>
      </c>
    </row>
    <row r="25" spans="1:19" s="20" customFormat="1" ht="102" x14ac:dyDescent="0.2">
      <c r="A25" s="3">
        <v>15</v>
      </c>
      <c r="B25" s="16" t="s">
        <v>227</v>
      </c>
      <c r="C25" s="17" t="s">
        <v>26</v>
      </c>
      <c r="D25" s="9" t="s">
        <v>173</v>
      </c>
      <c r="E25" s="10" t="s">
        <v>114</v>
      </c>
      <c r="F25" s="10" t="s">
        <v>115</v>
      </c>
      <c r="G25" s="10" t="s">
        <v>116</v>
      </c>
      <c r="H25" s="10" t="s">
        <v>117</v>
      </c>
      <c r="I25" s="10" t="s">
        <v>52</v>
      </c>
      <c r="J25" s="9">
        <v>1</v>
      </c>
      <c r="K25" s="11">
        <v>42736</v>
      </c>
      <c r="L25" s="11">
        <v>42916</v>
      </c>
      <c r="M25" s="9">
        <v>26</v>
      </c>
      <c r="N25" s="9">
        <v>1</v>
      </c>
      <c r="O25" s="6">
        <f t="shared" si="3"/>
        <v>1</v>
      </c>
      <c r="P25" s="8" t="s">
        <v>248</v>
      </c>
      <c r="Q25" s="10" t="s">
        <v>184</v>
      </c>
      <c r="R25" s="10" t="s">
        <v>107</v>
      </c>
    </row>
    <row r="26" spans="1:19" s="20" customFormat="1" ht="102" x14ac:dyDescent="0.2">
      <c r="A26" s="3">
        <v>16</v>
      </c>
      <c r="B26" s="16" t="s">
        <v>228</v>
      </c>
      <c r="C26" s="17" t="s">
        <v>26</v>
      </c>
      <c r="D26" s="9" t="s">
        <v>174</v>
      </c>
      <c r="E26" s="10" t="s">
        <v>118</v>
      </c>
      <c r="F26" s="10" t="s">
        <v>119</v>
      </c>
      <c r="G26" s="10" t="s">
        <v>120</v>
      </c>
      <c r="H26" s="10" t="s">
        <v>121</v>
      </c>
      <c r="I26" s="10" t="s">
        <v>122</v>
      </c>
      <c r="J26" s="9">
        <v>6</v>
      </c>
      <c r="K26" s="11">
        <v>42736</v>
      </c>
      <c r="L26" s="11">
        <v>42947</v>
      </c>
      <c r="M26" s="9">
        <v>30</v>
      </c>
      <c r="N26" s="9">
        <v>6</v>
      </c>
      <c r="O26" s="6">
        <f>+N26/J26</f>
        <v>1</v>
      </c>
      <c r="P26" s="8" t="s">
        <v>210</v>
      </c>
      <c r="Q26" s="10" t="s">
        <v>184</v>
      </c>
      <c r="R26" s="10" t="s">
        <v>107</v>
      </c>
    </row>
    <row r="27" spans="1:19" s="20" customFormat="1" ht="89.25" x14ac:dyDescent="0.2">
      <c r="A27" s="3">
        <v>17</v>
      </c>
      <c r="B27" s="16" t="s">
        <v>198</v>
      </c>
      <c r="C27" s="17" t="s">
        <v>26</v>
      </c>
      <c r="D27" s="9" t="s">
        <v>175</v>
      </c>
      <c r="E27" s="10" t="s">
        <v>123</v>
      </c>
      <c r="F27" s="10" t="s">
        <v>124</v>
      </c>
      <c r="G27" s="10" t="s">
        <v>125</v>
      </c>
      <c r="H27" s="10" t="s">
        <v>126</v>
      </c>
      <c r="I27" s="10" t="s">
        <v>127</v>
      </c>
      <c r="J27" s="9">
        <v>5</v>
      </c>
      <c r="K27" s="11">
        <v>42736</v>
      </c>
      <c r="L27" s="11">
        <v>42855</v>
      </c>
      <c r="M27" s="9">
        <v>17</v>
      </c>
      <c r="N27" s="9">
        <v>0</v>
      </c>
      <c r="O27" s="6">
        <f t="shared" si="3"/>
        <v>0</v>
      </c>
      <c r="P27" s="7" t="s">
        <v>238</v>
      </c>
      <c r="Q27" s="10" t="s">
        <v>185</v>
      </c>
      <c r="R27" s="10" t="s">
        <v>107</v>
      </c>
    </row>
    <row r="28" spans="1:19" s="20" customFormat="1" ht="102" x14ac:dyDescent="0.2">
      <c r="A28" s="3">
        <v>18</v>
      </c>
      <c r="B28" s="16" t="s">
        <v>229</v>
      </c>
      <c r="C28" s="17" t="s">
        <v>26</v>
      </c>
      <c r="D28" s="9" t="s">
        <v>176</v>
      </c>
      <c r="E28" s="10" t="s">
        <v>128</v>
      </c>
      <c r="F28" s="10" t="s">
        <v>129</v>
      </c>
      <c r="G28" s="10" t="s">
        <v>130</v>
      </c>
      <c r="H28" s="10" t="s">
        <v>131</v>
      </c>
      <c r="I28" s="10" t="s">
        <v>192</v>
      </c>
      <c r="J28" s="9">
        <v>1</v>
      </c>
      <c r="K28" s="11">
        <v>42736</v>
      </c>
      <c r="L28" s="11">
        <v>43100</v>
      </c>
      <c r="M28" s="9">
        <v>13</v>
      </c>
      <c r="N28" s="9">
        <v>1</v>
      </c>
      <c r="O28" s="6">
        <f t="shared" si="3"/>
        <v>1</v>
      </c>
      <c r="P28" s="8" t="s">
        <v>214</v>
      </c>
      <c r="Q28" s="10" t="s">
        <v>186</v>
      </c>
      <c r="R28" s="10" t="s">
        <v>107</v>
      </c>
    </row>
    <row r="29" spans="1:19" s="20" customFormat="1" ht="105" customHeight="1" x14ac:dyDescent="0.2">
      <c r="A29" s="3">
        <v>19</v>
      </c>
      <c r="B29" s="16" t="s">
        <v>230</v>
      </c>
      <c r="C29" s="17" t="s">
        <v>26</v>
      </c>
      <c r="D29" s="9" t="s">
        <v>176</v>
      </c>
      <c r="E29" s="10" t="s">
        <v>128</v>
      </c>
      <c r="F29" s="10" t="s">
        <v>129</v>
      </c>
      <c r="G29" s="10" t="s">
        <v>130</v>
      </c>
      <c r="H29" s="10" t="s">
        <v>193</v>
      </c>
      <c r="I29" s="10" t="s">
        <v>191</v>
      </c>
      <c r="J29" s="9">
        <v>1</v>
      </c>
      <c r="K29" s="11">
        <v>42736</v>
      </c>
      <c r="L29" s="11">
        <v>43100</v>
      </c>
      <c r="M29" s="9">
        <v>13</v>
      </c>
      <c r="N29" s="9">
        <v>1</v>
      </c>
      <c r="O29" s="6">
        <f t="shared" si="3"/>
        <v>1</v>
      </c>
      <c r="P29" s="8" t="s">
        <v>215</v>
      </c>
      <c r="Q29" s="10" t="s">
        <v>85</v>
      </c>
      <c r="R29" s="10" t="s">
        <v>107</v>
      </c>
    </row>
    <row r="30" spans="1:19" s="20" customFormat="1" ht="112.5" customHeight="1" x14ac:dyDescent="0.2">
      <c r="A30" s="3">
        <v>20</v>
      </c>
      <c r="B30" s="16" t="s">
        <v>231</v>
      </c>
      <c r="C30" s="17" t="s">
        <v>26</v>
      </c>
      <c r="D30" s="9" t="s">
        <v>177</v>
      </c>
      <c r="E30" s="10" t="s">
        <v>132</v>
      </c>
      <c r="F30" s="10" t="s">
        <v>133</v>
      </c>
      <c r="G30" s="10" t="s">
        <v>134</v>
      </c>
      <c r="H30" s="10" t="s">
        <v>134</v>
      </c>
      <c r="I30" s="10" t="s">
        <v>135</v>
      </c>
      <c r="J30" s="9">
        <v>1</v>
      </c>
      <c r="K30" s="11">
        <v>42736</v>
      </c>
      <c r="L30" s="11">
        <v>42794</v>
      </c>
      <c r="M30" s="9">
        <v>8</v>
      </c>
      <c r="N30" s="9">
        <v>1</v>
      </c>
      <c r="O30" s="6">
        <f t="shared" si="3"/>
        <v>1</v>
      </c>
      <c r="P30" s="7" t="s">
        <v>249</v>
      </c>
      <c r="Q30" s="10" t="s">
        <v>187</v>
      </c>
      <c r="R30" s="10" t="s">
        <v>107</v>
      </c>
    </row>
    <row r="31" spans="1:19" s="20" customFormat="1" ht="114.75" x14ac:dyDescent="0.2">
      <c r="A31" s="3">
        <v>21</v>
      </c>
      <c r="B31" s="16" t="s">
        <v>199</v>
      </c>
      <c r="C31" s="17" t="s">
        <v>26</v>
      </c>
      <c r="D31" s="9" t="s">
        <v>177</v>
      </c>
      <c r="E31" s="10" t="s">
        <v>132</v>
      </c>
      <c r="F31" s="10" t="s">
        <v>133</v>
      </c>
      <c r="G31" s="10" t="s">
        <v>136</v>
      </c>
      <c r="H31" s="10" t="s">
        <v>137</v>
      </c>
      <c r="I31" s="10" t="s">
        <v>138</v>
      </c>
      <c r="J31" s="9">
        <v>8</v>
      </c>
      <c r="K31" s="11">
        <v>42719</v>
      </c>
      <c r="L31" s="11">
        <v>42735</v>
      </c>
      <c r="M31" s="9">
        <v>2</v>
      </c>
      <c r="N31" s="9">
        <v>8</v>
      </c>
      <c r="O31" s="6">
        <f t="shared" si="3"/>
        <v>1</v>
      </c>
      <c r="P31" s="8" t="s">
        <v>250</v>
      </c>
      <c r="Q31" s="10" t="s">
        <v>28</v>
      </c>
      <c r="R31" s="10" t="s">
        <v>107</v>
      </c>
    </row>
    <row r="32" spans="1:19" s="20" customFormat="1" ht="102" x14ac:dyDescent="0.2">
      <c r="A32" s="3">
        <v>22</v>
      </c>
      <c r="B32" s="16" t="s">
        <v>200</v>
      </c>
      <c r="C32" s="17" t="s">
        <v>26</v>
      </c>
      <c r="D32" s="9" t="s">
        <v>178</v>
      </c>
      <c r="E32" s="10" t="s">
        <v>139</v>
      </c>
      <c r="F32" s="10" t="s">
        <v>140</v>
      </c>
      <c r="G32" s="10" t="s">
        <v>141</v>
      </c>
      <c r="H32" s="10" t="s">
        <v>142</v>
      </c>
      <c r="I32" s="10" t="s">
        <v>143</v>
      </c>
      <c r="J32" s="9">
        <v>2</v>
      </c>
      <c r="K32" s="11">
        <v>42719</v>
      </c>
      <c r="L32" s="11">
        <v>42855</v>
      </c>
      <c r="M32" s="9">
        <v>19</v>
      </c>
      <c r="N32" s="9">
        <v>2</v>
      </c>
      <c r="O32" s="6">
        <f t="shared" si="3"/>
        <v>1</v>
      </c>
      <c r="P32" s="8" t="s">
        <v>216</v>
      </c>
      <c r="Q32" s="10" t="s">
        <v>35</v>
      </c>
      <c r="R32" s="10" t="s">
        <v>107</v>
      </c>
    </row>
    <row r="33" spans="1:18" s="20" customFormat="1" ht="127.5" x14ac:dyDescent="0.2">
      <c r="A33" s="3">
        <v>23</v>
      </c>
      <c r="B33" s="16" t="s">
        <v>201</v>
      </c>
      <c r="C33" s="17" t="s">
        <v>26</v>
      </c>
      <c r="D33" s="9" t="s">
        <v>179</v>
      </c>
      <c r="E33" s="10" t="s">
        <v>144</v>
      </c>
      <c r="F33" s="10" t="s">
        <v>145</v>
      </c>
      <c r="G33" s="10" t="s">
        <v>146</v>
      </c>
      <c r="H33" s="10" t="s">
        <v>147</v>
      </c>
      <c r="I33" s="10" t="s">
        <v>148</v>
      </c>
      <c r="J33" s="9">
        <v>1</v>
      </c>
      <c r="K33" s="11">
        <v>42736</v>
      </c>
      <c r="L33" s="11">
        <v>42947</v>
      </c>
      <c r="M33" s="9">
        <v>30</v>
      </c>
      <c r="N33" s="9">
        <v>0.83299999999999996</v>
      </c>
      <c r="O33" s="6">
        <f t="shared" si="3"/>
        <v>0.83299999999999996</v>
      </c>
      <c r="P33" s="8" t="s">
        <v>239</v>
      </c>
      <c r="Q33" s="10" t="s">
        <v>58</v>
      </c>
      <c r="R33" s="10" t="s">
        <v>107</v>
      </c>
    </row>
    <row r="34" spans="1:18" s="20" customFormat="1" ht="124.5" customHeight="1" x14ac:dyDescent="0.2">
      <c r="A34" s="3">
        <v>24</v>
      </c>
      <c r="B34" s="16" t="s">
        <v>202</v>
      </c>
      <c r="C34" s="17" t="s">
        <v>26</v>
      </c>
      <c r="D34" s="9" t="s">
        <v>180</v>
      </c>
      <c r="E34" s="10" t="s">
        <v>149</v>
      </c>
      <c r="F34" s="10" t="s">
        <v>150</v>
      </c>
      <c r="G34" s="10" t="s">
        <v>151</v>
      </c>
      <c r="H34" s="10" t="s">
        <v>151</v>
      </c>
      <c r="I34" s="10" t="s">
        <v>152</v>
      </c>
      <c r="J34" s="9">
        <v>4</v>
      </c>
      <c r="K34" s="11">
        <v>42736</v>
      </c>
      <c r="L34" s="11">
        <v>43100</v>
      </c>
      <c r="M34" s="9">
        <v>52</v>
      </c>
      <c r="N34" s="9">
        <v>0.4</v>
      </c>
      <c r="O34" s="6">
        <f t="shared" si="3"/>
        <v>0.1</v>
      </c>
      <c r="P34" s="8" t="s">
        <v>240</v>
      </c>
      <c r="Q34" s="10" t="s">
        <v>35</v>
      </c>
      <c r="R34" s="10" t="s">
        <v>107</v>
      </c>
    </row>
    <row r="35" spans="1:18" s="20" customFormat="1" ht="126" customHeight="1" x14ac:dyDescent="0.2">
      <c r="A35" s="3">
        <v>25</v>
      </c>
      <c r="B35" s="16" t="s">
        <v>232</v>
      </c>
      <c r="C35" s="17" t="s">
        <v>26</v>
      </c>
      <c r="D35" s="9" t="s">
        <v>180</v>
      </c>
      <c r="E35" s="10" t="s">
        <v>149</v>
      </c>
      <c r="F35" s="10" t="s">
        <v>150</v>
      </c>
      <c r="G35" s="10" t="s">
        <v>153</v>
      </c>
      <c r="H35" s="10" t="s">
        <v>154</v>
      </c>
      <c r="I35" s="10" t="s">
        <v>155</v>
      </c>
      <c r="J35" s="9">
        <v>1</v>
      </c>
      <c r="K35" s="11">
        <v>42736</v>
      </c>
      <c r="L35" s="11">
        <v>43100</v>
      </c>
      <c r="M35" s="9">
        <v>52</v>
      </c>
      <c r="N35" s="9">
        <v>0</v>
      </c>
      <c r="O35" s="6">
        <f t="shared" si="3"/>
        <v>0</v>
      </c>
      <c r="P35" s="8" t="s">
        <v>205</v>
      </c>
      <c r="Q35" s="10" t="s">
        <v>35</v>
      </c>
      <c r="R35" s="10" t="s">
        <v>107</v>
      </c>
    </row>
    <row r="36" spans="1:18" s="20" customFormat="1" ht="121.5" customHeight="1" x14ac:dyDescent="0.2">
      <c r="A36" s="3">
        <v>26</v>
      </c>
      <c r="B36" s="16" t="s">
        <v>233</v>
      </c>
      <c r="C36" s="17" t="s">
        <v>26</v>
      </c>
      <c r="D36" s="9" t="s">
        <v>180</v>
      </c>
      <c r="E36" s="10" t="s">
        <v>149</v>
      </c>
      <c r="F36" s="10" t="s">
        <v>150</v>
      </c>
      <c r="G36" s="10" t="s">
        <v>156</v>
      </c>
      <c r="H36" s="10" t="s">
        <v>156</v>
      </c>
      <c r="I36" s="10" t="s">
        <v>157</v>
      </c>
      <c r="J36" s="9">
        <v>1</v>
      </c>
      <c r="K36" s="11">
        <v>42736</v>
      </c>
      <c r="L36" s="11">
        <v>42916</v>
      </c>
      <c r="M36" s="9">
        <v>26</v>
      </c>
      <c r="N36" s="9">
        <v>1</v>
      </c>
      <c r="O36" s="6">
        <f t="shared" si="3"/>
        <v>1</v>
      </c>
      <c r="P36" s="8" t="s">
        <v>253</v>
      </c>
      <c r="Q36" s="10" t="s">
        <v>189</v>
      </c>
      <c r="R36" s="10" t="s">
        <v>107</v>
      </c>
    </row>
    <row r="37" spans="1:18" s="20" customFormat="1" ht="124.5" customHeight="1" x14ac:dyDescent="0.2">
      <c r="A37" s="3">
        <v>27</v>
      </c>
      <c r="B37" s="16" t="s">
        <v>234</v>
      </c>
      <c r="C37" s="17" t="s">
        <v>26</v>
      </c>
      <c r="D37" s="9" t="s">
        <v>181</v>
      </c>
      <c r="E37" s="10" t="s">
        <v>158</v>
      </c>
      <c r="F37" s="10" t="s">
        <v>159</v>
      </c>
      <c r="G37" s="10" t="s">
        <v>160</v>
      </c>
      <c r="H37" s="10" t="s">
        <v>160</v>
      </c>
      <c r="I37" s="10" t="s">
        <v>161</v>
      </c>
      <c r="J37" s="9">
        <v>1</v>
      </c>
      <c r="K37" s="11">
        <v>42719</v>
      </c>
      <c r="L37" s="11">
        <v>42766</v>
      </c>
      <c r="M37" s="9">
        <v>7</v>
      </c>
      <c r="N37" s="9">
        <v>1</v>
      </c>
      <c r="O37" s="6">
        <f t="shared" si="3"/>
        <v>1</v>
      </c>
      <c r="P37" s="8" t="s">
        <v>251</v>
      </c>
      <c r="Q37" s="10" t="s">
        <v>190</v>
      </c>
      <c r="R37" s="10" t="s">
        <v>107</v>
      </c>
    </row>
    <row r="38" spans="1:18" s="20" customFormat="1" ht="127.5" x14ac:dyDescent="0.2">
      <c r="A38" s="3">
        <v>28</v>
      </c>
      <c r="B38" s="16" t="s">
        <v>235</v>
      </c>
      <c r="C38" s="17" t="s">
        <v>26</v>
      </c>
      <c r="D38" s="9" t="s">
        <v>181</v>
      </c>
      <c r="E38" s="10" t="s">
        <v>158</v>
      </c>
      <c r="F38" s="10" t="s">
        <v>208</v>
      </c>
      <c r="G38" s="10" t="s">
        <v>162</v>
      </c>
      <c r="H38" s="10" t="s">
        <v>162</v>
      </c>
      <c r="I38" s="10" t="s">
        <v>161</v>
      </c>
      <c r="J38" s="9">
        <v>1</v>
      </c>
      <c r="K38" s="11">
        <v>42719</v>
      </c>
      <c r="L38" s="11">
        <v>42825</v>
      </c>
      <c r="M38" s="9">
        <v>15</v>
      </c>
      <c r="N38" s="9">
        <v>0</v>
      </c>
      <c r="O38" s="6">
        <f t="shared" ref="O38" si="4">+N38/J38</f>
        <v>0</v>
      </c>
      <c r="P38" s="7" t="s">
        <v>255</v>
      </c>
      <c r="Q38" s="10" t="s">
        <v>190</v>
      </c>
      <c r="R38" s="10" t="s">
        <v>107</v>
      </c>
    </row>
    <row r="39" spans="1:18" s="20" customFormat="1" ht="102" x14ac:dyDescent="0.2">
      <c r="A39" s="3">
        <v>29</v>
      </c>
      <c r="B39" s="16" t="s">
        <v>203</v>
      </c>
      <c r="C39" s="17" t="s">
        <v>26</v>
      </c>
      <c r="D39" s="9" t="s">
        <v>182</v>
      </c>
      <c r="E39" s="10" t="s">
        <v>163</v>
      </c>
      <c r="F39" s="10" t="s">
        <v>164</v>
      </c>
      <c r="G39" s="10" t="s">
        <v>165</v>
      </c>
      <c r="H39" s="10" t="s">
        <v>165</v>
      </c>
      <c r="I39" s="10" t="s">
        <v>166</v>
      </c>
      <c r="J39" s="9">
        <v>1</v>
      </c>
      <c r="K39" s="11">
        <v>42719</v>
      </c>
      <c r="L39" s="4">
        <v>43100</v>
      </c>
      <c r="M39" s="9">
        <v>7</v>
      </c>
      <c r="N39" s="9">
        <v>0</v>
      </c>
      <c r="O39" s="6">
        <f t="shared" ref="O39:O41" si="5">+N39/J39</f>
        <v>0</v>
      </c>
      <c r="P39" s="7" t="s">
        <v>256</v>
      </c>
      <c r="Q39" s="10" t="s">
        <v>86</v>
      </c>
      <c r="R39" s="10" t="s">
        <v>107</v>
      </c>
    </row>
    <row r="40" spans="1:18" s="20" customFormat="1" ht="102" x14ac:dyDescent="0.2">
      <c r="A40" s="3">
        <v>30</v>
      </c>
      <c r="B40" s="16" t="s">
        <v>236</v>
      </c>
      <c r="C40" s="17" t="s">
        <v>26</v>
      </c>
      <c r="D40" s="9" t="s">
        <v>182</v>
      </c>
      <c r="E40" s="10" t="s">
        <v>163</v>
      </c>
      <c r="F40" s="10" t="s">
        <v>164</v>
      </c>
      <c r="G40" s="10" t="s">
        <v>165</v>
      </c>
      <c r="H40" s="10" t="s">
        <v>165</v>
      </c>
      <c r="I40" s="10" t="s">
        <v>167</v>
      </c>
      <c r="J40" s="9">
        <v>1</v>
      </c>
      <c r="K40" s="11">
        <v>42736</v>
      </c>
      <c r="L40" s="4">
        <v>43100</v>
      </c>
      <c r="M40" s="9">
        <v>4</v>
      </c>
      <c r="N40" s="9">
        <v>0</v>
      </c>
      <c r="O40" s="6">
        <f t="shared" si="5"/>
        <v>0</v>
      </c>
      <c r="P40" s="7" t="s">
        <v>257</v>
      </c>
      <c r="Q40" s="10" t="s">
        <v>86</v>
      </c>
      <c r="R40" s="10" t="s">
        <v>107</v>
      </c>
    </row>
    <row r="41" spans="1:18" s="20" customFormat="1" ht="97.5" customHeight="1" x14ac:dyDescent="0.2">
      <c r="A41" s="3">
        <v>31</v>
      </c>
      <c r="B41" s="16" t="s">
        <v>237</v>
      </c>
      <c r="C41" s="17" t="s">
        <v>26</v>
      </c>
      <c r="D41" s="9" t="s">
        <v>183</v>
      </c>
      <c r="E41" s="10" t="s">
        <v>168</v>
      </c>
      <c r="F41" s="10" t="s">
        <v>169</v>
      </c>
      <c r="G41" s="10" t="s">
        <v>170</v>
      </c>
      <c r="H41" s="10" t="s">
        <v>171</v>
      </c>
      <c r="I41" s="10" t="s">
        <v>51</v>
      </c>
      <c r="J41" s="9">
        <v>1</v>
      </c>
      <c r="K41" s="11">
        <v>42719</v>
      </c>
      <c r="L41" s="11">
        <v>42735</v>
      </c>
      <c r="M41" s="9">
        <v>2</v>
      </c>
      <c r="N41" s="9">
        <v>1</v>
      </c>
      <c r="O41" s="6">
        <f t="shared" si="5"/>
        <v>1</v>
      </c>
      <c r="P41" s="8" t="s">
        <v>252</v>
      </c>
      <c r="Q41" s="10" t="s">
        <v>188</v>
      </c>
      <c r="R41" s="10" t="s">
        <v>107</v>
      </c>
    </row>
    <row r="53" spans="12:12" x14ac:dyDescent="0.2">
      <c r="L53" s="22"/>
    </row>
    <row r="50668" spans="1:1" x14ac:dyDescent="0.2">
      <c r="A50668" s="1">
        <v>240</v>
      </c>
    </row>
    <row r="50671" spans="1:1" x14ac:dyDescent="0.2">
      <c r="A50671" s="1" t="s">
        <v>87</v>
      </c>
    </row>
    <row r="50672" spans="1:1" x14ac:dyDescent="0.2">
      <c r="A50672" s="1" t="s">
        <v>26</v>
      </c>
    </row>
  </sheetData>
  <sortState ref="A11:R92">
    <sortCondition ref="A11"/>
  </sortState>
  <mergeCells count="3">
    <mergeCell ref="D1:H1"/>
    <mergeCell ref="D2:H2"/>
    <mergeCell ref="B8:N8"/>
  </mergeCells>
  <dataValidations count="2">
    <dataValidation type="date" allowBlank="1" showInputMessage="1" errorTitle="Entrada no válida" error="Por favor escriba una fecha válida (AAAA/MM/DD)" promptTitle="Ingrese una fecha (AAAA/MM/DD)" prompt=" Registre la FECHA PROGRAMADA para la terminación de la actividad. (FORMATO AAAA/MM/DD)" sqref="L19">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9 K22:L23">
      <formula1>1900/1/1</formula1>
      <formula2>3000/1/1</formula2>
    </dataValidation>
  </dataValidations>
  <pageMargins left="0.19685039370078741" right="0.11811023622047245" top="0.59055118110236227" bottom="0.59055118110236227" header="0.51181102362204722" footer="0.31496062992125984"/>
  <pageSetup scale="5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3</Orden>
  </documentManagement>
</p:properties>
</file>

<file path=customXml/itemProps1.xml><?xml version="1.0" encoding="utf-8"?>
<ds:datastoreItem xmlns:ds="http://schemas.openxmlformats.org/officeDocument/2006/customXml" ds:itemID="{E1366A6E-AF9C-46FE-83FD-11AC000DE173}"/>
</file>

<file path=customXml/itemProps2.xml><?xml version="1.0" encoding="utf-8"?>
<ds:datastoreItem xmlns:ds="http://schemas.openxmlformats.org/officeDocument/2006/customXml" ds:itemID="{D1CA4614-C4B5-452E-B725-A6AD7C1AB982}"/>
</file>

<file path=customXml/itemProps3.xml><?xml version="1.0" encoding="utf-8"?>
<ds:datastoreItem xmlns:ds="http://schemas.openxmlformats.org/officeDocument/2006/customXml" ds:itemID="{9FFB09D4-D9BD-4228-A71D-AB2F82D66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Hallazgos PM</vt:lpstr>
      <vt:lpstr>'Hallazgos PM'!Área_de_impresión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Rosario Ramos Diaz</dc:creator>
  <cp:lastModifiedBy>Yesid Fernando Sanabria Bolivar</cp:lastModifiedBy>
  <cp:lastPrinted>2017-04-04T14:18:36Z</cp:lastPrinted>
  <dcterms:created xsi:type="dcterms:W3CDTF">2016-04-13T20:53:05Z</dcterms:created>
  <dcterms:modified xsi:type="dcterms:W3CDTF">2017-07-21T21:49:00Z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y fmtid="{D5CDD505-2E9C-101B-9397-08002B2CF9AE}" pid="3" name="Order">
    <vt:r8>700</vt:r8>
  </property>
  <property fmtid="{D5CDD505-2E9C-101B-9397-08002B2CF9AE}" pid="4" name="TemplateUrl">
    <vt:lpwstr/>
  </property>
  <property fmtid="{D5CDD505-2E9C-101B-9397-08002B2CF9AE}" pid="5" name="Categoría">
    <vt:lpwstr>Planes de Mejoramiento con la Contraloría General de la República</vt:lpwstr>
  </property>
  <property fmtid="{D5CDD505-2E9C-101B-9397-08002B2CF9AE}" pid="6" name="vigencia">
    <vt:r8>2017</vt:r8>
  </property>
  <property fmtid="{D5CDD505-2E9C-101B-9397-08002B2CF9AE}" pid="7" name="_SourceUrl">
    <vt:lpwstr/>
  </property>
  <property fmtid="{D5CDD505-2E9C-101B-9397-08002B2CF9AE}" pid="8" name="_SharedFileIndex">
    <vt:lpwstr/>
  </property>
  <property fmtid="{D5CDD505-2E9C-101B-9397-08002B2CF9AE}" pid="9" name="xd_Signature">
    <vt:bool>false</vt:bool>
  </property>
  <property fmtid="{D5CDD505-2E9C-101B-9397-08002B2CF9AE}" pid="10" name="xd_ProgID">
    <vt:lpwstr/>
  </property>
</Properties>
</file>