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misdocumentos\sperfiles\yesid.sanabria\Desktop\"/>
    </mc:Choice>
  </mc:AlternateContent>
  <bookViews>
    <workbookView xWindow="0" yWindow="0" windowWidth="20490" windowHeight="7530" tabRatio="503"/>
  </bookViews>
  <sheets>
    <sheet name="Hallazgos PM" sheetId="1" r:id="rId1"/>
  </sheets>
  <definedNames>
    <definedName name="_xlnm._FilterDatabase" localSheetId="0" hidden="1">'Hallazgos PM'!$A$10:$R$41</definedName>
    <definedName name="_xlnm.Print_Area" localSheetId="0">'Hallazgos PM'!$A$10:$Q$27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1" l="1"/>
  <c r="O21" i="1"/>
  <c r="O22" i="1"/>
  <c r="O23" i="1"/>
  <c r="O24" i="1"/>
  <c r="O25" i="1"/>
  <c r="O26" i="1"/>
  <c r="O27" i="1"/>
  <c r="O28" i="1"/>
  <c r="O29" i="1"/>
  <c r="O30" i="1"/>
  <c r="O31" i="1"/>
  <c r="O32" i="1"/>
  <c r="O33" i="1"/>
  <c r="O34" i="1"/>
  <c r="O35" i="1"/>
  <c r="O36" i="1"/>
  <c r="O37" i="1"/>
  <c r="O38" i="1"/>
  <c r="O39" i="1"/>
  <c r="O40" i="1"/>
  <c r="O41" i="1"/>
  <c r="O11" i="1"/>
  <c r="O12" i="1"/>
  <c r="O13" i="1"/>
  <c r="O15" i="1"/>
  <c r="O16" i="1"/>
  <c r="O17" i="1"/>
  <c r="O18" i="1"/>
  <c r="O19" i="1"/>
  <c r="O20" i="1"/>
  <c r="M14" i="1"/>
  <c r="M13" i="1"/>
  <c r="M12" i="1"/>
  <c r="M11" i="1"/>
</calcChain>
</file>

<file path=xl/sharedStrings.xml><?xml version="1.0" encoding="utf-8"?>
<sst xmlns="http://schemas.openxmlformats.org/spreadsheetml/2006/main" count="368" uniqueCount="258">
  <si>
    <t>Tipo Modalidad</t>
  </si>
  <si>
    <t>M-3: PLAN DE MEJORAMIENTO</t>
  </si>
  <si>
    <t>Formulario</t>
  </si>
  <si>
    <t>F14.1: PLANES DE MEJORAMIENTO - ENTIDADES</t>
  </si>
  <si>
    <t>Moneda Informe</t>
  </si>
  <si>
    <t>Entidad</t>
  </si>
  <si>
    <t>Fecha</t>
  </si>
  <si>
    <t>Periodicidad</t>
  </si>
  <si>
    <t>SEMESTRAL</t>
  </si>
  <si>
    <t>[1]</t>
  </si>
  <si>
    <t>FILA</t>
  </si>
  <si>
    <t>MODALIDAD DE REGISTRO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</si>
  <si>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</si>
  <si>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</si>
  <si>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</si>
  <si>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</si>
  <si>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</si>
  <si>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</si>
  <si>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</si>
  <si>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</si>
  <si>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</si>
  <si>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</si>
  <si>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t>
  </si>
  <si>
    <t>Observación</t>
  </si>
  <si>
    <t>ÁREA RESPONSABLE</t>
  </si>
  <si>
    <t>VIGENCIA / INFORME</t>
  </si>
  <si>
    <t>2 AVANCE ó SEGUIMIENTO DEL PLAN DE MEJORAMIENTO</t>
  </si>
  <si>
    <t>VAF</t>
  </si>
  <si>
    <t>OAJ</t>
  </si>
  <si>
    <t>VT</t>
  </si>
  <si>
    <t>2012 - Auditoría regular</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</si>
  <si>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</si>
  <si>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</si>
  <si>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</si>
  <si>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</si>
  <si>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VORP</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</si>
  <si>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</si>
  <si>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</si>
  <si>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</si>
  <si>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</si>
  <si>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</si>
  <si>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</si>
  <si>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</si>
  <si>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</si>
  <si>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</si>
  <si>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</si>
  <si>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</si>
  <si>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</si>
  <si>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</si>
  <si>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</si>
  <si>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</si>
  <si>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 xml:space="preserve">Oficio </t>
  </si>
  <si>
    <t>Resolución</t>
  </si>
  <si>
    <t>2014 - Auditoría regular</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</si>
  <si>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</si>
  <si>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</si>
  <si>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</si>
  <si>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VORP (GR)</t>
  </si>
  <si>
    <t>VCH (GSCE)</t>
  </si>
  <si>
    <t>Oficio</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</si>
  <si>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</si>
  <si>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</si>
  <si>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</si>
  <si>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</si>
  <si>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</si>
  <si>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</si>
  <si>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VORP (Fiscalización)</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</si>
  <si>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</si>
  <si>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</si>
  <si>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</si>
  <si>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</si>
  <si>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</si>
  <si>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</si>
  <si>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</si>
  <si>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</si>
  <si>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</si>
  <si>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</si>
  <si>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</si>
  <si>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</si>
  <si>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</si>
  <si>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</si>
  <si>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</si>
  <si>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2014-H-30</t>
  </si>
  <si>
    <t>Falta de seguimiento del supervisor</t>
  </si>
  <si>
    <t>Enviar informe de contraloría a  la FDN para que valide lo correspondiente en el proceso a su cargo de liquidación y cierre del contrato 69 de 2013 suscrito por FDN con THX</t>
  </si>
  <si>
    <t>GALC</t>
  </si>
  <si>
    <t>VT (GGIT)</t>
  </si>
  <si>
    <t>1 SUSCRIPCIÓN DEL PLAN DE MEJORAMIENTO</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</si>
  <si>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</si>
  <si>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PLAN DE MEJORAMIENTO - AGENCIA NACIONAL DE HIDROCARBUROS</t>
  </si>
  <si>
    <t>Ítem</t>
  </si>
  <si>
    <t>VAF Y VORP (GRDE)</t>
  </si>
  <si>
    <t>2015-H-02</t>
  </si>
  <si>
    <t xml:space="preserve">Operaciones y Terceros sin identificar. En 2015 hay sobreestimación de $6.680,9 millones en el saldo de la Cuenta 2905 Recaudos a Favor de Terceros de las cuentas auxiliares 2905800901 a la 2905800906 por recaudos por clasificar por diferentes conceptos relativos a los Derechos Económicos. </t>
  </si>
  <si>
    <t xml:space="preserve">Registro transitorio del valor de los Ingresos recibidos pendientes de información para poder ser aplicados, lo que genera subestimación en la cuenta 411059 Ingresos No tributarios Derechos de Explotación por la falta de identificación y registro oportuno de todos los ingresos recaudados. Mientras se efectúa la aplicación puede transcurrir más de una vigencia. </t>
  </si>
  <si>
    <t>Realizar las aplicaciones de registros identificados</t>
  </si>
  <si>
    <t>Comprobantes de la aplicación</t>
  </si>
  <si>
    <t>Realizar las aplicaciones de los registros de terceros identificados, cuando se tenga la liquidación definitiva del derecho económico</t>
  </si>
  <si>
    <t>2015-H-03</t>
  </si>
  <si>
    <t>Subestimación por $690.419,6 millones de la cuenta 819090- de Orden- Otros Derechos Contingentes porque los procesos de Petrominerales y Gran Tierra se encuentran contabilizados por $145.829.6 millones, valor que no ha sido actualizado con reporte del tribunal de arbitraje. Dicho saldo desactualizado no ha sido reclasificado a la cuenta 812004 de Orden- Litigios y Mecanismos Alternativos</t>
  </si>
  <si>
    <t>No aplicación del procedimiento establecido por la CGN para la contabilización de las demandas, arbitrajes y conciliaciones extrajudiciales en contra de un tercero. Se registran como un derecho potencial, con un débito a la cuenta 8120 Litigios y mecanismos alternativos de solución de conflictos, y un crédito a la cuenta 8905- Derechos contigentes por contra, y se actualiza su valor.</t>
  </si>
  <si>
    <t>Realizar reporte mensual de la OAJ a la VAF del estado y valores de procesos en contra y a favor de la entidad</t>
  </si>
  <si>
    <t>Realizar reporte mensual del estado y valores de procesos en contra y a favor de la entidad</t>
  </si>
  <si>
    <t>Reporte de estado de procesos</t>
  </si>
  <si>
    <t>2015-H-07</t>
  </si>
  <si>
    <t>Saldo a favor en Litigio contra las FF.MM. Subestimación por $20.641,8 millones en la cuenta 1470 Otros Deudores y en el Patrimonio por cuanto son hechos que vienen de vigencias anteriores. No están registrados derechos correspondientes al saldo a favor de la entidad, generado en el litigio presentado contra las Fuerzas Militares, producto de la liquidación del contrato 032 de 2009.</t>
  </si>
  <si>
    <t>Afectación del principio de contabilidad de General aceptación, de Revelación.</t>
  </si>
  <si>
    <t>2015 - Auditoría regular</t>
  </si>
  <si>
    <t>COD HALLAZGO</t>
  </si>
  <si>
    <t>Cuadro de Mando Integral -BSC. La entidad no utilizó la herramienta Balance ScoreCard-BSC en 2015, puesto que al solicitar los seguimientos remiten archivos en Excel sin las fórmulas de los indicadores, no siendo confiables para verificar avances en tiempo real de cada uno de estos.</t>
  </si>
  <si>
    <t>La ANH no está utilizando ni ha adoptado la herramienta que le permite a la Alta Dirección integrar la información clave para tomar decisiones, empleando datos provenientes de todas las Áreas de la ANH.</t>
  </si>
  <si>
    <t>Aplicar periódicamente la herramienta de seguimiento de control de gestión adoptada por la ANH</t>
  </si>
  <si>
    <t>Aplicar  la herramienta de seguimiento de control de gestión adoptada por la ANH durante el 2017</t>
  </si>
  <si>
    <t>Reporte de avance de la gestión basada en proyectos</t>
  </si>
  <si>
    <t>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t>
  </si>
  <si>
    <t>Durante la vigencia auditada la ANH trabajó en la caracterización de 9 procesos</t>
  </si>
  <si>
    <t>Actualizar las caracterizaciones de los procesos de la ANH</t>
  </si>
  <si>
    <t>Emitir resolución de adopción de procesos de la ANH</t>
  </si>
  <si>
    <t>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t>
  </si>
  <si>
    <t>Incumplimiento de la definición clara del Mapa Estratégico y confusión de los objetivos estratégicos.</t>
  </si>
  <si>
    <t>Realizar seguimiento mensual en el SPI de la actualización del informe ejecutivo de los proyectos de inversión de acuerdo con la información presupuestal de SIIF</t>
  </si>
  <si>
    <t>Realizar seguimiento de información presupuestal actualizada en SPI</t>
  </si>
  <si>
    <t>Reporte en excel de seguimiento</t>
  </si>
  <si>
    <t>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t>
  </si>
  <si>
    <t>No existe una definición clara y concreta de los indicadores de las dependencias para el cumplimiento de los objetivos institucionales y por ende no se cumple desde las concertaciones, seguimientos y evaluaciones de los Acuerdos de Gestión de los Gerentes.</t>
  </si>
  <si>
    <t>Reformular los indicadores de evaluación de los gerentes públicos y consignarlo en los nuevos Acuerdos</t>
  </si>
  <si>
    <t>Reformular los indicadores de evaluación de los gerentes públicos para 2017 y consignarlos en los Acuerdos</t>
  </si>
  <si>
    <t xml:space="preserve">Acuerdos de gerentes públicos diseñados por Vicepresidencia </t>
  </si>
  <si>
    <t>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t>
  </si>
  <si>
    <t>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t>
  </si>
  <si>
    <t>Actualizar en normas soporte y contenido el manual de contratación misional</t>
  </si>
  <si>
    <t>Actualizar el manual de contratación misional</t>
  </si>
  <si>
    <t>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t>
  </si>
  <si>
    <t xml:space="preserve">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t>
  </si>
  <si>
    <t>Elaborar informe actualizado de condonaciones para el convenio 10 de 2009</t>
  </si>
  <si>
    <t>Informe</t>
  </si>
  <si>
    <t>Analizar jurídicamente los contratos/convenios que no tienen liquidación ni auto de archivo a la fecha y realizar el trámite jurídico correspondiente</t>
  </si>
  <si>
    <t>Analizar los contratos/convenios que no tienen liquidación ni auto de archivo a la fecha y realizar el trámite jurídico correspondiente</t>
  </si>
  <si>
    <t>Autos de archivo</t>
  </si>
  <si>
    <t>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t>
  </si>
  <si>
    <t>No identifica la CGR en su informe, pero plantea que estas inconsistencias ocasionan que los datos de producción con los que se liquidan las regalías no sean confiables.</t>
  </si>
  <si>
    <t>Cargar en AVM la información de producción de crudo de los campos Valdivia, Almagro, Tello y La Jagua para la vigencia 2015</t>
  </si>
  <si>
    <t>Cargar la información de producción de crudo de enero a diciembre 2015 para 4 campos (Valdivia, Almagro, Tello y La Jagua)</t>
  </si>
  <si>
    <t>Reportes de cargue de información en AVM (antes y después)</t>
  </si>
  <si>
    <t>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t>
  </si>
  <si>
    <t>No identifica la CGR en su informe, pero plantea que estas deficiencias están afectando el flujo adecuado de los recursos, así como el afianzamiento del conocimiento que se esperaba obtener en un tiempo determinado.
La ANH identifica como causa de esta problemática los casos en que se presentaron garantías inauténticas, por lo cual define la acción en función de ello.</t>
  </si>
  <si>
    <t xml:space="preserve">Gestionar la certificación del 100% de las garantías de los Contratos E&amp;P y TEAS en perìodo de exploración de competencia de la VCH </t>
  </si>
  <si>
    <t>Gestionar la certificación de las garantías de los Contratos E&amp;P y TEAS en perìodo de exploración (semestre vencido)</t>
  </si>
  <si>
    <t>Informe de certificación de garantías</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</si>
  <si>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</si>
  <si>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</si>
  <si>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</si>
  <si>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</si>
  <si>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</si>
  <si>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</si>
  <si>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</si>
  <si>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Documentar procedimiento de asignación de áreas para incorporar como requisito de gestión el acta de reversión y el balance de estado de los pozos</t>
  </si>
  <si>
    <t>Documento adoptado en SIGECO</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</si>
  <si>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</si>
  <si>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</si>
  <si>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Gestionar la devolución del saldo no ejecutado del Acuerdo 242 de 2013 con PNUD</t>
  </si>
  <si>
    <t>Comprobante de ingreso</t>
  </si>
  <si>
    <t>Gestionar la devolución del saldo de rendimientos financieros e intereses del convenio 247 de 2012 con FONADE</t>
  </si>
  <si>
    <t>Transferencia de la Litoteca al Servicio Geológico Colombiano. Se observa que al momento de la ejecución de la auditoria no se encuentra la totalidad de cajas preservadas, reempacadas e incorporadas al sistema WMS.</t>
  </si>
  <si>
    <t xml:space="preserve">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t>
  </si>
  <si>
    <t>Actualizar en el WMS el inventario de muestras de la Litoteca nacional</t>
  </si>
  <si>
    <t xml:space="preserve">Documento con inventario </t>
  </si>
  <si>
    <t>Reporte actualizado de WMS</t>
  </si>
  <si>
    <t>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t>
  </si>
  <si>
    <t>Deficiente supervisión y seguimiento al desarrollo del contrato</t>
  </si>
  <si>
    <t>Dar traslado del informe de CGR a FDN, en lo correspondiente al hallazgo 27</t>
  </si>
  <si>
    <t>Dar traslado del informe de CGR a FDN</t>
  </si>
  <si>
    <t>2015-H-11</t>
  </si>
  <si>
    <t>2015-H-12</t>
  </si>
  <si>
    <t>2015-H-13</t>
  </si>
  <si>
    <t>2015-H-14</t>
  </si>
  <si>
    <t>2015-H-15</t>
  </si>
  <si>
    <t>2015-H-16</t>
  </si>
  <si>
    <t>2015-H-21</t>
  </si>
  <si>
    <t>2015-H-22</t>
  </si>
  <si>
    <t>2015-H-24</t>
  </si>
  <si>
    <t>2015-H-25</t>
  </si>
  <si>
    <t>2015-H-26</t>
  </si>
  <si>
    <t>2015-H-27</t>
  </si>
  <si>
    <t>VAF (GP)</t>
  </si>
  <si>
    <t>VAF (GP -TH)</t>
  </si>
  <si>
    <t>OAJ - GALC</t>
  </si>
  <si>
    <t>VAF (GF)</t>
  </si>
  <si>
    <t>VT (GGC) - OAJ</t>
  </si>
  <si>
    <t>VPAA</t>
  </si>
  <si>
    <t>VCH (GSCYMA)</t>
  </si>
  <si>
    <t>Acta del Consejo Directivo en la que se somete a consideración el Manual de Contratación Misional</t>
  </si>
  <si>
    <t>Documento del Manual Actualizado</t>
  </si>
  <si>
    <t>Someter a consideración del Consejo Directivo de la ANH, el Manual de Contratación Misional</t>
  </si>
  <si>
    <t>FILA_1</t>
  </si>
  <si>
    <t>FILA_3</t>
  </si>
  <si>
    <t>FILA_6</t>
  </si>
  <si>
    <t>FILA_7</t>
  </si>
  <si>
    <t>FILA_17</t>
  </si>
  <si>
    <t>FILA_21</t>
  </si>
  <si>
    <t>FILA_22</t>
  </si>
  <si>
    <t>FILA_23</t>
  </si>
  <si>
    <t>FILA_24</t>
  </si>
  <si>
    <t>FILA_29</t>
  </si>
  <si>
    <t>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el riesgo el recobro último.</t>
  </si>
  <si>
    <t>Acción no vencida</t>
  </si>
  <si>
    <t>Acción no vencida. La entidad indica que en tanto ninguna norma obliga al uso del BSC,  la acción de mejora se orienta al uso de otra herramienta que para la Gerencia de Planeación de la ANH sirve para los mismos propósitos.</t>
  </si>
  <si>
    <t>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</si>
  <si>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</si>
  <si>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Acción por cumplir fuera de plazos. A la fecha el Instituto Agustín Codazzi se pronunció sobre el Campo Moqueta y el Campo Barquereña. La ANH giró los recursos de 2 de los 7 campos ubicados en tres municipios con diferencias limítrofes (oficios Id 72829 y 72475). Compromiso de cumplimiento de esta acción para el 31/09/2017.</t>
  </si>
  <si>
    <t>Acción cumplida. La Gerencia de Planeación remitió los reportes de seguimiento para los meses de enero, febrero, marzo, abril, mayo y junio de 2017</t>
  </si>
  <si>
    <t>Acción por cumplir fuera de plazos. La VORP y la VAF remitieron 80 comprobantes de aplicación de los registros identificados y suscribieron compromiso de cumplimiento para el 31/12/2017</t>
  </si>
  <si>
    <t>Acción no vencida. Mediante radicado Id 161431 del 03/02/2017, el Presidente de la ANH, solicitó modificar fecha de terminación de la actividad asociada a la acción de mejoramiento. En el reporte SIRECI del seguimiento al plan de mejoramiento cargado el 27/01/2017 fue registrada la anterior versión. Falta cesión del terreno de la Litoteca al SGC.</t>
  </si>
  <si>
    <t>Acción por cumplir fuera de plazos.  El Plan Unificado de Explotación entre Akacías (CPO-9) y Chcichimene (Cubarral)  formulado entre Ecopetrol y Repsol, no ha sido entregado a la ANH porque se encuentra a la espera de evaluación por parte del comité técnico de ambas empresas, frente al último estudio desarrollado.  La VORP suscribió compromiso de cumplimiento para el 31/12/2017.</t>
  </si>
  <si>
    <t>Acción cumplida. Mediante radicados Id 159838 y 182014 el Presidente de la ANH solicitó modificar la fecha de finalización de la acción. En el reporte SIRECI del plan de mejoramiento suscrito el 27/12/2016 fue registrada la anterior versión de esta acción.
Mediante Acuerdo 02 de 2017 fechado del 18/05/2017 el Consejo Directivo aprobó la actualización del Reglamento de Asignación de áreas</t>
  </si>
  <si>
    <t>Acción cumplida. Mediante radicados Id 159838 y 182014 el Presidente de la ANH solicitó modificar la fecha de finalización de la acción. En el reporte SIRECI del plan de mejoramiento suscrito el 27/12/2016 fue registrada la anterior versión de esta acción.
En Acta N° 3 de 2017 del Consejo Directivo aprobó el Manual de contratación misional.</t>
  </si>
  <si>
    <t>Acción cumplida. La VORP reportó cargue y cierre de los balances diarios de la información pendiente de 2015 para los campos Valdivia, Almagro, Tello y La Jagua, encontrando consistencia entre la información de producción fiscalizada registrada en SUIME y AVM.  
En auditoría de la OCI en 2016 se concluyó que existe un 99,9% de confiabilidad del dato de producción de crudo y 99% de gas.</t>
  </si>
  <si>
    <t>FILA_2</t>
  </si>
  <si>
    <t>FILA_4</t>
  </si>
  <si>
    <t>FILA_5</t>
  </si>
  <si>
    <t>FILA_8</t>
  </si>
  <si>
    <t>FILA_9</t>
  </si>
  <si>
    <t>FILA_10</t>
  </si>
  <si>
    <t>FILA_11</t>
  </si>
  <si>
    <t>FILA_12</t>
  </si>
  <si>
    <t>FILA_13</t>
  </si>
  <si>
    <t>FILA_14</t>
  </si>
  <si>
    <t>FILA_15</t>
  </si>
  <si>
    <t>FILA_16</t>
  </si>
  <si>
    <t>FILA_18</t>
  </si>
  <si>
    <t>FILA_19</t>
  </si>
  <si>
    <t>FILA_20</t>
  </si>
  <si>
    <t>FILA_25</t>
  </si>
  <si>
    <t>FILA_26</t>
  </si>
  <si>
    <t>FILA_27</t>
  </si>
  <si>
    <t>FILA_28</t>
  </si>
  <si>
    <t>FILA_30</t>
  </si>
  <si>
    <t>FILA_31</t>
  </si>
  <si>
    <t>Acción por cumplir fuera de plazos. La VAF suscribió compromiso de cumplimiento para el 15/08/2017</t>
  </si>
  <si>
    <t>Acción no vencida. La Vicepresidencia de Contratos de Hidrocarburos reportó el informe de la certificación de garantías de los primeros 5 meses y queda pendiente el reporte del mes de junio para completar el semestre.</t>
  </si>
  <si>
    <t>Acción no vencida. La Vicepresidencia de operaciones, regalías y participaciones adelantó reunión con Ecopetrol.</t>
  </si>
  <si>
    <t>Acción cumplida. Esta versión del manual desarrolló los temas que requieren énfasis: fortalecimiento de estudios previos, justificación de modificaciones a  contratos o convenios, ejercicio de la supervisión e interventoría, procesos soporte de las áreas jurídica y financiera y plazos de respuesta, así como informes de entrega por cambio de supervisión. Sin cierre en informe de CGR 2017.</t>
  </si>
  <si>
    <t>Acción cumplida. La ejecución de liquidación de contratos y convenios al corte del mes de marzo es de 100% en contratos y 100% en convenios, respecto al plan de liquidación formulado.  Sin cierre en informe de CGR 2017.</t>
  </si>
  <si>
    <t>Acción cumplida. Reiteración de cobro de  intereses de mora a Ecopetrol, quien informó no estar de acuerdo con el cobro de intereses de mora con su correspondiente sustento, por lo cual  VORP solicitó a OAJ para tomar medidas jurídicas. Memorandos Id 130236 del 09/09/2016 – Contrato E&amp;P Caño Sur y Id 140264 del 25/10/2016 Contrato E&amp;P Guarrojo la VORP.  Sin cierre en informe de CGR 2017.</t>
  </si>
  <si>
    <t>Acción cumplida.  Procedimientos para liquidación de derechos económicos de los Contratos E&amp;P y TEAS actualizados y aprobados en SIGECO. La OCI solicitó soportes de la depuración de derechos económicos del último trimestre 2016 y la VORP remitió archivo de liquidación de estos derechos para el tercer trimestre 2016, registrada en la contabilidad.  Sin cierre en informe de CGR 2017.</t>
  </si>
  <si>
    <t>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 Sin cierre en informe de CGR 2017.</t>
  </si>
  <si>
    <t>Acción cumplida. La OAJ envió a la VAF reporte de estado de procesos, mediante correo y radicado I-140-2016-088372 Id: 153830 de fecha 21 de diciembre de 2016. Sin cierre en informe de CGR 2017.</t>
  </si>
  <si>
    <t>Acción cumplida. La OAJ envió a la VAF reporte de estado de procesos, mediante correo y radicado I-140-2016-088372 Id: 153830 de fecha 21 de diciembre de 2016. Con el registro de la devolución de los recursos se resuelve la problemática identificada. Sin cierre en informe de CGR 2017.</t>
  </si>
  <si>
    <t>Acción cumplida en plazos. Mediante Resolución 387 de 2017 se modificó la resolución 509 de 2015 por la cual se actualiza el Sistema Integral de Gestión y de Control de la Agencia Naional de Hidrocarburos - Agencia Nacional de Hidrocarburos.</t>
  </si>
  <si>
    <t>Acción cumplida fuera de plazos. El supervisor del convenio 010 de 2009 con Colfuturo remitió informe del estado del convenio mediante Id 172180 del 31/03/2017. Sin cierre en informe de CGR 2017.</t>
  </si>
  <si>
    <t>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t>
  </si>
  <si>
    <t>Acción cumplida fuera de plazos. Según reporte efectuado por la Vicepresidencia Administrativa y Financiera, PNUD realizó el 24/03/2017 la devolución de $314.146.843 a la cuenta 005-55884-1 de la Agencia Nacional de Hidrocarburos  Sin cierre en informe de CGR 2017. Sin cierre en informe de CGR 2017.</t>
  </si>
  <si>
    <t xml:space="preserve">Acción cumplida fuera de plazos. La CGR reconoce que el valor por el cual se encuentra pendiente la liquidación del contrato es el planteado por FDN  en acta de liquidación unilateral por $18.638.272.127. Por su parte la ANH adelanta las gestiones para liquidar el convenio y solicitar el reintregro de los recursos no utilizados.  Sin cierre en informe de CGR 2017. </t>
  </si>
  <si>
    <t xml:space="preserve">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y la prospectividad hidrocarburífera. </t>
  </si>
  <si>
    <t>Acción cumplida. En informe posterior observación 2015-H-27, la CGR reconoce que el valor por el cual se encuentra pendiente la liquidación es el planteado por FDN en acta de liquidación unilateral por $18.638.272.127, valor que contempla temas técnicos diferentes a verticalidad del pozo. Sin cierre en informe de CGR 2017.</t>
  </si>
  <si>
    <t>Acción vencida fuera de plazos. La VCH suscribió compromiso de cumplimiento para el 31/12/2017 y mediante comunicación con Id 191795 del 23/06/2017 informó las gestiones realizadas para solicitar a la OAJ la terminación unilateral del convenio y el posible establecimiento  demanda de conciliación prejudicial ante la Procuraduría General de la Nación.</t>
  </si>
  <si>
    <t xml:space="preserve">Acción no vencida. Mediante radicado I-221-2017-
000996 Id:161431 del 03/02/2017, el Presidente de la ANH, solicitó modificar la fecha de terminación de la actividad asociada a la acción de mejoramiento. En el reporte SIRECI del seguimiento al plan de mejoramiento cargado el 27/01/2017 fue registrada la anterior versión de esta acción.  </t>
  </si>
  <si>
    <t>Acción no vencida. Mediante radicado Id:161431 del 03/02/2017, el Presidente de la Agencia Nacional de Hidrocarburos, solicitó modificar la fecha de terminación de la actividad asociada a la acción de mejoramiento. En el reporte SIRECI del seguimiento al plan de mejoramiento cargado el 27/01/2017 fue registrada la anterior versión de esta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</si>
</sst>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10" x14ac:knownFonts="1">
    <font>
      <sz val="10"/>
      <name val="Arial"/>
      <family val="2"/>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0"/>
      <color theme="0"/>
      <name val="Arial"/>
      <family val="2"/>
    </font>
    <font>
      <sz val="10"/>
      <color theme="0"/>
      <name val="Arial"/>
      <family val="2"/>
    </font>
    <font>
      <b/>
      <sz val="9"/>
      <color theme="0"/>
      <name val="Arial"/>
      <family val="2"/>
    </font>
    <font>
      <sz val="10"/>
      <color rgb="FFFF0000"/>
      <name val="Arial"/>
      <family val="2"/>
    </font>
  </fonts>
  <fills count="3">
    <fill>
      <patternFill patternType="none"/>
    </fill>
    <fill>
      <patternFill patternType="gray125"/>
    </fill>
    <fill>
      <patternFill patternType="solid">
        <fgColor indexed="54"/>
        <bgColor indexed="64"/>
      </patternFill>
    </fill>
  </fills>
  <borders count="7">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64"/>
      </left>
      <right/>
      <top style="thin">
        <color indexed="64"/>
      </top>
      <bottom style="thin">
        <color indexed="64"/>
      </bottom>
      <diagonal/>
    </border>
  </borders>
  <cellStyleXfs count="7">
    <xf numFmtId="0" fontId="0" fillId="0" borderId="0"/>
    <xf numFmtId="9" fontId="3" fillId="0" borderId="0" applyFont="0" applyFill="0" applyBorder="0" applyAlignment="0" applyProtection="0"/>
    <xf numFmtId="0" fontId="3" fillId="0" borderId="0"/>
    <xf numFmtId="0" fontId="2" fillId="0" borderId="0"/>
    <xf numFmtId="0" fontId="3" fillId="0" borderId="0"/>
    <xf numFmtId="0" fontId="1" fillId="0" borderId="0"/>
    <xf numFmtId="41" fontId="3" fillId="0" borderId="0" applyFont="0" applyFill="0" applyBorder="0" applyAlignment="0" applyProtection="0"/>
  </cellStyleXfs>
  <cellXfs count="46">
    <xf numFmtId="0" fontId="0" fillId="0" borderId="0" xfId="0"/>
    <xf numFmtId="0" fontId="4" fillId="0" borderId="0" xfId="0" applyFont="1" applyAlignment="1">
      <alignment vertical="center"/>
    </xf>
    <xf numFmtId="0" fontId="6" fillId="2"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9" fontId="4" fillId="0" borderId="4" xfId="1" applyFont="1" applyFill="1" applyBorder="1" applyAlignment="1" applyProtection="1">
      <alignment horizontal="center" vertical="center"/>
      <protection locked="0"/>
    </xf>
    <xf numFmtId="0" fontId="4" fillId="0" borderId="4" xfId="0" applyFont="1" applyFill="1" applyBorder="1" applyAlignment="1">
      <alignment horizontal="justify"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14" fontId="4" fillId="0" borderId="4" xfId="0" applyNumberFormat="1" applyFont="1" applyFill="1" applyBorder="1" applyAlignment="1">
      <alignment horizontal="center" vertical="center"/>
    </xf>
    <xf numFmtId="9" fontId="4" fillId="0" borderId="4" xfId="1" applyFont="1" applyFill="1" applyBorder="1" applyAlignment="1" applyProtection="1">
      <alignment horizontal="left" vertical="center" wrapText="1"/>
      <protection locked="0"/>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Fill="1" applyBorder="1" applyAlignment="1">
      <alignment vertical="center"/>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center" vertical="center"/>
      <protection locked="0"/>
    </xf>
    <xf numFmtId="1" fontId="4" fillId="0" borderId="4" xfId="0" applyNumberFormat="1" applyFont="1" applyFill="1" applyBorder="1" applyAlignment="1" applyProtection="1">
      <alignment horizontal="center" vertical="center"/>
      <protection locked="0"/>
    </xf>
    <xf numFmtId="0" fontId="4" fillId="0" borderId="0" xfId="0" applyFont="1" applyFill="1" applyAlignment="1">
      <alignment vertical="center"/>
    </xf>
    <xf numFmtId="1" fontId="4" fillId="0" borderId="4" xfId="1" applyNumberFormat="1" applyFont="1" applyFill="1" applyBorder="1" applyAlignment="1">
      <alignment horizontal="center" vertical="center"/>
    </xf>
    <xf numFmtId="41" fontId="4" fillId="0" borderId="0" xfId="6" applyFont="1" applyAlignment="1">
      <alignment horizontal="center" vertical="center"/>
    </xf>
    <xf numFmtId="0" fontId="7" fillId="0" borderId="0" xfId="0" applyFont="1" applyAlignment="1">
      <alignment vertical="center"/>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Fill="1" applyAlignment="1">
      <alignment vertical="center" wrapText="1"/>
    </xf>
    <xf numFmtId="164" fontId="6" fillId="2" borderId="1"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left" vertical="center" wrapText="1"/>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9" fillId="0" borderId="0" xfId="0" applyFont="1" applyAlignment="1">
      <alignment vertical="center" wrapText="1"/>
    </xf>
    <xf numFmtId="0" fontId="4" fillId="0" borderId="0" xfId="0" applyFont="1" applyFill="1" applyAlignment="1">
      <alignment vertical="center" wrapText="1"/>
    </xf>
    <xf numFmtId="0" fontId="6" fillId="2" borderId="1" xfId="0" applyFont="1" applyFill="1" applyBorder="1" applyAlignment="1" applyProtection="1">
      <alignment horizontal="center" vertical="center"/>
    </xf>
    <xf numFmtId="0" fontId="7" fillId="0" borderId="0" xfId="0" applyFont="1" applyAlignment="1">
      <alignment vertical="center"/>
    </xf>
    <xf numFmtId="0" fontId="7" fillId="0" borderId="0" xfId="0" applyFont="1" applyAlignment="1">
      <alignment vertical="center" wrapText="1"/>
    </xf>
    <xf numFmtId="0" fontId="6" fillId="0" borderId="1" xfId="0" applyFont="1" applyFill="1" applyBorder="1" applyAlignment="1" applyProtection="1">
      <alignment horizontal="center"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cellXfs>
  <cellStyles count="7">
    <cellStyle name="Millares [0]" xfId="6" builtinId="6"/>
    <cellStyle name="Normal" xfId="0" builtinId="0"/>
    <cellStyle name="Normal 2" xfId="4"/>
    <cellStyle name="Normal 2 2" xfId="3"/>
    <cellStyle name="Normal 2 2 2" xfId="5"/>
    <cellStyle name="Normal 2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50672"/>
  <sheetViews>
    <sheetView tabSelected="1" zoomScale="90" zoomScaleNormal="90" zoomScaleSheetLayoutView="80" workbookViewId="0">
      <pane xSplit="4" ySplit="10" topLeftCell="E11" activePane="bottomRight" state="frozen"/>
      <selection pane="topRight" activeCell="E1" sqref="E1"/>
      <selection pane="bottomLeft" activeCell="A11" sqref="A11"/>
      <selection pane="bottomRight" activeCell="S1" sqref="S1:AM1048576"/>
    </sheetView>
  </sheetViews>
  <sheetFormatPr baseColWidth="10" defaultColWidth="9.5703125" defaultRowHeight="12.75" x14ac:dyDescent="0.2"/>
  <cols>
    <col min="1" max="1" width="4.7109375" style="1" customWidth="1"/>
    <col min="2" max="2" width="14.5703125" style="1" customWidth="1"/>
    <col min="3" max="3" width="15.42578125" style="13" customWidth="1"/>
    <col min="4" max="4" width="11.5703125" style="14" customWidth="1"/>
    <col min="5" max="5" width="44.85546875" style="13" customWidth="1"/>
    <col min="6" max="6" width="37.85546875" style="13" customWidth="1"/>
    <col min="7" max="7" width="36.42578125" style="13" customWidth="1"/>
    <col min="8" max="8" width="34.85546875" style="13" customWidth="1"/>
    <col min="9" max="9" width="19.7109375" style="13" customWidth="1"/>
    <col min="10" max="10" width="15.28515625" style="14" customWidth="1"/>
    <col min="11" max="11" width="10.85546875" style="14" customWidth="1"/>
    <col min="12" max="12" width="14.140625" style="14" customWidth="1"/>
    <col min="13" max="13" width="13.140625" style="14" customWidth="1"/>
    <col min="14" max="14" width="11.5703125" style="14" customWidth="1"/>
    <col min="15" max="15" width="7.7109375" style="1" customWidth="1"/>
    <col min="16" max="16" width="59.28515625" style="15" customWidth="1"/>
    <col min="17" max="17" width="15.28515625" style="13" customWidth="1"/>
    <col min="18" max="18" width="15.140625" style="13" customWidth="1"/>
    <col min="19" max="19" width="31.140625" style="1" customWidth="1"/>
    <col min="20" max="16384" width="9.5703125" style="1"/>
  </cols>
  <sheetData>
    <row r="1" spans="1:18" s="23" customFormat="1" ht="12.75" customHeight="1" x14ac:dyDescent="0.2">
      <c r="B1" s="24" t="s">
        <v>0</v>
      </c>
      <c r="C1" s="25">
        <v>53</v>
      </c>
      <c r="D1" s="39" t="s">
        <v>1</v>
      </c>
      <c r="E1" s="40"/>
      <c r="F1" s="40"/>
      <c r="G1" s="40"/>
      <c r="H1" s="41"/>
      <c r="I1" s="26"/>
      <c r="J1" s="27"/>
      <c r="K1" s="27"/>
      <c r="L1" s="27"/>
      <c r="M1" s="27"/>
      <c r="N1" s="27"/>
      <c r="P1" s="28"/>
      <c r="Q1" s="13"/>
      <c r="R1" s="13"/>
    </row>
    <row r="2" spans="1:18" s="23" customFormat="1" ht="12.75" customHeight="1" x14ac:dyDescent="0.2">
      <c r="B2" s="24" t="s">
        <v>2</v>
      </c>
      <c r="C2" s="25">
        <v>400</v>
      </c>
      <c r="D2" s="42" t="s">
        <v>3</v>
      </c>
      <c r="E2" s="43"/>
      <c r="F2" s="43"/>
      <c r="G2" s="43"/>
      <c r="H2" s="44"/>
      <c r="I2" s="26"/>
      <c r="J2" s="27"/>
      <c r="K2" s="27"/>
      <c r="L2" s="27"/>
      <c r="M2" s="27"/>
      <c r="N2" s="27"/>
      <c r="P2" s="28"/>
      <c r="Q2" s="13"/>
      <c r="R2" s="13"/>
    </row>
    <row r="3" spans="1:18" s="23" customFormat="1" ht="11.25" customHeight="1" x14ac:dyDescent="0.2">
      <c r="B3" s="24" t="s">
        <v>4</v>
      </c>
      <c r="C3" s="25">
        <v>1</v>
      </c>
      <c r="D3" s="27"/>
      <c r="E3" s="26"/>
      <c r="F3" s="26"/>
      <c r="G3" s="26"/>
      <c r="H3" s="26"/>
      <c r="I3" s="37"/>
      <c r="J3" s="27"/>
      <c r="K3" s="27"/>
      <c r="L3" s="27"/>
      <c r="M3" s="27"/>
      <c r="N3" s="27"/>
      <c r="P3" s="28"/>
      <c r="Q3" s="13"/>
      <c r="R3" s="13"/>
    </row>
    <row r="4" spans="1:18" s="23" customFormat="1" ht="11.25" customHeight="1" x14ac:dyDescent="0.2">
      <c r="B4" s="24" t="s">
        <v>5</v>
      </c>
      <c r="C4" s="25">
        <v>530</v>
      </c>
      <c r="D4" s="27"/>
      <c r="E4" s="29"/>
      <c r="F4" s="26"/>
      <c r="G4" s="26"/>
      <c r="H4" s="26"/>
      <c r="I4" s="37"/>
      <c r="J4" s="27"/>
      <c r="K4" s="27"/>
      <c r="L4" s="27"/>
      <c r="M4" s="27"/>
      <c r="N4" s="27"/>
      <c r="P4" s="28"/>
      <c r="Q4" s="13"/>
      <c r="R4" s="13"/>
    </row>
    <row r="5" spans="1:18" s="23" customFormat="1" ht="11.25" customHeight="1" x14ac:dyDescent="0.2">
      <c r="B5" s="24" t="s">
        <v>6</v>
      </c>
      <c r="C5" s="30">
        <v>42916</v>
      </c>
      <c r="D5" s="27"/>
      <c r="E5" s="26"/>
      <c r="F5" s="26"/>
      <c r="G5" s="26"/>
      <c r="H5" s="26"/>
      <c r="I5" s="26"/>
      <c r="J5" s="27"/>
      <c r="K5" s="27"/>
      <c r="L5" s="27"/>
      <c r="M5" s="27"/>
      <c r="N5" s="27"/>
      <c r="P5" s="28"/>
      <c r="Q5" s="13"/>
      <c r="R5" s="13"/>
    </row>
    <row r="6" spans="1:18" s="23" customFormat="1" ht="11.25" customHeight="1" x14ac:dyDescent="0.2">
      <c r="B6" s="24" t="s">
        <v>7</v>
      </c>
      <c r="C6" s="25">
        <v>6</v>
      </c>
      <c r="D6" s="24" t="s">
        <v>8</v>
      </c>
      <c r="E6" s="26"/>
      <c r="F6" s="26"/>
      <c r="G6" s="26"/>
      <c r="H6" s="26"/>
      <c r="I6" s="26"/>
      <c r="J6" s="27"/>
      <c r="K6" s="27"/>
      <c r="L6" s="27"/>
      <c r="M6" s="27"/>
      <c r="N6" s="27"/>
      <c r="P6" s="28"/>
      <c r="Q6" s="13"/>
      <c r="R6" s="13"/>
    </row>
    <row r="7" spans="1:18" s="23" customFormat="1" ht="3" customHeight="1" x14ac:dyDescent="0.2">
      <c r="C7" s="26"/>
      <c r="D7" s="27"/>
      <c r="E7" s="26"/>
      <c r="F7" s="26"/>
      <c r="G7" s="26"/>
      <c r="H7" s="26"/>
      <c r="I7" s="26"/>
      <c r="J7" s="27"/>
      <c r="K7" s="27"/>
      <c r="L7" s="27"/>
      <c r="M7" s="27"/>
      <c r="N7" s="27"/>
      <c r="P7" s="28"/>
      <c r="Q7" s="13"/>
      <c r="R7" s="13"/>
    </row>
    <row r="8" spans="1:18" s="23" customFormat="1" x14ac:dyDescent="0.2">
      <c r="A8" s="24" t="s">
        <v>9</v>
      </c>
      <c r="B8" s="39" t="s">
        <v>89</v>
      </c>
      <c r="C8" s="40"/>
      <c r="D8" s="40"/>
      <c r="E8" s="40"/>
      <c r="F8" s="40"/>
      <c r="G8" s="40"/>
      <c r="H8" s="41"/>
      <c r="I8" s="41"/>
      <c r="J8" s="45"/>
      <c r="K8" s="45"/>
      <c r="L8" s="45"/>
      <c r="M8" s="45"/>
      <c r="N8" s="45"/>
      <c r="P8" s="28"/>
      <c r="Q8" s="26"/>
      <c r="R8" s="26"/>
    </row>
    <row r="9" spans="1:18" s="23" customFormat="1" ht="12.75" hidden="1" customHeight="1" x14ac:dyDescent="0.2">
      <c r="C9" s="31">
        <v>4</v>
      </c>
      <c r="D9" s="32">
        <v>8</v>
      </c>
      <c r="E9" s="31">
        <v>12</v>
      </c>
      <c r="F9" s="31">
        <v>16</v>
      </c>
      <c r="G9" s="31">
        <v>20</v>
      </c>
      <c r="H9" s="31">
        <v>24</v>
      </c>
      <c r="I9" s="31">
        <v>28</v>
      </c>
      <c r="J9" s="32">
        <v>31</v>
      </c>
      <c r="K9" s="32">
        <v>32</v>
      </c>
      <c r="L9" s="32">
        <v>36</v>
      </c>
      <c r="M9" s="32">
        <v>40</v>
      </c>
      <c r="N9" s="32">
        <v>44</v>
      </c>
      <c r="O9" s="32"/>
      <c r="P9" s="33"/>
      <c r="Q9" s="31"/>
      <c r="R9" s="31"/>
    </row>
    <row r="10" spans="1:18" s="26" customFormat="1" ht="53.25" customHeight="1" x14ac:dyDescent="0.2">
      <c r="A10" s="2" t="s">
        <v>90</v>
      </c>
      <c r="B10" s="34" t="s">
        <v>10</v>
      </c>
      <c r="C10" s="35" t="s">
        <v>11</v>
      </c>
      <c r="D10" s="35" t="s">
        <v>108</v>
      </c>
      <c r="E10" s="35" t="s">
        <v>12</v>
      </c>
      <c r="F10" s="35" t="s">
        <v>13</v>
      </c>
      <c r="G10" s="35" t="s">
        <v>14</v>
      </c>
      <c r="H10" s="35" t="s">
        <v>15</v>
      </c>
      <c r="I10" s="35" t="s">
        <v>16</v>
      </c>
      <c r="J10" s="36" t="s">
        <v>17</v>
      </c>
      <c r="K10" s="36" t="s">
        <v>18</v>
      </c>
      <c r="L10" s="36" t="s">
        <v>19</v>
      </c>
      <c r="M10" s="36" t="s">
        <v>20</v>
      </c>
      <c r="N10" s="36" t="s">
        <v>21</v>
      </c>
      <c r="O10" s="35" t="s">
        <v>22</v>
      </c>
      <c r="P10" s="35" t="s">
        <v>23</v>
      </c>
      <c r="Q10" s="35" t="s">
        <v>24</v>
      </c>
      <c r="R10" s="35" t="s">
        <v>25</v>
      </c>
    </row>
    <row r="11" spans="1:18" s="20" customFormat="1" ht="161.25" customHeight="1" x14ac:dyDescent="0.2">
      <c r="A11" s="3">
        <v>1</v>
      </c>
      <c r="B11" s="16" t="s">
        <v>194</v>
      </c>
      <c r="C11" s="17" t="s">
        <v>26</v>
      </c>
      <c r="D11" s="18">
        <v>12</v>
      </c>
      <c r="E11" s="17" t="s">
        <v>207</v>
      </c>
      <c r="F11" s="17" t="s">
        <v>31</v>
      </c>
      <c r="G11" s="17" t="s">
        <v>32</v>
      </c>
      <c r="H11" s="17" t="s">
        <v>33</v>
      </c>
      <c r="I11" s="17" t="s">
        <v>34</v>
      </c>
      <c r="J11" s="18">
        <v>1</v>
      </c>
      <c r="K11" s="4">
        <v>41456</v>
      </c>
      <c r="L11" s="4">
        <v>41851</v>
      </c>
      <c r="M11" s="19">
        <f t="shared" ref="M11:M13" si="0">ROUND(((L11-K11)/7),0)</f>
        <v>56</v>
      </c>
      <c r="N11" s="9">
        <v>1</v>
      </c>
      <c r="O11" s="6">
        <f t="shared" ref="O11:O13" si="1">+N11/J11</f>
        <v>1</v>
      </c>
      <c r="P11" s="12" t="s">
        <v>241</v>
      </c>
      <c r="Q11" s="5" t="s">
        <v>28</v>
      </c>
      <c r="R11" s="8" t="s">
        <v>30</v>
      </c>
    </row>
    <row r="12" spans="1:18" s="20" customFormat="1" ht="153.75" customHeight="1" x14ac:dyDescent="0.2">
      <c r="A12" s="3">
        <v>2</v>
      </c>
      <c r="B12" s="16" t="s">
        <v>217</v>
      </c>
      <c r="C12" s="17" t="s">
        <v>26</v>
      </c>
      <c r="D12" s="18">
        <v>24</v>
      </c>
      <c r="E12" s="17" t="s">
        <v>36</v>
      </c>
      <c r="F12" s="17" t="s">
        <v>37</v>
      </c>
      <c r="G12" s="17" t="s">
        <v>38</v>
      </c>
      <c r="H12" s="17" t="s">
        <v>39</v>
      </c>
      <c r="I12" s="17" t="s">
        <v>40</v>
      </c>
      <c r="J12" s="18">
        <v>1</v>
      </c>
      <c r="K12" s="4">
        <v>41820</v>
      </c>
      <c r="L12" s="4">
        <v>43100</v>
      </c>
      <c r="M12" s="19">
        <f t="shared" si="0"/>
        <v>183</v>
      </c>
      <c r="N12" s="9">
        <v>0.8</v>
      </c>
      <c r="O12" s="6">
        <f t="shared" si="1"/>
        <v>0.8</v>
      </c>
      <c r="P12" s="7" t="s">
        <v>212</v>
      </c>
      <c r="Q12" s="5" t="s">
        <v>29</v>
      </c>
      <c r="R12" s="8" t="s">
        <v>30</v>
      </c>
    </row>
    <row r="13" spans="1:18" s="20" customFormat="1" ht="123" customHeight="1" x14ac:dyDescent="0.2">
      <c r="A13" s="3">
        <v>3</v>
      </c>
      <c r="B13" s="16" t="s">
        <v>195</v>
      </c>
      <c r="C13" s="17" t="s">
        <v>26</v>
      </c>
      <c r="D13" s="18">
        <v>32</v>
      </c>
      <c r="E13" s="17" t="s">
        <v>41</v>
      </c>
      <c r="F13" s="17" t="s">
        <v>42</v>
      </c>
      <c r="G13" s="17" t="s">
        <v>43</v>
      </c>
      <c r="H13" s="17" t="s">
        <v>44</v>
      </c>
      <c r="I13" s="17" t="s">
        <v>45</v>
      </c>
      <c r="J13" s="18">
        <v>4</v>
      </c>
      <c r="K13" s="4">
        <v>41456</v>
      </c>
      <c r="L13" s="4">
        <v>41851</v>
      </c>
      <c r="M13" s="19">
        <f t="shared" si="0"/>
        <v>56</v>
      </c>
      <c r="N13" s="9">
        <v>4</v>
      </c>
      <c r="O13" s="6">
        <f t="shared" si="1"/>
        <v>1</v>
      </c>
      <c r="P13" s="7" t="s">
        <v>242</v>
      </c>
      <c r="Q13" s="5" t="s">
        <v>27</v>
      </c>
      <c r="R13" s="8" t="s">
        <v>30</v>
      </c>
    </row>
    <row r="14" spans="1:18" s="20" customFormat="1" ht="102" x14ac:dyDescent="0.2">
      <c r="A14" s="3">
        <v>4</v>
      </c>
      <c r="B14" s="16" t="s">
        <v>218</v>
      </c>
      <c r="C14" s="17" t="s">
        <v>26</v>
      </c>
      <c r="D14" s="18">
        <v>35</v>
      </c>
      <c r="E14" s="17" t="s">
        <v>46</v>
      </c>
      <c r="F14" s="17" t="s">
        <v>47</v>
      </c>
      <c r="G14" s="17" t="s">
        <v>48</v>
      </c>
      <c r="H14" s="17" t="s">
        <v>49</v>
      </c>
      <c r="I14" s="17" t="s">
        <v>50</v>
      </c>
      <c r="J14" s="18">
        <v>2</v>
      </c>
      <c r="K14" s="4">
        <v>41456</v>
      </c>
      <c r="L14" s="4">
        <v>42004</v>
      </c>
      <c r="M14" s="19">
        <f>ROUND(((L14-K14)/7),0)</f>
        <v>78</v>
      </c>
      <c r="N14" s="9">
        <v>1</v>
      </c>
      <c r="O14" s="6">
        <f>+N14/J14</f>
        <v>0.5</v>
      </c>
      <c r="P14" s="7" t="s">
        <v>209</v>
      </c>
      <c r="Q14" s="5" t="s">
        <v>27</v>
      </c>
      <c r="R14" s="8" t="s">
        <v>30</v>
      </c>
    </row>
    <row r="15" spans="1:18" s="20" customFormat="1" ht="102" x14ac:dyDescent="0.2">
      <c r="A15" s="3">
        <v>5</v>
      </c>
      <c r="B15" s="16" t="s">
        <v>219</v>
      </c>
      <c r="C15" s="17" t="s">
        <v>26</v>
      </c>
      <c r="D15" s="9" t="s">
        <v>60</v>
      </c>
      <c r="E15" s="10" t="s">
        <v>61</v>
      </c>
      <c r="F15" s="10" t="s">
        <v>62</v>
      </c>
      <c r="G15" s="10" t="s">
        <v>63</v>
      </c>
      <c r="H15" s="10" t="s">
        <v>64</v>
      </c>
      <c r="I15" s="10" t="s">
        <v>65</v>
      </c>
      <c r="J15" s="9">
        <v>1</v>
      </c>
      <c r="K15" s="4">
        <v>42370</v>
      </c>
      <c r="L15" s="4">
        <v>42400</v>
      </c>
      <c r="M15" s="9">
        <v>4</v>
      </c>
      <c r="N15" s="9">
        <v>1</v>
      </c>
      <c r="O15" s="6">
        <f t="shared" ref="O15:O22" si="2">+N15/J15</f>
        <v>1</v>
      </c>
      <c r="P15" s="7" t="s">
        <v>243</v>
      </c>
      <c r="Q15" s="10" t="s">
        <v>57</v>
      </c>
      <c r="R15" s="10" t="s">
        <v>53</v>
      </c>
    </row>
    <row r="16" spans="1:18" s="20" customFormat="1" ht="103.5" customHeight="1" x14ac:dyDescent="0.2">
      <c r="A16" s="3">
        <v>6</v>
      </c>
      <c r="B16" s="16" t="s">
        <v>196</v>
      </c>
      <c r="C16" s="17" t="s">
        <v>26</v>
      </c>
      <c r="D16" s="9" t="s">
        <v>67</v>
      </c>
      <c r="E16" s="10" t="s">
        <v>68</v>
      </c>
      <c r="F16" s="10" t="s">
        <v>69</v>
      </c>
      <c r="G16" s="10" t="s">
        <v>54</v>
      </c>
      <c r="H16" s="10" t="s">
        <v>55</v>
      </c>
      <c r="I16" s="10" t="s">
        <v>56</v>
      </c>
      <c r="J16" s="9">
        <v>2</v>
      </c>
      <c r="K16" s="4">
        <v>42370</v>
      </c>
      <c r="L16" s="4">
        <v>42521</v>
      </c>
      <c r="M16" s="9">
        <v>22</v>
      </c>
      <c r="N16" s="9">
        <v>2</v>
      </c>
      <c r="O16" s="6">
        <f t="shared" si="2"/>
        <v>1</v>
      </c>
      <c r="P16" s="7" t="s">
        <v>244</v>
      </c>
      <c r="Q16" s="10" t="s">
        <v>57</v>
      </c>
      <c r="R16" s="10" t="s">
        <v>53</v>
      </c>
    </row>
    <row r="17" spans="1:19" s="20" customFormat="1" ht="89.25" x14ac:dyDescent="0.2">
      <c r="A17" s="3">
        <v>7</v>
      </c>
      <c r="B17" s="16" t="s">
        <v>197</v>
      </c>
      <c r="C17" s="17" t="s">
        <v>26</v>
      </c>
      <c r="D17" s="9" t="s">
        <v>70</v>
      </c>
      <c r="E17" s="10" t="s">
        <v>71</v>
      </c>
      <c r="F17" s="10" t="s">
        <v>72</v>
      </c>
      <c r="G17" s="10" t="s">
        <v>73</v>
      </c>
      <c r="H17" s="10" t="s">
        <v>73</v>
      </c>
      <c r="I17" s="10" t="s">
        <v>74</v>
      </c>
      <c r="J17" s="9">
        <v>1</v>
      </c>
      <c r="K17" s="4">
        <v>42522</v>
      </c>
      <c r="L17" s="4">
        <v>42551</v>
      </c>
      <c r="M17" s="9">
        <v>4</v>
      </c>
      <c r="N17" s="9">
        <v>1</v>
      </c>
      <c r="O17" s="6">
        <f t="shared" si="2"/>
        <v>1</v>
      </c>
      <c r="P17" s="8" t="s">
        <v>245</v>
      </c>
      <c r="Q17" s="10" t="s">
        <v>57</v>
      </c>
      <c r="R17" s="10" t="s">
        <v>53</v>
      </c>
    </row>
    <row r="18" spans="1:19" s="20" customFormat="1" ht="127.5" x14ac:dyDescent="0.2">
      <c r="A18" s="3">
        <v>8</v>
      </c>
      <c r="B18" s="16" t="s">
        <v>220</v>
      </c>
      <c r="C18" s="17" t="s">
        <v>26</v>
      </c>
      <c r="D18" s="9" t="s">
        <v>75</v>
      </c>
      <c r="E18" s="10" t="s">
        <v>76</v>
      </c>
      <c r="F18" s="10" t="s">
        <v>77</v>
      </c>
      <c r="G18" s="10" t="s">
        <v>78</v>
      </c>
      <c r="H18" s="10" t="s">
        <v>79</v>
      </c>
      <c r="I18" s="10" t="s">
        <v>80</v>
      </c>
      <c r="J18" s="9">
        <v>1</v>
      </c>
      <c r="K18" s="4">
        <v>42370</v>
      </c>
      <c r="L18" s="4">
        <v>42551</v>
      </c>
      <c r="M18" s="9">
        <v>26</v>
      </c>
      <c r="N18" s="9">
        <v>0.7</v>
      </c>
      <c r="O18" s="6">
        <f t="shared" si="2"/>
        <v>0.7</v>
      </c>
      <c r="P18" s="7" t="s">
        <v>213</v>
      </c>
      <c r="Q18" s="10" t="s">
        <v>66</v>
      </c>
      <c r="R18" s="10" t="s">
        <v>53</v>
      </c>
    </row>
    <row r="19" spans="1:19" s="20" customFormat="1" ht="127.5" x14ac:dyDescent="0.2">
      <c r="A19" s="3">
        <v>9</v>
      </c>
      <c r="B19" s="16" t="s">
        <v>221</v>
      </c>
      <c r="C19" s="17" t="s">
        <v>26</v>
      </c>
      <c r="D19" s="9" t="s">
        <v>81</v>
      </c>
      <c r="E19" s="10" t="s">
        <v>204</v>
      </c>
      <c r="F19" s="10" t="s">
        <v>77</v>
      </c>
      <c r="G19" s="10" t="s">
        <v>79</v>
      </c>
      <c r="H19" s="10" t="s">
        <v>79</v>
      </c>
      <c r="I19" s="10" t="s">
        <v>80</v>
      </c>
      <c r="J19" s="9">
        <v>1</v>
      </c>
      <c r="K19" s="4">
        <v>42370</v>
      </c>
      <c r="L19" s="4">
        <v>42551</v>
      </c>
      <c r="M19" s="9">
        <v>26</v>
      </c>
      <c r="N19" s="9">
        <v>0.7</v>
      </c>
      <c r="O19" s="6">
        <f>+N19/J19</f>
        <v>0.7</v>
      </c>
      <c r="P19" s="7" t="s">
        <v>213</v>
      </c>
      <c r="Q19" s="10" t="s">
        <v>66</v>
      </c>
      <c r="R19" s="10" t="s">
        <v>53</v>
      </c>
    </row>
    <row r="20" spans="1:19" s="20" customFormat="1" ht="180" customHeight="1" x14ac:dyDescent="0.2">
      <c r="A20" s="3">
        <v>10</v>
      </c>
      <c r="B20" s="16" t="s">
        <v>222</v>
      </c>
      <c r="C20" s="17" t="s">
        <v>26</v>
      </c>
      <c r="D20" s="9" t="s">
        <v>82</v>
      </c>
      <c r="E20" s="10" t="s">
        <v>88</v>
      </c>
      <c r="F20" s="10" t="s">
        <v>83</v>
      </c>
      <c r="G20" s="10" t="s">
        <v>84</v>
      </c>
      <c r="H20" s="10" t="s">
        <v>84</v>
      </c>
      <c r="I20" s="10" t="s">
        <v>59</v>
      </c>
      <c r="J20" s="9">
        <v>1</v>
      </c>
      <c r="K20" s="4">
        <v>42359</v>
      </c>
      <c r="L20" s="4">
        <v>42369</v>
      </c>
      <c r="M20" s="9">
        <v>1</v>
      </c>
      <c r="N20" s="9">
        <v>1</v>
      </c>
      <c r="O20" s="6">
        <f t="shared" si="2"/>
        <v>1</v>
      </c>
      <c r="P20" s="8" t="s">
        <v>254</v>
      </c>
      <c r="Q20" s="10" t="s">
        <v>85</v>
      </c>
      <c r="R20" s="10" t="s">
        <v>53</v>
      </c>
      <c r="S20" s="38"/>
    </row>
    <row r="21" spans="1:19" s="20" customFormat="1" ht="127.5" x14ac:dyDescent="0.2">
      <c r="A21" s="3">
        <v>11</v>
      </c>
      <c r="B21" s="16" t="s">
        <v>223</v>
      </c>
      <c r="C21" s="17" t="s">
        <v>26</v>
      </c>
      <c r="D21" s="9" t="s">
        <v>92</v>
      </c>
      <c r="E21" s="10" t="s">
        <v>93</v>
      </c>
      <c r="F21" s="10" t="s">
        <v>94</v>
      </c>
      <c r="G21" s="10" t="s">
        <v>97</v>
      </c>
      <c r="H21" s="10" t="s">
        <v>95</v>
      </c>
      <c r="I21" s="10" t="s">
        <v>96</v>
      </c>
      <c r="J21" s="9">
        <v>105</v>
      </c>
      <c r="K21" s="4">
        <v>42552</v>
      </c>
      <c r="L21" s="4">
        <v>42735</v>
      </c>
      <c r="M21" s="9">
        <v>26</v>
      </c>
      <c r="N21" s="21">
        <v>80</v>
      </c>
      <c r="O21" s="6">
        <f>+N21/J21</f>
        <v>0.76190476190476186</v>
      </c>
      <c r="P21" s="7" t="s">
        <v>211</v>
      </c>
      <c r="Q21" s="10" t="s">
        <v>91</v>
      </c>
      <c r="R21" s="10" t="s">
        <v>107</v>
      </c>
    </row>
    <row r="22" spans="1:19" s="20" customFormat="1" ht="140.25" x14ac:dyDescent="0.2">
      <c r="A22" s="3">
        <v>12</v>
      </c>
      <c r="B22" s="16" t="s">
        <v>224</v>
      </c>
      <c r="C22" s="17" t="s">
        <v>26</v>
      </c>
      <c r="D22" s="9" t="s">
        <v>98</v>
      </c>
      <c r="E22" s="10" t="s">
        <v>99</v>
      </c>
      <c r="F22" s="10" t="s">
        <v>100</v>
      </c>
      <c r="G22" s="10" t="s">
        <v>101</v>
      </c>
      <c r="H22" s="10" t="s">
        <v>102</v>
      </c>
      <c r="I22" s="10" t="s">
        <v>103</v>
      </c>
      <c r="J22" s="9">
        <v>5</v>
      </c>
      <c r="K22" s="4">
        <v>42583</v>
      </c>
      <c r="L22" s="4">
        <v>42735</v>
      </c>
      <c r="M22" s="9">
        <v>22</v>
      </c>
      <c r="N22" s="9">
        <v>5</v>
      </c>
      <c r="O22" s="6">
        <f t="shared" si="2"/>
        <v>1</v>
      </c>
      <c r="P22" s="7" t="s">
        <v>246</v>
      </c>
      <c r="Q22" s="10" t="s">
        <v>28</v>
      </c>
      <c r="R22" s="10" t="s">
        <v>107</v>
      </c>
    </row>
    <row r="23" spans="1:19" s="20" customFormat="1" ht="118.5" customHeight="1" x14ac:dyDescent="0.2">
      <c r="A23" s="3">
        <v>13</v>
      </c>
      <c r="B23" s="16" t="s">
        <v>225</v>
      </c>
      <c r="C23" s="17" t="s">
        <v>26</v>
      </c>
      <c r="D23" s="9" t="s">
        <v>104</v>
      </c>
      <c r="E23" s="10" t="s">
        <v>105</v>
      </c>
      <c r="F23" s="10" t="s">
        <v>106</v>
      </c>
      <c r="G23" s="10" t="s">
        <v>101</v>
      </c>
      <c r="H23" s="10" t="s">
        <v>102</v>
      </c>
      <c r="I23" s="10" t="s">
        <v>103</v>
      </c>
      <c r="J23" s="9">
        <v>5</v>
      </c>
      <c r="K23" s="4">
        <v>42583</v>
      </c>
      <c r="L23" s="4">
        <v>42735</v>
      </c>
      <c r="M23" s="9">
        <v>22</v>
      </c>
      <c r="N23" s="9">
        <v>5</v>
      </c>
      <c r="O23" s="6">
        <f t="shared" ref="O23:O37" si="3">+N23/J23</f>
        <v>1</v>
      </c>
      <c r="P23" s="7" t="s">
        <v>247</v>
      </c>
      <c r="Q23" s="10" t="s">
        <v>28</v>
      </c>
      <c r="R23" s="10" t="s">
        <v>107</v>
      </c>
    </row>
    <row r="24" spans="1:19" s="20" customFormat="1" ht="76.5" x14ac:dyDescent="0.2">
      <c r="A24" s="3">
        <v>14</v>
      </c>
      <c r="B24" s="16" t="s">
        <v>226</v>
      </c>
      <c r="C24" s="17" t="s">
        <v>26</v>
      </c>
      <c r="D24" s="9" t="s">
        <v>172</v>
      </c>
      <c r="E24" s="10" t="s">
        <v>109</v>
      </c>
      <c r="F24" s="10" t="s">
        <v>110</v>
      </c>
      <c r="G24" s="10" t="s">
        <v>111</v>
      </c>
      <c r="H24" s="10" t="s">
        <v>112</v>
      </c>
      <c r="I24" s="10" t="s">
        <v>113</v>
      </c>
      <c r="J24" s="9">
        <v>3</v>
      </c>
      <c r="K24" s="11">
        <v>42736</v>
      </c>
      <c r="L24" s="11">
        <v>43100</v>
      </c>
      <c r="M24" s="9">
        <v>52</v>
      </c>
      <c r="N24" s="9">
        <v>0</v>
      </c>
      <c r="O24" s="6">
        <f t="shared" si="3"/>
        <v>0</v>
      </c>
      <c r="P24" s="8" t="s">
        <v>206</v>
      </c>
      <c r="Q24" s="10" t="s">
        <v>184</v>
      </c>
      <c r="R24" s="10" t="s">
        <v>107</v>
      </c>
    </row>
    <row r="25" spans="1:19" s="20" customFormat="1" ht="102" x14ac:dyDescent="0.2">
      <c r="A25" s="3">
        <v>15</v>
      </c>
      <c r="B25" s="16" t="s">
        <v>227</v>
      </c>
      <c r="C25" s="17" t="s">
        <v>26</v>
      </c>
      <c r="D25" s="9" t="s">
        <v>173</v>
      </c>
      <c r="E25" s="10" t="s">
        <v>114</v>
      </c>
      <c r="F25" s="10" t="s">
        <v>115</v>
      </c>
      <c r="G25" s="10" t="s">
        <v>116</v>
      </c>
      <c r="H25" s="10" t="s">
        <v>117</v>
      </c>
      <c r="I25" s="10" t="s">
        <v>52</v>
      </c>
      <c r="J25" s="9">
        <v>1</v>
      </c>
      <c r="K25" s="11">
        <v>42736</v>
      </c>
      <c r="L25" s="11">
        <v>42916</v>
      </c>
      <c r="M25" s="9">
        <v>26</v>
      </c>
      <c r="N25" s="9">
        <v>1</v>
      </c>
      <c r="O25" s="6">
        <f t="shared" si="3"/>
        <v>1</v>
      </c>
      <c r="P25" s="8" t="s">
        <v>248</v>
      </c>
      <c r="Q25" s="10" t="s">
        <v>184</v>
      </c>
      <c r="R25" s="10" t="s">
        <v>107</v>
      </c>
    </row>
    <row r="26" spans="1:19" s="20" customFormat="1" ht="102" x14ac:dyDescent="0.2">
      <c r="A26" s="3">
        <v>16</v>
      </c>
      <c r="B26" s="16" t="s">
        <v>228</v>
      </c>
      <c r="C26" s="17" t="s">
        <v>26</v>
      </c>
      <c r="D26" s="9" t="s">
        <v>174</v>
      </c>
      <c r="E26" s="10" t="s">
        <v>118</v>
      </c>
      <c r="F26" s="10" t="s">
        <v>119</v>
      </c>
      <c r="G26" s="10" t="s">
        <v>120</v>
      </c>
      <c r="H26" s="10" t="s">
        <v>121</v>
      </c>
      <c r="I26" s="10" t="s">
        <v>122</v>
      </c>
      <c r="J26" s="9">
        <v>6</v>
      </c>
      <c r="K26" s="11">
        <v>42736</v>
      </c>
      <c r="L26" s="11">
        <v>42947</v>
      </c>
      <c r="M26" s="9">
        <v>30</v>
      </c>
      <c r="N26" s="9">
        <v>6</v>
      </c>
      <c r="O26" s="6">
        <f>+N26/J26</f>
        <v>1</v>
      </c>
      <c r="P26" s="8" t="s">
        <v>210</v>
      </c>
      <c r="Q26" s="10" t="s">
        <v>184</v>
      </c>
      <c r="R26" s="10" t="s">
        <v>107</v>
      </c>
    </row>
    <row r="27" spans="1:19" s="20" customFormat="1" ht="89.25" x14ac:dyDescent="0.2">
      <c r="A27" s="3">
        <v>17</v>
      </c>
      <c r="B27" s="16" t="s">
        <v>198</v>
      </c>
      <c r="C27" s="17" t="s">
        <v>26</v>
      </c>
      <c r="D27" s="9" t="s">
        <v>175</v>
      </c>
      <c r="E27" s="10" t="s">
        <v>123</v>
      </c>
      <c r="F27" s="10" t="s">
        <v>124</v>
      </c>
      <c r="G27" s="10" t="s">
        <v>125</v>
      </c>
      <c r="H27" s="10" t="s">
        <v>126</v>
      </c>
      <c r="I27" s="10" t="s">
        <v>127</v>
      </c>
      <c r="J27" s="9">
        <v>5</v>
      </c>
      <c r="K27" s="11">
        <v>42736</v>
      </c>
      <c r="L27" s="11">
        <v>42855</v>
      </c>
      <c r="M27" s="9">
        <v>17</v>
      </c>
      <c r="N27" s="9">
        <v>0</v>
      </c>
      <c r="O27" s="6">
        <f t="shared" si="3"/>
        <v>0</v>
      </c>
      <c r="P27" s="7" t="s">
        <v>238</v>
      </c>
      <c r="Q27" s="10" t="s">
        <v>185</v>
      </c>
      <c r="R27" s="10" t="s">
        <v>107</v>
      </c>
    </row>
    <row r="28" spans="1:19" s="20" customFormat="1" ht="102" x14ac:dyDescent="0.2">
      <c r="A28" s="3">
        <v>18</v>
      </c>
      <c r="B28" s="16" t="s">
        <v>229</v>
      </c>
      <c r="C28" s="17" t="s">
        <v>26</v>
      </c>
      <c r="D28" s="9" t="s">
        <v>176</v>
      </c>
      <c r="E28" s="10" t="s">
        <v>128</v>
      </c>
      <c r="F28" s="10" t="s">
        <v>129</v>
      </c>
      <c r="G28" s="10" t="s">
        <v>130</v>
      </c>
      <c r="H28" s="10" t="s">
        <v>131</v>
      </c>
      <c r="I28" s="10" t="s">
        <v>192</v>
      </c>
      <c r="J28" s="9">
        <v>1</v>
      </c>
      <c r="K28" s="11">
        <v>42736</v>
      </c>
      <c r="L28" s="11">
        <v>43100</v>
      </c>
      <c r="M28" s="9">
        <v>13</v>
      </c>
      <c r="N28" s="9">
        <v>1</v>
      </c>
      <c r="O28" s="6">
        <f t="shared" si="3"/>
        <v>1</v>
      </c>
      <c r="P28" s="8" t="s">
        <v>214</v>
      </c>
      <c r="Q28" s="10" t="s">
        <v>186</v>
      </c>
      <c r="R28" s="10" t="s">
        <v>107</v>
      </c>
    </row>
    <row r="29" spans="1:19" s="20" customFormat="1" ht="105" customHeight="1" x14ac:dyDescent="0.2">
      <c r="A29" s="3">
        <v>19</v>
      </c>
      <c r="B29" s="16" t="s">
        <v>230</v>
      </c>
      <c r="C29" s="17" t="s">
        <v>26</v>
      </c>
      <c r="D29" s="9" t="s">
        <v>176</v>
      </c>
      <c r="E29" s="10" t="s">
        <v>128</v>
      </c>
      <c r="F29" s="10" t="s">
        <v>129</v>
      </c>
      <c r="G29" s="10" t="s">
        <v>130</v>
      </c>
      <c r="H29" s="10" t="s">
        <v>193</v>
      </c>
      <c r="I29" s="10" t="s">
        <v>191</v>
      </c>
      <c r="J29" s="9">
        <v>1</v>
      </c>
      <c r="K29" s="11">
        <v>42736</v>
      </c>
      <c r="L29" s="11">
        <v>43100</v>
      </c>
      <c r="M29" s="9">
        <v>13</v>
      </c>
      <c r="N29" s="9">
        <v>1</v>
      </c>
      <c r="O29" s="6">
        <f t="shared" si="3"/>
        <v>1</v>
      </c>
      <c r="P29" s="8" t="s">
        <v>215</v>
      </c>
      <c r="Q29" s="10" t="s">
        <v>85</v>
      </c>
      <c r="R29" s="10" t="s">
        <v>107</v>
      </c>
    </row>
    <row r="30" spans="1:19" s="20" customFormat="1" ht="112.5" customHeight="1" x14ac:dyDescent="0.2">
      <c r="A30" s="3">
        <v>20</v>
      </c>
      <c r="B30" s="16" t="s">
        <v>231</v>
      </c>
      <c r="C30" s="17" t="s">
        <v>26</v>
      </c>
      <c r="D30" s="9" t="s">
        <v>177</v>
      </c>
      <c r="E30" s="10" t="s">
        <v>132</v>
      </c>
      <c r="F30" s="10" t="s">
        <v>133</v>
      </c>
      <c r="G30" s="10" t="s">
        <v>134</v>
      </c>
      <c r="H30" s="10" t="s">
        <v>134</v>
      </c>
      <c r="I30" s="10" t="s">
        <v>135</v>
      </c>
      <c r="J30" s="9">
        <v>1</v>
      </c>
      <c r="K30" s="11">
        <v>42736</v>
      </c>
      <c r="L30" s="11">
        <v>42794</v>
      </c>
      <c r="M30" s="9">
        <v>8</v>
      </c>
      <c r="N30" s="9">
        <v>1</v>
      </c>
      <c r="O30" s="6">
        <f t="shared" si="3"/>
        <v>1</v>
      </c>
      <c r="P30" s="7" t="s">
        <v>249</v>
      </c>
      <c r="Q30" s="10" t="s">
        <v>187</v>
      </c>
      <c r="R30" s="10" t="s">
        <v>107</v>
      </c>
    </row>
    <row r="31" spans="1:19" s="20" customFormat="1" ht="114.75" x14ac:dyDescent="0.2">
      <c r="A31" s="3">
        <v>21</v>
      </c>
      <c r="B31" s="16" t="s">
        <v>199</v>
      </c>
      <c r="C31" s="17" t="s">
        <v>26</v>
      </c>
      <c r="D31" s="9" t="s">
        <v>177</v>
      </c>
      <c r="E31" s="10" t="s">
        <v>132</v>
      </c>
      <c r="F31" s="10" t="s">
        <v>133</v>
      </c>
      <c r="G31" s="10" t="s">
        <v>136</v>
      </c>
      <c r="H31" s="10" t="s">
        <v>137</v>
      </c>
      <c r="I31" s="10" t="s">
        <v>138</v>
      </c>
      <c r="J31" s="9">
        <v>8</v>
      </c>
      <c r="K31" s="11">
        <v>42719</v>
      </c>
      <c r="L31" s="11">
        <v>42735</v>
      </c>
      <c r="M31" s="9">
        <v>2</v>
      </c>
      <c r="N31" s="9">
        <v>8</v>
      </c>
      <c r="O31" s="6">
        <f t="shared" si="3"/>
        <v>1</v>
      </c>
      <c r="P31" s="8" t="s">
        <v>250</v>
      </c>
      <c r="Q31" s="10" t="s">
        <v>28</v>
      </c>
      <c r="R31" s="10" t="s">
        <v>107</v>
      </c>
    </row>
    <row r="32" spans="1:19" s="20" customFormat="1" ht="102" x14ac:dyDescent="0.2">
      <c r="A32" s="3">
        <v>22</v>
      </c>
      <c r="B32" s="16" t="s">
        <v>200</v>
      </c>
      <c r="C32" s="17" t="s">
        <v>26</v>
      </c>
      <c r="D32" s="9" t="s">
        <v>178</v>
      </c>
      <c r="E32" s="10" t="s">
        <v>139</v>
      </c>
      <c r="F32" s="10" t="s">
        <v>140</v>
      </c>
      <c r="G32" s="10" t="s">
        <v>141</v>
      </c>
      <c r="H32" s="10" t="s">
        <v>142</v>
      </c>
      <c r="I32" s="10" t="s">
        <v>143</v>
      </c>
      <c r="J32" s="9">
        <v>2</v>
      </c>
      <c r="K32" s="11">
        <v>42719</v>
      </c>
      <c r="L32" s="11">
        <v>42855</v>
      </c>
      <c r="M32" s="9">
        <v>19</v>
      </c>
      <c r="N32" s="9">
        <v>2</v>
      </c>
      <c r="O32" s="6">
        <f t="shared" si="3"/>
        <v>1</v>
      </c>
      <c r="P32" s="8" t="s">
        <v>216</v>
      </c>
      <c r="Q32" s="10" t="s">
        <v>35</v>
      </c>
      <c r="R32" s="10" t="s">
        <v>107</v>
      </c>
    </row>
    <row r="33" spans="1:18" s="20" customFormat="1" ht="127.5" x14ac:dyDescent="0.2">
      <c r="A33" s="3">
        <v>23</v>
      </c>
      <c r="B33" s="16" t="s">
        <v>201</v>
      </c>
      <c r="C33" s="17" t="s">
        <v>26</v>
      </c>
      <c r="D33" s="9" t="s">
        <v>179</v>
      </c>
      <c r="E33" s="10" t="s">
        <v>144</v>
      </c>
      <c r="F33" s="10" t="s">
        <v>145</v>
      </c>
      <c r="G33" s="10" t="s">
        <v>146</v>
      </c>
      <c r="H33" s="10" t="s">
        <v>147</v>
      </c>
      <c r="I33" s="10" t="s">
        <v>148</v>
      </c>
      <c r="J33" s="9">
        <v>1</v>
      </c>
      <c r="K33" s="11">
        <v>42736</v>
      </c>
      <c r="L33" s="11">
        <v>42947</v>
      </c>
      <c r="M33" s="9">
        <v>30</v>
      </c>
      <c r="N33" s="9">
        <v>0.83299999999999996</v>
      </c>
      <c r="O33" s="6">
        <f t="shared" si="3"/>
        <v>0.83299999999999996</v>
      </c>
      <c r="P33" s="8" t="s">
        <v>239</v>
      </c>
      <c r="Q33" s="10" t="s">
        <v>58</v>
      </c>
      <c r="R33" s="10" t="s">
        <v>107</v>
      </c>
    </row>
    <row r="34" spans="1:18" s="20" customFormat="1" ht="124.5" customHeight="1" x14ac:dyDescent="0.2">
      <c r="A34" s="3">
        <v>24</v>
      </c>
      <c r="B34" s="16" t="s">
        <v>202</v>
      </c>
      <c r="C34" s="17" t="s">
        <v>26</v>
      </c>
      <c r="D34" s="9" t="s">
        <v>180</v>
      </c>
      <c r="E34" s="10" t="s">
        <v>149</v>
      </c>
      <c r="F34" s="10" t="s">
        <v>150</v>
      </c>
      <c r="G34" s="10" t="s">
        <v>151</v>
      </c>
      <c r="H34" s="10" t="s">
        <v>151</v>
      </c>
      <c r="I34" s="10" t="s">
        <v>152</v>
      </c>
      <c r="J34" s="9">
        <v>4</v>
      </c>
      <c r="K34" s="11">
        <v>42736</v>
      </c>
      <c r="L34" s="11">
        <v>43100</v>
      </c>
      <c r="M34" s="9">
        <v>52</v>
      </c>
      <c r="N34" s="9">
        <v>0.4</v>
      </c>
      <c r="O34" s="6">
        <f t="shared" si="3"/>
        <v>0.1</v>
      </c>
      <c r="P34" s="8" t="s">
        <v>240</v>
      </c>
      <c r="Q34" s="10" t="s">
        <v>35</v>
      </c>
      <c r="R34" s="10" t="s">
        <v>107</v>
      </c>
    </row>
    <row r="35" spans="1:18" s="20" customFormat="1" ht="126" customHeight="1" x14ac:dyDescent="0.2">
      <c r="A35" s="3">
        <v>25</v>
      </c>
      <c r="B35" s="16" t="s">
        <v>232</v>
      </c>
      <c r="C35" s="17" t="s">
        <v>26</v>
      </c>
      <c r="D35" s="9" t="s">
        <v>180</v>
      </c>
      <c r="E35" s="10" t="s">
        <v>149</v>
      </c>
      <c r="F35" s="10" t="s">
        <v>150</v>
      </c>
      <c r="G35" s="10" t="s">
        <v>153</v>
      </c>
      <c r="H35" s="10" t="s">
        <v>154</v>
      </c>
      <c r="I35" s="10" t="s">
        <v>155</v>
      </c>
      <c r="J35" s="9">
        <v>1</v>
      </c>
      <c r="K35" s="11">
        <v>42736</v>
      </c>
      <c r="L35" s="11">
        <v>43100</v>
      </c>
      <c r="M35" s="9">
        <v>52</v>
      </c>
      <c r="N35" s="9">
        <v>0</v>
      </c>
      <c r="O35" s="6">
        <f t="shared" si="3"/>
        <v>0</v>
      </c>
      <c r="P35" s="8" t="s">
        <v>205</v>
      </c>
      <c r="Q35" s="10" t="s">
        <v>35</v>
      </c>
      <c r="R35" s="10" t="s">
        <v>107</v>
      </c>
    </row>
    <row r="36" spans="1:18" s="20" customFormat="1" ht="121.5" customHeight="1" x14ac:dyDescent="0.2">
      <c r="A36" s="3">
        <v>26</v>
      </c>
      <c r="B36" s="16" t="s">
        <v>233</v>
      </c>
      <c r="C36" s="17" t="s">
        <v>26</v>
      </c>
      <c r="D36" s="9" t="s">
        <v>180</v>
      </c>
      <c r="E36" s="10" t="s">
        <v>149</v>
      </c>
      <c r="F36" s="10" t="s">
        <v>150</v>
      </c>
      <c r="G36" s="10" t="s">
        <v>156</v>
      </c>
      <c r="H36" s="10" t="s">
        <v>156</v>
      </c>
      <c r="I36" s="10" t="s">
        <v>157</v>
      </c>
      <c r="J36" s="9">
        <v>1</v>
      </c>
      <c r="K36" s="11">
        <v>42736</v>
      </c>
      <c r="L36" s="11">
        <v>42916</v>
      </c>
      <c r="M36" s="9">
        <v>26</v>
      </c>
      <c r="N36" s="9">
        <v>1</v>
      </c>
      <c r="O36" s="6">
        <f t="shared" si="3"/>
        <v>1</v>
      </c>
      <c r="P36" s="8" t="s">
        <v>253</v>
      </c>
      <c r="Q36" s="10" t="s">
        <v>189</v>
      </c>
      <c r="R36" s="10" t="s">
        <v>107</v>
      </c>
    </row>
    <row r="37" spans="1:18" s="20" customFormat="1" ht="124.5" customHeight="1" x14ac:dyDescent="0.2">
      <c r="A37" s="3">
        <v>27</v>
      </c>
      <c r="B37" s="16" t="s">
        <v>234</v>
      </c>
      <c r="C37" s="17" t="s">
        <v>26</v>
      </c>
      <c r="D37" s="9" t="s">
        <v>181</v>
      </c>
      <c r="E37" s="10" t="s">
        <v>158</v>
      </c>
      <c r="F37" s="10" t="s">
        <v>159</v>
      </c>
      <c r="G37" s="10" t="s">
        <v>160</v>
      </c>
      <c r="H37" s="10" t="s">
        <v>160</v>
      </c>
      <c r="I37" s="10" t="s">
        <v>161</v>
      </c>
      <c r="J37" s="9">
        <v>1</v>
      </c>
      <c r="K37" s="11">
        <v>42719</v>
      </c>
      <c r="L37" s="11">
        <v>42766</v>
      </c>
      <c r="M37" s="9">
        <v>7</v>
      </c>
      <c r="N37" s="9">
        <v>1</v>
      </c>
      <c r="O37" s="6">
        <f t="shared" si="3"/>
        <v>1</v>
      </c>
      <c r="P37" s="8" t="s">
        <v>251</v>
      </c>
      <c r="Q37" s="10" t="s">
        <v>190</v>
      </c>
      <c r="R37" s="10" t="s">
        <v>107</v>
      </c>
    </row>
    <row r="38" spans="1:18" s="20" customFormat="1" ht="127.5" x14ac:dyDescent="0.2">
      <c r="A38" s="3">
        <v>28</v>
      </c>
      <c r="B38" s="16" t="s">
        <v>235</v>
      </c>
      <c r="C38" s="17" t="s">
        <v>26</v>
      </c>
      <c r="D38" s="9" t="s">
        <v>181</v>
      </c>
      <c r="E38" s="10" t="s">
        <v>158</v>
      </c>
      <c r="F38" s="10" t="s">
        <v>208</v>
      </c>
      <c r="G38" s="10" t="s">
        <v>162</v>
      </c>
      <c r="H38" s="10" t="s">
        <v>162</v>
      </c>
      <c r="I38" s="10" t="s">
        <v>161</v>
      </c>
      <c r="J38" s="9">
        <v>1</v>
      </c>
      <c r="K38" s="11">
        <v>42719</v>
      </c>
      <c r="L38" s="11">
        <v>42825</v>
      </c>
      <c r="M38" s="9">
        <v>15</v>
      </c>
      <c r="N38" s="9">
        <v>0</v>
      </c>
      <c r="O38" s="6">
        <f t="shared" ref="O38" si="4">+N38/J38</f>
        <v>0</v>
      </c>
      <c r="P38" s="7" t="s">
        <v>255</v>
      </c>
      <c r="Q38" s="10" t="s">
        <v>190</v>
      </c>
      <c r="R38" s="10" t="s">
        <v>107</v>
      </c>
    </row>
    <row r="39" spans="1:18" s="20" customFormat="1" ht="102" x14ac:dyDescent="0.2">
      <c r="A39" s="3">
        <v>29</v>
      </c>
      <c r="B39" s="16" t="s">
        <v>203</v>
      </c>
      <c r="C39" s="17" t="s">
        <v>26</v>
      </c>
      <c r="D39" s="9" t="s">
        <v>182</v>
      </c>
      <c r="E39" s="10" t="s">
        <v>163</v>
      </c>
      <c r="F39" s="10" t="s">
        <v>164</v>
      </c>
      <c r="G39" s="10" t="s">
        <v>165</v>
      </c>
      <c r="H39" s="10" t="s">
        <v>165</v>
      </c>
      <c r="I39" s="10" t="s">
        <v>166</v>
      </c>
      <c r="J39" s="9">
        <v>1</v>
      </c>
      <c r="K39" s="11">
        <v>42719</v>
      </c>
      <c r="L39" s="4">
        <v>43100</v>
      </c>
      <c r="M39" s="9">
        <v>7</v>
      </c>
      <c r="N39" s="9">
        <v>0</v>
      </c>
      <c r="O39" s="6">
        <f t="shared" ref="O39:O41" si="5">+N39/J39</f>
        <v>0</v>
      </c>
      <c r="P39" s="7" t="s">
        <v>256</v>
      </c>
      <c r="Q39" s="10" t="s">
        <v>86</v>
      </c>
      <c r="R39" s="10" t="s">
        <v>107</v>
      </c>
    </row>
    <row r="40" spans="1:18" s="20" customFormat="1" ht="102" x14ac:dyDescent="0.2">
      <c r="A40" s="3">
        <v>30</v>
      </c>
      <c r="B40" s="16" t="s">
        <v>236</v>
      </c>
      <c r="C40" s="17" t="s">
        <v>26</v>
      </c>
      <c r="D40" s="9" t="s">
        <v>182</v>
      </c>
      <c r="E40" s="10" t="s">
        <v>163</v>
      </c>
      <c r="F40" s="10" t="s">
        <v>164</v>
      </c>
      <c r="G40" s="10" t="s">
        <v>165</v>
      </c>
      <c r="H40" s="10" t="s">
        <v>165</v>
      </c>
      <c r="I40" s="10" t="s">
        <v>167</v>
      </c>
      <c r="J40" s="9">
        <v>1</v>
      </c>
      <c r="K40" s="11">
        <v>42736</v>
      </c>
      <c r="L40" s="4">
        <v>43100</v>
      </c>
      <c r="M40" s="9">
        <v>4</v>
      </c>
      <c r="N40" s="9">
        <v>0</v>
      </c>
      <c r="O40" s="6">
        <f t="shared" si="5"/>
        <v>0</v>
      </c>
      <c r="P40" s="7" t="s">
        <v>257</v>
      </c>
      <c r="Q40" s="10" t="s">
        <v>86</v>
      </c>
      <c r="R40" s="10" t="s">
        <v>107</v>
      </c>
    </row>
    <row r="41" spans="1:18" s="20" customFormat="1" ht="97.5" customHeight="1" x14ac:dyDescent="0.2">
      <c r="A41" s="3">
        <v>31</v>
      </c>
      <c r="B41" s="16" t="s">
        <v>237</v>
      </c>
      <c r="C41" s="17" t="s">
        <v>26</v>
      </c>
      <c r="D41" s="9" t="s">
        <v>183</v>
      </c>
      <c r="E41" s="10" t="s">
        <v>168</v>
      </c>
      <c r="F41" s="10" t="s">
        <v>169</v>
      </c>
      <c r="G41" s="10" t="s">
        <v>170</v>
      </c>
      <c r="H41" s="10" t="s">
        <v>171</v>
      </c>
      <c r="I41" s="10" t="s">
        <v>51</v>
      </c>
      <c r="J41" s="9">
        <v>1</v>
      </c>
      <c r="K41" s="11">
        <v>42719</v>
      </c>
      <c r="L41" s="11">
        <v>42735</v>
      </c>
      <c r="M41" s="9">
        <v>2</v>
      </c>
      <c r="N41" s="9">
        <v>1</v>
      </c>
      <c r="O41" s="6">
        <f t="shared" si="5"/>
        <v>1</v>
      </c>
      <c r="P41" s="8" t="s">
        <v>252</v>
      </c>
      <c r="Q41" s="10" t="s">
        <v>188</v>
      </c>
      <c r="R41" s="10" t="s">
        <v>107</v>
      </c>
    </row>
    <row r="53" spans="12:12" x14ac:dyDescent="0.2">
      <c r="L53" s="22"/>
    </row>
    <row r="50668" spans="1:1" x14ac:dyDescent="0.2">
      <c r="A50668" s="1">
        <v>240</v>
      </c>
    </row>
    <row r="50671" spans="1:1" x14ac:dyDescent="0.2">
      <c r="A50671" s="1" t="s">
        <v>87</v>
      </c>
    </row>
    <row r="50672" spans="1:1" x14ac:dyDescent="0.2">
      <c r="A50672" s="1" t="s">
        <v>26</v>
      </c>
    </row>
  </sheetData>
  <sortState ref="A11:R92">
    <sortCondition ref="A11"/>
  </sortState>
  <mergeCells count="3">
    <mergeCell ref="D1:H1"/>
    <mergeCell ref="D2:H2"/>
    <mergeCell ref="B8:N8"/>
  </mergeCells>
  <dataValidations count="2">
    <dataValidation type="date" allowBlank="1" showInputMessage="1" errorTitle="Entrada no válida" error="Por favor escriba una fecha válida (AAAA/MM/DD)" promptTitle="Ingrese una fecha (AAAA/MM/DD)" prompt=" Registre la FECHA PROGRAMADA para la terminación de la actividad. (FORMATO AAAA/MM/DD)" sqref="L19">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9 K22:L23">
      <formula1>1900/1/1</formula1>
      <formula2>3000/1/1</formula2>
    </dataValidation>
  </dataValidations>
  <pageMargins left="0.19685039370078741" right="0.11811023622047245" top="0.59055118110236227" bottom="0.59055118110236227" header="0.51181102362204722" footer="0.31496062992125984"/>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3</Orden>
  </documentManagement>
</p:properties>
</file>

<file path=customXml/itemProps1.xml><?xml version="1.0" encoding="utf-8"?>
<ds:datastoreItem xmlns:ds="http://schemas.openxmlformats.org/officeDocument/2006/customXml" ds:itemID="{E1366A6E-AF9C-46FE-83FD-11AC000DE173}"/>
</file>

<file path=customXml/itemProps2.xml><?xml version="1.0" encoding="utf-8"?>
<ds:datastoreItem xmlns:ds="http://schemas.openxmlformats.org/officeDocument/2006/customXml" ds:itemID="{D1CA4614-C4B5-452E-B725-A6AD7C1AB982}"/>
</file>

<file path=customXml/itemProps3.xml><?xml version="1.0" encoding="utf-8"?>
<ds:datastoreItem xmlns:ds="http://schemas.openxmlformats.org/officeDocument/2006/customXml" ds:itemID="{9FFB09D4-D9BD-4228-A71D-AB2F82D66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Hallazgos PM</vt:lpstr>
      <vt:lpstr>'Hallazgos PM'!Área_de_impresión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Rosario Ramos Diaz</dc:creator>
  <cp:lastModifiedBy>Yesid Fernando Sanabria Bolivar</cp:lastModifiedBy>
  <cp:lastPrinted>2017-04-04T14:18:36Z</cp:lastPrinted>
  <dcterms:created xsi:type="dcterms:W3CDTF">2016-04-13T20:53:05Z</dcterms:created>
  <dcterms:modified xsi:type="dcterms:W3CDTF">2017-07-21T21:49:00Z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y fmtid="{D5CDD505-2E9C-101B-9397-08002B2CF9AE}" pid="3" name="Order">
    <vt:r8>700</vt:r8>
  </property>
  <property fmtid="{D5CDD505-2E9C-101B-9397-08002B2CF9AE}" pid="4" name="TemplateUrl">
    <vt:lpwstr/>
  </property>
  <property fmtid="{D5CDD505-2E9C-101B-9397-08002B2CF9AE}" pid="5" name="Categoría">
    <vt:lpwstr>Planes de Mejoramiento con la Contraloría General de la República</vt:lpwstr>
  </property>
  <property fmtid="{D5CDD505-2E9C-101B-9397-08002B2CF9AE}" pid="6" name="vigencia">
    <vt:r8>2017</vt:r8>
  </property>
  <property fmtid="{D5CDD505-2E9C-101B-9397-08002B2CF9AE}" pid="7" name="_SourceUrl">
    <vt:lpwstr/>
  </property>
  <property fmtid="{D5CDD505-2E9C-101B-9397-08002B2CF9AE}" pid="8" name="_SharedFileIndex">
    <vt:lpwstr/>
  </property>
  <property fmtid="{D5CDD505-2E9C-101B-9397-08002B2CF9AE}" pid="9" name="xd_Signature">
    <vt:bool>false</vt:bool>
  </property>
  <property fmtid="{D5CDD505-2E9C-101B-9397-08002B2CF9AE}" pid="10" name="xd_ProgID">
    <vt:lpwstr/>
  </property>
</Properties>
</file>