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ivotTables/pivotTable1.xml" ContentType="application/vnd.openxmlformats-officedocument.spreadsheetml.pivotTable+xml"/>
  <Override PartName="/xl/comments2.xml" ContentType="application/vnd.openxmlformats-officedocument.spreadsheetml.comments+xml"/>
  <Override PartName="/xl/threadedComments/threadedComment2.xml" ContentType="application/vnd.ms-excel.threadedcomments+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hidePivotFieldList="1" defaultThemeVersion="166925"/>
  <mc:AlternateContent xmlns:mc="http://schemas.openxmlformats.org/markup-compatibility/2006">
    <mc:Choice Requires="x15">
      <x15ac:absPath xmlns:x15ac="http://schemas.microsoft.com/office/spreadsheetml/2010/11/ac" url="https://anhcol-my.sharepoint.com/personal/juan_ochoa_anh_gov_co/Documents/Gestión/3. Plan de Acción/4. Abril/"/>
    </mc:Choice>
  </mc:AlternateContent>
  <xr:revisionPtr revIDLastSave="203" documentId="8_{0235BC9A-C9C2-4E47-809C-B60C3940344C}" xr6:coauthVersionLast="47" xr6:coauthVersionMax="47" xr10:uidLastSave="{C52FE09D-3729-4425-915A-4BAD2FCE0567}"/>
  <bookViews>
    <workbookView xWindow="-110" yWindow="-110" windowWidth="19420" windowHeight="10300" xr2:uid="{34001026-6762-46CB-B09F-9CFAD4A9DD94}"/>
  </bookViews>
  <sheets>
    <sheet name="PA 2023" sheetId="1" r:id="rId1"/>
    <sheet name="Hoja1" sheetId="5" r:id="rId2"/>
    <sheet name="ENLACES" sheetId="4" r:id="rId3"/>
    <sheet name="Resumen eliminación" sheetId="2" state="hidden" r:id="rId4"/>
    <sheet name="Estructura" sheetId="3" state="hidden" r:id="rId5"/>
  </sheets>
  <definedNames>
    <definedName name="_xlnm._FilterDatabase" localSheetId="2" hidden="1">ENLACES!$A$1:$F$27</definedName>
    <definedName name="_xlnm._FilterDatabase" localSheetId="0" hidden="1">'PA 2023'!$A$1:$AD$97</definedName>
    <definedName name="_xlnm._FilterDatabase" localSheetId="3" hidden="1">'Resumen eliminación'!$A$2:$B$33</definedName>
  </definedNames>
  <calcPr calcId="191029"/>
  <pivotCaches>
    <pivotCache cacheId="9" r:id="rId6"/>
    <pivotCache cacheId="10" r:id="rId7"/>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82" i="1" l="1"/>
  <c r="AC23" i="1" l="1"/>
  <c r="AB23" i="1"/>
  <c r="AB38" i="1" l="1"/>
  <c r="AB36" i="1"/>
  <c r="AB34" i="1"/>
  <c r="AB32" i="1"/>
  <c r="Y90" i="1" l="1"/>
  <c r="T89" i="1"/>
  <c r="Y20" i="1" l="1"/>
  <c r="Y17" i="1" l="1"/>
  <c r="B6"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tc={628DD831-6E92-4754-914E-D7E8F65A479B}</author>
    <author>tc={A0BAB7B6-50AB-4047-A2C8-3B0BF0DFB320}</author>
    <author>tc={8B0889FA-2BC0-4781-80B6-E52803D157E1}</author>
    <author>tc={6DA9F52E-7543-4AA3-8CAE-CC7212E8931C}</author>
    <author>tc={65ED0510-B1B1-4AAB-946A-C8DFFA0C2920}</author>
    <author>tc={79DF3E6A-CC9F-4002-B415-B404D1FBD3E1}</author>
    <author>tc={0B655BF0-FF84-4431-BDE9-3831FCF31AE6}</author>
  </authors>
  <commentList>
    <comment ref="O47" authorId="0" shapeId="0" xr:uid="{628DD831-6E92-4754-914E-D7E8F65A479B}">
      <text>
        <t>[Comentario encadenado]
Su versión de Excel le permite leer este comentario encadenado; sin embargo, las ediciones que se apliquen se quitarán si el archivo se abre en una versión más reciente de Excel. Más información: https://go.microsoft.com/fwlink/?linkid=870924
Comentario:
    Esta información la propuso nuevamente para 2023 la VCH-GSCE, validar si queda finalmente.</t>
      </text>
    </comment>
    <comment ref="O50" authorId="1" shapeId="0" xr:uid="{A0BAB7B6-50AB-4047-A2C8-3B0BF0DFB320}">
      <text>
        <t>[Comentario encadenado]
Su versión de Excel le permite leer este comentario encadenado; sin embargo, las ediciones que se apliquen se quitarán si el archivo se abre en una versión más reciente de Excel. Más información: https://go.microsoft.com/fwlink/?linkid=870924
Comentario:
    Solicitar a la VT-Vicepresidencia Técnica, ajustar según última versión del proyecto y desagregar la meta del indicador de producto por actividad, ese detalle se maneja internamente y ha sido socializado con MME y DNP, esta misma información servirá para definir la descripción del indicador en este plan.</t>
      </text>
    </comment>
    <comment ref="O52" authorId="2" shapeId="0" xr:uid="{8B0889FA-2BC0-4781-80B6-E52803D157E1}">
      <text>
        <t>[Comentario encadenado]
Su versión de Excel le permite leer este comentario encadenado; sin embargo, las ediciones que se apliquen se quitarán si el archivo se abre en una versión más reciente de Excel. Más información: https://go.microsoft.com/fwlink/?linkid=870924
Comentario:
    Solicitar a la VT-Vicepresidencia Técnica, ajustar según última versión del proyecto y desagregar la meta del indicador de producto por actividad, ese detalle se maneja internamente y ha sido socializado con MME y DNP, esta misma información servirá para definir la descripción del indicador en este plan.</t>
      </text>
    </comment>
    <comment ref="O54" authorId="3" shapeId="0" xr:uid="{6DA9F52E-7543-4AA3-8CAE-CC7212E8931C}">
      <text>
        <t>[Comentario encadenado]
Su versión de Excel le permite leer este comentario encadenado; sin embargo, las ediciones que se apliquen se quitarán si el archivo se abre en una versión más reciente de Excel. Más información: https://go.microsoft.com/fwlink/?linkid=870924
Comentario:
    Solicitar a la VT-Vicepresidencia Técnica, ajustar según última versión del proyecto y desagregar la meta del indicador de producto por actividad, ese detalle se maneja internamente y ha sido socializado con MME y DNP, esta misma información servirá para definir la descripción del indicador en este plan.</t>
      </text>
    </comment>
    <comment ref="O56" authorId="4" shapeId="0" xr:uid="{65ED0510-B1B1-4AAB-946A-C8DFFA0C2920}">
      <text>
        <t>[Comentario encadenado]
Su versión de Excel le permite leer este comentario encadenado; sin embargo, las ediciones que se apliquen se quitarán si el archivo se abre en una versión más reciente de Excel. Más información: https://go.microsoft.com/fwlink/?linkid=870924
Comentario:
    Se sugiere cambiar por: Nuevas áreas prospectivas orientadas en Fuentes No Convencionales de Energía (FNCE) provenientes del subsuelo, evaluadas.</t>
      </text>
    </comment>
    <comment ref="K75" authorId="5" shapeId="0" xr:uid="{79DF3E6A-CC9F-4002-B415-B404D1FBD3E1}">
      <text>
        <t>[Comentario encadenado]
Su versión de Excel le permite leer este comentario encadenado; sin embargo, las ediciones que se apliquen se quitarán si el archivo se abre en una versión más reciente de Excel. Más información: https://go.microsoft.com/fwlink/?linkid=870924
Comentario:
    En caso de mantenerse en Plan de Acción 2023, se requiere precisar el nombre del proyecto de la OTI en ejecución al 2023.</t>
      </text>
    </comment>
    <comment ref="K76" authorId="6" shapeId="0" xr:uid="{0B655BF0-FF84-4431-BDE9-3831FCF31AE6}">
      <text>
        <t>[Comentario encadenado]
Su versión de Excel le permite leer este comentario encadenado; sin embargo, las ediciones que se apliquen se quitarán si el archivo se abre en una versión más reciente de Excel. Más información: https://go.microsoft.com/fwlink/?linkid=870924
Comentario:
    En caso de mantenerse en Plan de Acción 2023, se requiere precisar el nombre del proyecto de la OTI en ejecución al 2023.</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tc={0A6E5C49-19A9-4B6D-8111-314F27173E2E}</author>
  </authors>
  <commentList>
    <comment ref="E5" authorId="0" shapeId="0" xr:uid="{0A6E5C49-19A9-4B6D-8111-314F27173E2E}">
      <text>
        <t>[Comentario encadenado]
Su versión de Excel le permite leer este comentario encadenado; sin embargo, las ediciones que se apliquen se quitarán si el archivo se abre en una versión más reciente de Excel. Más información: https://go.microsoft.com/fwlink/?linkid=870924
Comentario:
    Milton Aristobulo Lopez
milton.lopez@anh.gov.co</t>
      </text>
    </comment>
  </commentList>
</comments>
</file>

<file path=xl/sharedStrings.xml><?xml version="1.0" encoding="utf-8"?>
<sst xmlns="http://schemas.openxmlformats.org/spreadsheetml/2006/main" count="2520" uniqueCount="588">
  <si>
    <t>ID Indicador</t>
  </si>
  <si>
    <t>Proceso Sistema Integral de Gestión y Control - SGIC</t>
  </si>
  <si>
    <t>Dimensión MIPG</t>
  </si>
  <si>
    <t xml:space="preserve">Vicepresidencia/ Oficina Asesora </t>
  </si>
  <si>
    <t>Gerencia / Grupo</t>
  </si>
  <si>
    <t>Objetivo Estratégico</t>
  </si>
  <si>
    <t>Indicador Estratégico</t>
  </si>
  <si>
    <t>Plan o Programa</t>
  </si>
  <si>
    <t>Fuente Presupuestal</t>
  </si>
  <si>
    <t>Proyecto de Inversión DNP</t>
  </si>
  <si>
    <t>Producto Cadena de Valor DNP</t>
  </si>
  <si>
    <t>Actividad del proyecto inversión asociada</t>
  </si>
  <si>
    <t>Indicador del proyecto de inversión o de la actividad de gestión</t>
  </si>
  <si>
    <t>Meta 2023</t>
  </si>
  <si>
    <t>Unidad de Medida</t>
  </si>
  <si>
    <t>Descripción del Indicador</t>
  </si>
  <si>
    <t>Fórmula del Indicador</t>
  </si>
  <si>
    <t>Ppto $ (coincidir con programación pptal dependencia)</t>
  </si>
  <si>
    <t>Fecha Inicio</t>
  </si>
  <si>
    <t>Fecha Fin</t>
  </si>
  <si>
    <t>Tendencia</t>
  </si>
  <si>
    <t>Periodicidad de Seguimiento</t>
  </si>
  <si>
    <t>Clasificación General Indicador</t>
  </si>
  <si>
    <t>Ejecución Presupuestal (Compromisos - cifras en pesos )</t>
  </si>
  <si>
    <t>Ejecución Presupuestal (Obligaciones - cifras en pesos)</t>
  </si>
  <si>
    <t>VICEPRESIDENCIA ADMINISTRATIVA Y FINANCIERA</t>
  </si>
  <si>
    <t>PLANEACIÓN</t>
  </si>
  <si>
    <t>Afianzar la gestión y desempeño organizacional eficiente y equitativo, generando mayor confianza ciudadana, transformación e innovación institucional</t>
  </si>
  <si>
    <t>Informe de auditorias internas generados</t>
  </si>
  <si>
    <t>Número</t>
  </si>
  <si>
    <t>Certificaciones internacionales a los sistemas de gestión</t>
  </si>
  <si>
    <t>Plan de mejoramiento para fortalecer la gestión y desempeño institucional implementado</t>
  </si>
  <si>
    <t xml:space="preserve">Monitoreo realizado a la implementación de actividades del Componente  Gestión del Riesgo de Corrupción, del Plan Anticorrupción y de Atención al Ciudadano </t>
  </si>
  <si>
    <t xml:space="preserve">Monitoreo realizado a la implementación de actividades del Componente  Planeación de la Estrategia de Racionalización, del Plan Anticorrupción y de Atención al Ciudadano </t>
  </si>
  <si>
    <t xml:space="preserve">Monitoreo realizado a la implementación de actividades del Componente Rendición de Cuentas, del Plan Anticorrupción y de Atención al Ciudadano </t>
  </si>
  <si>
    <t xml:space="preserve">Monitoreo realizado a la implementación de actividades del Componente Iniciativas Adicionales, del Plan Anticorrupción y de Atención al Ciudadano </t>
  </si>
  <si>
    <t xml:space="preserve">Informe de revisión por la Presidencia de la ANH al SGIC realizado </t>
  </si>
  <si>
    <t>Evaluación de la gestión institucional FURAG II (MIPG-ANH)</t>
  </si>
  <si>
    <t>Porcentaje</t>
  </si>
  <si>
    <t>Fortalecer la gestión por proyectos en la ANH</t>
  </si>
  <si>
    <t>Asesorías realizadas para la formulación, ajuste, y seguimiento a proyectos de la ANH</t>
  </si>
  <si>
    <t>Informe sobre la ejecución de proyectos elaborado</t>
  </si>
  <si>
    <t>Documento con  información de recursos de inversión para el anteproyecto de presupuesto consolidado</t>
  </si>
  <si>
    <t>Unidad</t>
  </si>
  <si>
    <t>Diagnóstico Integral de Archivo ANH</t>
  </si>
  <si>
    <t>Actualización instrumentos Archivísticos de la ANH (TRD, CCD, FUID, PGD, entre otros)</t>
  </si>
  <si>
    <t>Gestión Administrativa</t>
  </si>
  <si>
    <t>Gestión con Valores para Resultados</t>
  </si>
  <si>
    <t>Plan de Acción Institucional</t>
  </si>
  <si>
    <t>Gastos de comercialización</t>
  </si>
  <si>
    <t>No Aplica</t>
  </si>
  <si>
    <t>Servicios adquiridos para el apoyo a los procesos liderados por el GIT Administrativo</t>
  </si>
  <si>
    <t>Consiste en las acciones que se tomen para la contratación de prestaciones de servicios requeridos por la Agencia liderados por el GIT Administrativo y Financiero</t>
  </si>
  <si>
    <t>(No. de Contratos suscritos / No. de contratos a suscribir según PAA) * 100</t>
  </si>
  <si>
    <t>Creciente</t>
  </si>
  <si>
    <t>Semestral</t>
  </si>
  <si>
    <t>Indicador Plan de Acción Institucional</t>
  </si>
  <si>
    <t>Gestión TICs</t>
  </si>
  <si>
    <t>Plan Estratégico Tecnologías de la Información y las Comunicaciones - PETIC</t>
  </si>
  <si>
    <t>Actualización, mantenimiento y soporte del Sistema de Gestión de Documentos Electrónicos de Archivo - SGDEA ControlDoc</t>
  </si>
  <si>
    <t>Soporte, mantenimiento y actualizaciones del SGDEA que emplea la entidad por horas.</t>
  </si>
  <si>
    <t>Mensual</t>
  </si>
  <si>
    <t>Constante</t>
  </si>
  <si>
    <t>Gestión del Talento Humano</t>
  </si>
  <si>
    <t>Talento Humano</t>
  </si>
  <si>
    <t>TALENTO HUMANO</t>
  </si>
  <si>
    <t>Plan Estratégico de Talento Humano</t>
  </si>
  <si>
    <t>Otros gastos de funcionamiento</t>
  </si>
  <si>
    <t>Aplicación de Instrumento de medición de Nivel de Satisfacción del Talento Humano a los funcionarios de la entidad</t>
  </si>
  <si>
    <t>Evaluar la satisfacción de la parte interesada interna frente a la implementación de las rutas para crear Valor en lo Público (Ruta de la Felicidad, Ruta del Crecimiento, Ruta del Servicio, Ruta de la Calidad y Ruta del Análisis de Datos.</t>
  </si>
  <si>
    <t>Sondeo de satisfacción</t>
  </si>
  <si>
    <t>Avance en la Implementación del Plan Estratégico de TH 2023</t>
  </si>
  <si>
    <t>Evaluar el nivel de Avance en la implementación del Plan Estratégico de TH 2018 - 2022</t>
  </si>
  <si>
    <t>Promedio de la ejecución de los planes: plan previsión de recursos humanos+ plan anual de vacantes + plan institucional de capacitación + plan de incentivos institucionales/bienestar + plan anual en seguridad y salud en el trabajo</t>
  </si>
  <si>
    <t>Trimestral</t>
  </si>
  <si>
    <t>Avance en la Implementación del Plan de Seguridad y Salud en el Trabajo - SST 2023</t>
  </si>
  <si>
    <t>Evaluar el Nivel de Avance en la implementación del Plan de Seguridad y Salud en el Trabajo - SST 2022</t>
  </si>
  <si>
    <t>(Total actividades ejecutadas para el periodo / Total actividades programadas ) *100</t>
  </si>
  <si>
    <t>Avance en la Implementación del Plan Institucional de Capacitación 2023</t>
  </si>
  <si>
    <t>Evaluar el Nivel de Avance de las actividades programadas en el Plan Institucional de Capacitación 2022.</t>
  </si>
  <si>
    <t>Avance en la Implementación del Plan Bienestar e Incentivos 2023.</t>
  </si>
  <si>
    <t>Evaluar el Nivel de Avance de las actividades programadas en el Plan de Bienestar e Incentivos 2022.</t>
  </si>
  <si>
    <t>Avance en la Implementación del Plan de Previsión de Recursos Humanos 2023</t>
  </si>
  <si>
    <t>Evaluar el Nivel de Avance de las actividades programadas en el Plan de Previsión de Recursos Humanos 2022.</t>
  </si>
  <si>
    <t xml:space="preserve">Ejecución de Actividad enfocada a el ciclo de vida organizacional del servidor público  en su etapa de Retiro </t>
  </si>
  <si>
    <t>Identificar el total de declaraciones presentadas a las oficinas de impuestos de forma oportuna, de acuerdo a los establecido en la normatividad vigente</t>
  </si>
  <si>
    <t>Ejercer el control y seguimiento a la ejecución de los gastos de funcionamiento en el período fiscal correspondiente tomando el comportamiento semestral, con el ánimo de garantizar la austeridad en el gasto conforme a las directrices del gobierno nacional</t>
  </si>
  <si>
    <t>% de ejecución equivalente &lt;= el 50% de apropiación anual</t>
  </si>
  <si>
    <t xml:space="preserve">OFICINA DE CONTROL INTERNO </t>
  </si>
  <si>
    <t>Establecer el grado de eficacia en que se ejecutan las actividades establecidas en el PAAI</t>
  </si>
  <si>
    <t>Plan Anual de Auditoría Interna (PAAI) cumplido</t>
  </si>
  <si>
    <t>VICEPRESIDENCIA DE CONTRATOS DE HIDROCARBUROS</t>
  </si>
  <si>
    <t>Fortalecer la seguridad y soberanía energética en hidrocarburos, apoyando la transición energética y la economía verde</t>
  </si>
  <si>
    <t xml:space="preserve">Adelantar acciones a nivel nacional, regional y local que permitan viabilizar las actividades de exploración y producción de hidrocarburos 
</t>
  </si>
  <si>
    <t>Eventos de divulgación realizados</t>
  </si>
  <si>
    <t xml:space="preserve">Apoyar el levantamiento de información biótica, abiótica y de elementos socioeconómicos del componente ambiental de las áreas de interés priorizadas para las actividades de exploración y producción de hidrocarburos
</t>
  </si>
  <si>
    <t>Documentos de investigación realizados </t>
  </si>
  <si>
    <t xml:space="preserve">Diseñar planes de trabajo conjunto para generar capacidad en materia de exploración y producción de hidrocarburos en las entidades de carácter ambiental </t>
  </si>
  <si>
    <t>Documentos de lineamientos técnicos realizados</t>
  </si>
  <si>
    <t xml:space="preserve">Formular iniciativas de inversión social en los territorios priorizados y estratégicos para el desarrollo de las actividades de exploración y producción de hidrocarburos
</t>
  </si>
  <si>
    <t>Documentos de Planeación realizados</t>
  </si>
  <si>
    <t>Nivel de respuesta a las solicitudes de los operadores para la gestión de contratos de hidrocarburos</t>
  </si>
  <si>
    <t>Seguimiento Oportuno de los Planes de Explotación de Contratos en Producción</t>
  </si>
  <si>
    <t>Días</t>
  </si>
  <si>
    <t>Seguimiento a Estimación de fondos de Abandono para Contratos en Producción</t>
  </si>
  <si>
    <t>Nivel de respuesta a las solicitudes de los operadores en el componente socioambiental</t>
  </si>
  <si>
    <t>VICEPRESIDENCIA TÉCNICA</t>
  </si>
  <si>
    <t>GERENCIA GESTIÓN DE LA INFORMACIÓN TÉCNICA</t>
  </si>
  <si>
    <t>Levantar y procesar información técnica para valorar los recursos de las cuencas de interes (Información nueva)</t>
  </si>
  <si>
    <t>Informes técnicos de evaluación entregados </t>
  </si>
  <si>
    <t xml:space="preserve">GERENCIA DE GESTION DEL CONOCIMIENTO </t>
  </si>
  <si>
    <t>Robustecer la información geológica y geofísica según el potencial prospectivo de las cuencas de interés - (Información secundaria)</t>
  </si>
  <si>
    <t>Buscar y determinar oportunidades prospectivas en áreas con posible éxito exploratorio</t>
  </si>
  <si>
    <t>Documentos metodológicos realizados</t>
  </si>
  <si>
    <t>Software misional en operación (1)</t>
  </si>
  <si>
    <t>Informes técnicos y relacionados con la gestión de la Vicepresidencia Técnica (2)</t>
  </si>
  <si>
    <t>VICEPRESICENCIA OPERCIONES, REGALIAS Y PARTICIPACIONES</t>
  </si>
  <si>
    <t xml:space="preserve">GERENCIA DE REGALIAS Y DERECHOS ECONOMICOS </t>
  </si>
  <si>
    <t>Regalías recaudadas</t>
  </si>
  <si>
    <t>Billones de pesos</t>
  </si>
  <si>
    <t>Ingresos por Derechos Económicos</t>
  </si>
  <si>
    <t>Millones de pesos</t>
  </si>
  <si>
    <t>Gestión aplicaciones derechos económicos</t>
  </si>
  <si>
    <t>Promedio días trámite recursos de reposición</t>
  </si>
  <si>
    <t>Excedentes financieros girados a la nación</t>
  </si>
  <si>
    <t xml:space="preserve">GERENCIA DE RESERVAS Y OPERACIONES </t>
  </si>
  <si>
    <t>Cumplimiento al cronograma de seguimiento a los proyectos C&amp;T</t>
  </si>
  <si>
    <t>Cumplimiento al cronograma de actividades del informe de recursos y reservas 2022</t>
  </si>
  <si>
    <t>Desarrollar, implementar y ampliar los sistemas de información</t>
  </si>
  <si>
    <t>Servicios de información implementados</t>
  </si>
  <si>
    <t>Habilitar la arquitectura de integración de sistemas de información por microservicios</t>
  </si>
  <si>
    <t>Actualizar las capacidades de la infraestructura tecnológica de los Centros de cómputo y sus facilidades</t>
  </si>
  <si>
    <t>Servicios de información actualizados</t>
  </si>
  <si>
    <t>Formular el Plan Estratégico de seguridad de la Información</t>
  </si>
  <si>
    <t>Documentos de lineamientos técnicos</t>
  </si>
  <si>
    <t>Formular la hoja de ruta para el aseguramiento de la calidad de los datos digitales de la ANH</t>
  </si>
  <si>
    <t>VICEPRESIDENCIA DE PROMOCIÓN Y ASIGNACIÓN  DE ÁREAS</t>
  </si>
  <si>
    <t>GERENCIA DE PROMOCIÓN Y ASIGNACIÓN DE ÁREAS</t>
  </si>
  <si>
    <t>Diseñar  y  ejecutar Plan Estratégico de Comunicaciones.</t>
  </si>
  <si>
    <t>Servicio de divulgación para la promoción y posicionamiento de los recursos hidrocarburíferos</t>
  </si>
  <si>
    <t>Priorizar, coordinar la participación por parte de la ANH en escenarios estratégicos.</t>
  </si>
  <si>
    <t>Realizar análisis o estudios de mercados e investigaciones del sector.</t>
  </si>
  <si>
    <t>Documentos de investigación</t>
  </si>
  <si>
    <t>Evaluar las capacidades de los proponentes, operadores o compañías inversionistas.</t>
  </si>
  <si>
    <t xml:space="preserve">OFICINA ASESORA JURIDICA </t>
  </si>
  <si>
    <t>Seleccionar contratistas a través de las diferentes modalidades de contratación de acuerdo con la normativa vigente</t>
  </si>
  <si>
    <t>Procesos de selección realizados durante la vigencia</t>
  </si>
  <si>
    <t>Emitir respuestas a
 solicitudes de conceptos jurídicos relacionados con los contratos E&amp;P y TEAS</t>
  </si>
  <si>
    <t>Oportunidad en la emisión de conceptos jurídicos</t>
  </si>
  <si>
    <t xml:space="preserve">Contestar demandas y requerimiento de despachos judiciales </t>
  </si>
  <si>
    <t>Notificaciones de procesos atendidos</t>
  </si>
  <si>
    <t>Identificación de Oportunidades Exploratorias</t>
  </si>
  <si>
    <t>Evaluación de Resultados</t>
  </si>
  <si>
    <t>Plan Estratégico Institucional / Plan Nacional de Desarrollo</t>
  </si>
  <si>
    <t>Áreas evaluadas técnicamente ofrecidas para nominación en procesos competitivos</t>
  </si>
  <si>
    <t>Corresponde al numero de nuevas regiones de interés prospectivo para la exploración de hidrocarburos - áreas evaluadas técnicamente por la Vicepresidencia Técnica</t>
  </si>
  <si>
    <t xml:space="preserve">Numero de áreas evaluadas técnicamente ofrecidas para nominación en procesos competitivos </t>
  </si>
  <si>
    <t>Promoción y Asignación de Áreas</t>
  </si>
  <si>
    <t>Corresponde a la participación estratégica de la ANH en foros, congresos y eventos priorizados a nivel nacional e internacional.</t>
  </si>
  <si>
    <t>​Realizar un análisis cualitativo y cuantitativo anual, de la percepción del inversionista para generar estrategias de mercadeo</t>
  </si>
  <si>
    <t>Calificación del nivel de satisfacción de inversionistas y operadores</t>
  </si>
  <si>
    <t>Anual</t>
  </si>
  <si>
    <t>Revisión y Consolidación de Reservas de Hidrocarburos</t>
  </si>
  <si>
    <t>VICEPRESIDENCIA DE OPERACIONES, REGALÍAS Y PARTICIPACIONES</t>
  </si>
  <si>
    <t>Control de Operaciones y Gestión Volumétrica</t>
  </si>
  <si>
    <t>Información y comunicación</t>
  </si>
  <si>
    <t>Gestión Social, HSE y de Seguridad de Contratos de Hidrocarburos</t>
  </si>
  <si>
    <t>Gestión de Contratos en Exploración</t>
  </si>
  <si>
    <t>Gestión de Contratos en Producción</t>
  </si>
  <si>
    <t>Sísmica 2D Equivalente</t>
  </si>
  <si>
    <t>Kilómetro</t>
  </si>
  <si>
    <t xml:space="preserve">​Cuantificar los Kilómetros de sísmica 2D equivalente adquiridos durante  el 2021, en cumplimiento de los compromisos exploratorios correspondientes a los Programa Exploratorio Mínimo y Adicional, Programa Exploratorio Posterior o ejecutados como actividad adicional en los Contratos y Convenios E&amp;P y Contratos de Evaluación Técnica.
</t>
  </si>
  <si>
    <t>Kilómetros sísmica 2D equivalente adquiridos / mes</t>
  </si>
  <si>
    <t>Gestión Financiera</t>
  </si>
  <si>
    <t>Corresponde a todas las gestiones adelantadas para dar trámite a las solicitudes que se requieran al Grupo Administrativo y Financiero.​</t>
  </si>
  <si>
    <t>(No. de solicitudes recibidas por el Grupo Financiero / No. Solicitudes atendidas) * 100</t>
  </si>
  <si>
    <t>Participación Ciudadana y Comunicaciones</t>
  </si>
  <si>
    <t>Información y Comunicación</t>
  </si>
  <si>
    <t>Plan Anticorrupción y de Atención al Ciudadano</t>
  </si>
  <si>
    <t>Cuatrimestral</t>
  </si>
  <si>
    <t>Gestión de Proyectos</t>
  </si>
  <si>
    <t>Gestión Legal</t>
  </si>
  <si>
    <t>OFICINA DE TECNOLOGÍAS DE LA INFORMACIÓN</t>
  </si>
  <si>
    <t>Diseñar y formular los instrumentos Estratégicos involucrados con TI</t>
  </si>
  <si>
    <t xml:space="preserve">Plan Estratégico de Tecnologías de la Información y Comunicaciones - (PETIC), horizonte 2023-2026. </t>
  </si>
  <si>
    <t>Plan formulado</t>
  </si>
  <si>
    <t>Nivel de cumplimiento en la implementación de soluciones digitales</t>
  </si>
  <si>
    <t>Son los productos de Servicios de información implementados + Soluciones implementadas por las actualizaciones de Sistemas de Información</t>
  </si>
  <si>
    <t>Nivel de cumplimiento en la implementación de la estrategia de Gobierno Digital​</t>
  </si>
  <si>
    <t>% de implementación de los tres ejes  de la política de Gobierno Digital:
1. Arquitectura - PETI.
2. Seguridad de la Información.
3. Servicios ciudadanos.</t>
  </si>
  <si>
    <t>(% alcanzado / % esperado)</t>
  </si>
  <si>
    <t>Participación en eventos estratégicos para la promoción de la entidad, del sector y del proceso de transición energética del país</t>
  </si>
  <si>
    <t>Nuevas áreas prospectivas orientadas en Fuentes No Convencionales de Energía Renovable (FNCER) provenientes del subsuelo, evaluadas</t>
  </si>
  <si>
    <t>Publicación del Balance de reservas de hidrocarburos de la Nación</t>
  </si>
  <si>
    <t>Recursos destinados a iniciativas de inversión socio ambiental en territorio</t>
  </si>
  <si>
    <t>Participación en espacios de articulación de los actores del sector para la adecuada gestión de los contratos de hidrocarburos</t>
  </si>
  <si>
    <t>Evaluación Dimensión de Talento Humano FURAG - MIPG</t>
  </si>
  <si>
    <t>Puntos</t>
  </si>
  <si>
    <t>Gestión Integral</t>
  </si>
  <si>
    <t xml:space="preserve"> Se refiere a la realización de los informes de las auditorías internas al SIGC.</t>
  </si>
  <si>
    <t xml:space="preserve">Sumatoria de informes de auditoría generados </t>
  </si>
  <si>
    <t>Corresponde a las certificaciones que se obtienen al solicitar y recibir la visita del servicio de auditoría de seguimiento con el ente certificador, validado mediante contrato.</t>
  </si>
  <si>
    <t>(certificaciones  de mantenimiento a los sistemas de gestión / certificaciones a obtener en la vigencia )*100</t>
  </si>
  <si>
    <t>Corresponde al plan para adelantar acciones en el marco del plan de mejoramiento para cerrar las brechas de la evaluación.</t>
  </si>
  <si>
    <t>Plan de mejoramiento para fortalecer la gestión y desempeño  institucional implementado</t>
  </si>
  <si>
    <t>Direccionamiento Estratégico y Planeación</t>
  </si>
  <si>
    <t>Corresponde al monitoreo sobre las actividades ejecutadas en el marco del   Componente Gestión del Riesgo de Corrupción, del Plan Anticorrupción y de Atención al Ciudadano</t>
  </si>
  <si>
    <t xml:space="preserve">Sumatoria de monitoreos realizados a la implementación de las actividades del Componente Gestión del Riesgo de Corrupción, del Plan Anticorrupción y de Atención al Ciudadano   </t>
  </si>
  <si>
    <t xml:space="preserve">​Corresponde al monitoreo sobre las actividades ejecutadas en el marco del   Componente Planeación de la Estrategia de Racionalización, del Plan Anticorrupción y de Atención al Ciudadano. ​
</t>
  </si>
  <si>
    <t xml:space="preserve">Sumatoria de monitoreos realizados a la implementación de actividades del Componente  Planeación de la Estrategia de Racionalización, del Plan Anticorrupción y de Atención al Ciudadano </t>
  </si>
  <si>
    <t>​Corresponde al monitoreo sobre las actividades ejecutadas en el marco del   Componente Rendición de Cuentas, del Plan Anticorrupción y de Atención al Ciudadano. ​</t>
  </si>
  <si>
    <t xml:space="preserve">Sumatoria de Monitoreos realizados a la implementación de actividades del Componente Rendición de Cuentas, del Plan Anticorrupción y de Atención al Ciudadano </t>
  </si>
  <si>
    <t>​Corresponde al monitoreo sobre las actividades ejecutadas en el marco del   Componente  Iniciativas Adicionales, del Plan Anticorrupción y de Atención al Ciudadano. </t>
  </si>
  <si>
    <t xml:space="preserve">Sumatoria de monitoreos realizados a la implementación de actividades del Componente Iniciativas Adicionales, del Plan Anticorrupción y de Atención al Ciudadano </t>
  </si>
  <si>
    <t>Corresponde  a las revisiones por la Presidencia al Sistema de Gestión Integral y de control.</t>
  </si>
  <si>
    <t>Se  evalúa el modelo a través de la herramienta FRURAG II, que arroja el resultado según la variables evaluadas.</t>
  </si>
  <si>
    <t>Resultado de la Evaluación</t>
  </si>
  <si>
    <t xml:space="preserve">Corresponde a las asesorías realizadas para la formulación, ajuste, y seguimiento a proyectos de la ANH; en el marco del proceso de Gestión de Proyectos.
</t>
  </si>
  <si>
    <t>(asesorías realizadas para la formulación, ajuste, y seguimiento a proyectos de la ANH/ Asesorías solicitadas por las dependencias)*100</t>
  </si>
  <si>
    <t xml:space="preserve">Corresponde al informe consolidado sobre el seguimiento a la ejecución de proyectos </t>
  </si>
  <si>
    <t>Informe consolidado sobre el seguimiento a la ejecución de proyectos</t>
  </si>
  <si>
    <t>​El anteproyecto de inversión incluye la solicitud de recursos que por proyecto de inversión realizan las dependencias para la siguiente vigencia, justificando la respectiva necesidad de recursos. ​</t>
  </si>
  <si>
    <t>Auditoría interna</t>
  </si>
  <si>
    <t>Control interno</t>
  </si>
  <si>
    <t>Gastos de funcionamiento</t>
  </si>
  <si>
    <t>No aplica</t>
  </si>
  <si>
    <t>(Actividades ejecutadas /
Actividades programadas)*100</t>
  </si>
  <si>
    <t>El indicador muestra la eficacia en la respuesta oportuna a las solicitudes del proceso de Gestión de Contratos en Exploración</t>
  </si>
  <si>
    <t>(Número de solicitudes atendidas oportunamente / Total de solicitudes con términos cumplidos)*100</t>
  </si>
  <si>
    <t>Con este indicador la GSCP pretende medir la oportuna ejecución a los informes de verificación a los PLEX.</t>
  </si>
  <si>
    <t>Número total de días calendario en la gestión de los PLEX y/o actualizaciones / Número total de PLEX gestionados</t>
  </si>
  <si>
    <t>El indicador muestra la efectividad de la gestión en la estimación de los fondos de abandono para los contratos que se encuentran en producción</t>
  </si>
  <si>
    <t>(Número de fondos de abandono estimados acumulados durante el trimestre / Número de fondos de abandono a estimar acumulados durante el trimestre) x 100</t>
  </si>
  <si>
    <t>El indicador muestra la eficacia en la respuesta a las solicitudes del Operador allegadas a la Gerencia de Seguridad, Comunidades y Medio Ambiente</t>
  </si>
  <si>
    <t>(Número de solicitudes atendidas  / Total de solicitudes recibidas )*100</t>
  </si>
  <si>
    <t>Gestión de Regalías y Derechos Económicos</t>
  </si>
  <si>
    <t xml:space="preserve">Refiere el avance en el valor total de las regalías recaudadas en la vigencia, el monto acumulado de recursos que por concepto de regalías por la explotación de hidrocarburos serán transferidos al SGR en la vigencia 2022. </t>
  </si>
  <si>
    <t>Sumatoria de regalías recaudadas en el año</t>
  </si>
  <si>
    <t>Indica el avance en el reconocimiento del recaudo de ingresos por derechos económicos a una fecha de corte</t>
  </si>
  <si>
    <t xml:space="preserve">Sumatoria de los Ingresos aplicados por Derechos Económicos. </t>
  </si>
  <si>
    <t>Indica el avance en la gestión de aplicaciones de los pagos efectuados por derechos económicos</t>
  </si>
  <si>
    <t>Refiere el numero de días en promedio en el que se resolvieron los recursos de reposición contra una liquidación trimestral de regalías.</t>
  </si>
  <si>
    <t>Formula del Indicador: Sumatoria del No. de días hábiles utilizados para resolver los recursos de una liquidación trimestral/Total de recursos interpuestos y resueltos frente a una liquidación trimestral</t>
  </si>
  <si>
    <t>Sistema General de Regalías</t>
  </si>
  <si>
    <t>Excedentes financieros transferidos a la nación</t>
  </si>
  <si>
    <t>Sumatoria de los saldos trasladados correspondientes a excedentes financieros durante el año.</t>
  </si>
  <si>
    <t>Gestión Contractual</t>
  </si>
  <si>
    <t>Los procesos son adelantados según la documentación radicada por cada Vicepresidencia, que cumpla con los requisitos para adelantar los procesos contractuales.​</t>
  </si>
  <si>
    <t>(Proceso adelantado / ESET radicado)*100.</t>
  </si>
  <si>
    <t>Por concepto emitido en los plazos establecidos se entenderá aquel que se tramite en un tiempo máximo de 15 días hábiles contados a partir del día hábil siguiente a la radicación de la solicitud</t>
  </si>
  <si>
    <t>(Total de conceptos emitidos en los plazos establecidos/ Total solicitud de conceptos jurídicos)*100</t>
  </si>
  <si>
    <t>Corresponde a las demandas en contra de la entidad que son notificadas y requerimientos judiciales de procesos especiales a las cuales se les da tramite oportunamente​</t>
  </si>
  <si>
    <t>(Notificaciones atendidas / Notificaciones recibidas)*100</t>
  </si>
  <si>
    <t>Número de línea en Plan Anual de Adquisiciones 2023</t>
  </si>
  <si>
    <t>Articular los actores del sector energético para la adecuada ejecución de los contratos misionales en armonía con una sociedad resiliente al clima</t>
  </si>
  <si>
    <t>Temática</t>
  </si>
  <si>
    <t>Cuenta de 35</t>
  </si>
  <si>
    <t>ACCIÓN</t>
  </si>
  <si>
    <t>Que comparten un indicador y dos actividades</t>
  </si>
  <si>
    <t>Únicas</t>
  </si>
  <si>
    <t>Nivel de respuesta oportuna a solicitudes (cliente externo)</t>
  </si>
  <si>
    <t>Solicitudes atendidas (cliente interno)</t>
  </si>
  <si>
    <t>Nivel de satisfacción (canales de atención de PQRSD) de los actores involucrados en los procesos necesarios para garantizar la seguridad y soberanía energética del país</t>
  </si>
  <si>
    <t>El indicador muestra la eficacia en la respuesta a las solicitudes del Operador por parte de la gerencia de seguimiento a contratos en producción.</t>
  </si>
  <si>
    <t xml:space="preserve">Gestión Estratégica </t>
  </si>
  <si>
    <t>Gestión Documental</t>
  </si>
  <si>
    <t>Gestión financiera</t>
  </si>
  <si>
    <t>Plan Institucional de Archivos de la Entidad ­PINAR</t>
  </si>
  <si>
    <t>Plan de Seguridad y Salud en el Trabajo</t>
  </si>
  <si>
    <t xml:space="preserve">Plan Institucional de Capacitación </t>
  </si>
  <si>
    <t>Plan Bienestar e Incentivos</t>
  </si>
  <si>
    <t xml:space="preserve">Plan de Previsión de Recursos Humanos </t>
  </si>
  <si>
    <t>Plan de Seguridad y Privacidad de la Información</t>
  </si>
  <si>
    <t>Plan Estratégico Institucional</t>
  </si>
  <si>
    <t>Proyecto de inversión</t>
  </si>
  <si>
    <t>Proyecto de Inversión</t>
  </si>
  <si>
    <t xml:space="preserve"> Identificación de oportunidades exploratorias de hidrocarburos nacional</t>
  </si>
  <si>
    <t>Sumatoria de los informes técnicos de evaluación entregados</t>
  </si>
  <si>
    <t>Sumatoria de documentos de investigación realizados</t>
  </si>
  <si>
    <t>Total general</t>
  </si>
  <si>
    <t>Modelo de promoción para incrementar la inversión</t>
  </si>
  <si>
    <t>Contratos de exploración y producción de hidrocarburos con problemáticas socioambientales, viabilizados</t>
  </si>
  <si>
    <t>Adelantar gestiones de manera conjunta, donde se involucren las diferentes perspectivas (técnica, jurídica, conflictividad) para analizar los hitos de la suspensión y adelantar las gestiones pertinentes que permitan cesar la suspensión y reactivar los proyectos​.</t>
  </si>
  <si>
    <t>Número de contratos Viabilizados a través de la gestión de la GSCYMA.</t>
  </si>
  <si>
    <t>Pozos exploratorios perforados de contratos vigentes</t>
  </si>
  <si>
    <t>​​Mide la cantidad de  pozos exploratorios perforados durante el cuatrienio, en cumplimiento de los compromisos exploratorios correspondientes a los Programa Exploratorio Mínimo y Adicional, Programa Exploratorio Posterior o ejecutados como actividad adicional de los Contratos y Convenios E&amp;P.​</t>
  </si>
  <si>
    <t>Sumatoria del número de Pozos Exploratorios perforados en el mes</t>
  </si>
  <si>
    <t>PLANES INSTITUCIONALES</t>
  </si>
  <si>
    <t>INDICADORES</t>
  </si>
  <si>
    <t>Fortalecimiento de hidrocarburos (gas, petróleo aumentando factor recobro mejorado) para la financiación de la transición energética</t>
  </si>
  <si>
    <t>Fortalecimiento de las Fuentes No Convencionales de Energía - FNCE</t>
  </si>
  <si>
    <t>Plan Anual de Vacantes</t>
  </si>
  <si>
    <t>Promoción de la eficiencia y simplificación de procesos institucionales</t>
  </si>
  <si>
    <t>Modernización y ampliación de instrumentos de evaluación seguimiento y control del sector minero energético</t>
  </si>
  <si>
    <t>Actualizar la infraestructura tecnológica de toma remota de información para soportar la función de fiscalización</t>
  </si>
  <si>
    <t>Fortalecimiento y articulación institucional del sector minero energético</t>
  </si>
  <si>
    <t>Nivel de satisfacción de los actores involucrados en los procesos necesarios para garantizar la seguridad y soberanía energética del país</t>
  </si>
  <si>
    <t>Eliminadas gracias a observaciones de Patricia</t>
  </si>
  <si>
    <t>Eliminadas gracias a observaciones de Hernán</t>
  </si>
  <si>
    <t>Etiquetas de fila</t>
  </si>
  <si>
    <t>Identificación de oportunidades exploratorias de hidrocarburos nacional</t>
  </si>
  <si>
    <t>213, 214, 215, 216, 217, 218 y 219</t>
  </si>
  <si>
    <t>https://www.anh.gov.co/es/la-anh/control-y-rendici%C3%B3n/informes-de-control-interno/
https://anhcol-my.sharepoint.com/personal/andres_hernandez_anh_gov_co/_layouts/15/onedrive.aspx?id=%2Fpersonal%2Fandres%5Fhernandez%5Fanh%5Fgov%5Fco%2FDocuments%2FOCI%2FPAAI%202023&amp;ga=1
Certificados emitidos por la Contraloría General de la Republica para los informes reportados en SIRECI.</t>
  </si>
  <si>
    <t>Oportunidad en la entrega de los Programas en Beneficio de las comunidades</t>
  </si>
  <si>
    <t>(Número de solicitudes PBC del trimestre atendidas en 30 días  / Total de solicitudes recibidas en el trimestre )*100</t>
  </si>
  <si>
    <t>Dashboard de Trámites GSCYMA</t>
  </si>
  <si>
    <t xml:space="preserve"> Base datos conceptos carpeta: \\misdocumentos\sperfiles\maribel.rodriguez\My Documents\SIGECO\PROCESO GESTION LEGAL\INDICADORES\Indicadores GL 2023
Reporte indicador por correo a Laura  Sierra</t>
  </si>
  <si>
    <t>137
134
154
136
135
156
145
140
142
146
147
150
144
299
155
158
152
151
162
159</t>
  </si>
  <si>
    <t>133
157</t>
  </si>
  <si>
    <t>127
128
129
130
131
132
138
143
148
153</t>
  </si>
  <si>
    <t>167
168
169
370</t>
  </si>
  <si>
    <t>302
303
304</t>
  </si>
  <si>
    <t>Servicios de infraestructura tecnológica especializada y de seguridad de la ANH contratada</t>
  </si>
  <si>
    <t>Operación, mantenimiento y actualización de la infraestructura de virtualización y custodia de medios de la ANH garantizada</t>
  </si>
  <si>
    <t>Contratos para apoyo técnico, profesional y especializado realizados</t>
  </si>
  <si>
    <t>Contabilizar los contratos para contar con el apoyo técnico, profesional y especializado de soporte y desarrollo a servicios, infraestructura, aplicaciones y gestión administrativa.</t>
  </si>
  <si>
    <t>Servicios de información implementados obtenidos frente  a Servicios de información implementados proyectados</t>
  </si>
  <si>
    <t>Servicios de información actualizados obtenidos frente a Servicios de información actualizados proyectados</t>
  </si>
  <si>
    <t>(productos obtenidos/ productos proyectados)</t>
  </si>
  <si>
    <t>(Servicios contratados / servicios proyectados)</t>
  </si>
  <si>
    <t>Servicios de soporte, mantenimiento y actualizaciones del SGDEA contratados</t>
  </si>
  <si>
    <t>Soporte, mantenimiento y actualizaciones del SGDEA que emplea la entidad por horas</t>
  </si>
  <si>
    <t>Actualizaciones y suscripciones de licencias de software y créditos en la nube adquiridos</t>
  </si>
  <si>
    <t>(i) Contratar la renovación de la suscripción a la suite de Adobe Acrobat Pro para 99 usuarios, Certificados de sitio seguro para el portal de la ANH y complemento para comunicaciones unificadas, (ii) Contratar la renovación de la suscripción de Office 365 y (iii) Adquisición de créditos para la soportar la infraestructura tecnológica en la Nube de Azure.</t>
  </si>
  <si>
    <t>Soporte y mantenimiento de la infraestructura de apoyo contratada</t>
  </si>
  <si>
    <t>Contratar el soporte y mantenimiento de: (i) UPS, (ii) Sistema contra incendios, (iii) Aires acondicionados, (iv) Control de acceso y CCTV y (v) Equipos de Hardware de usuario final.</t>
  </si>
  <si>
    <t>Servicio de internet dedicado para la oficina de la ANH contratado</t>
  </si>
  <si>
    <t>Contratar el servicio de internet dedicado para la oficina de la ANH, manteniendo la operatividad de los cinco enlaces de datos e internet con los que cuenta la entidad para la transferencia y respaldo de la información.</t>
  </si>
  <si>
    <t>Secop II , Recurso compartido: Contratación OTI - Dirección Sistemas</t>
  </si>
  <si>
    <t>Recurso compartido: Contratación OTI - Dirección Sistemas</t>
  </si>
  <si>
    <t>El plan de tecnologías de la información se encuentra estructurado en su totalidad, resta su presentación a la alta dirección para su aprobación.</t>
  </si>
  <si>
    <t>https://www.anh.gov.co/documents/1288/Plan_Estrat%C3%A9gico_de_Tecnolog%C3%ADas_de_la_Informaci%C3%B3n_2022_ANH_28-12-2022.pdf</t>
  </si>
  <si>
    <t>Se proyecta que la recepción de productos para este indicador inicie en el segundo semestre de la presente vigencia</t>
  </si>
  <si>
    <t>https://www.anh.gov.co/documents/21450/CRITERIO_DIFERENCIAL_DE_ACCESIBILIDAD_marzo_2023.pdf
https://www.anh.gov.co/documents/21258/Plan_Estrat%C3%A9gico_de_Tecnolog%C3%ADas_de_la_Informaci%C3%B3n_2023-2026.pdf</t>
  </si>
  <si>
    <t>Orden de Compra 102399 - Recurso compartido: Contratación OTI - Dirección Sistemas</t>
  </si>
  <si>
    <t>https://www.anh.gov.co/es/la-anh/contrataci%C3%B3n/sondeo-de-mercado/</t>
  </si>
  <si>
    <t xml:space="preserve">La contratación se realizó con presupuesto de la vicepresidencia Administrativa y Financiera bajo el Contrato 238 de 2023. </t>
  </si>
  <si>
    <t>Garantizar la gestión, administración y monitoreo de la infraestructura tecnológica y de seguridad de la ANH y mantener el plan de recuperación ante desastres de la ANH. – (Vigencia Futura Tramitada en 2021).</t>
  </si>
  <si>
    <t>Al cierre del mes de Marzo de 2023, el acumulado recaudado por concepto de derechos economicos y transferencia de tecnologia asciende a $526 mil millones de pesos aproximadamente.</t>
  </si>
  <si>
    <t>Durante el primer trimestre se resolvieron 3 recursos de reposición cuyo promedio de respuesta se atendió en 87 días hábiles</t>
  </si>
  <si>
    <t>Correo electrónico VAF y registro SIIF a cierre de marzo de 2023</t>
  </si>
  <si>
    <t>Resolucion ANH 1166 de 2003 resolviendo recursos de SIERRACOL ENERGY ANDINA Y SIERRACOL ENERGY ARAUCA y Resolución ANH 1161 de 2023 resolviendo recurso a PETROSANTANDER COLOMBIA INC (Recursos II trimestre de 2022)</t>
  </si>
  <si>
    <t>FINANCIERO</t>
  </si>
  <si>
    <t>ADMINISTRATIVO</t>
  </si>
  <si>
    <t>3 34 36 154 287 288 298</t>
  </si>
  <si>
    <t>Contrato suscrito</t>
  </si>
  <si>
    <t>Secop:  https://community.secop.gov.co/Public/App/AnnualPurchasingPlanManagementPublic/Index?currentLanguage=en&amp;Page=login&amp;Country=CO&amp;SkinName=CCE y Pagina Web ANH: https://www.anh.gov.co/es/la-anh/planeaci%C3%B3n/</t>
  </si>
  <si>
    <t>Secop:  https://community.secop.gov.co/Public/App/AnnualPurchasingPlanManagementPublic/Index?currentLanguage=en&amp;Page=login&amp;Country=CO&amp;SkinName=CCE</t>
  </si>
  <si>
    <t>Secop II - Contrato 238 de 2023 suscrito con Control Online SAS</t>
  </si>
  <si>
    <t>Diagnóstico construido</t>
  </si>
  <si>
    <t>Organización documental del archivo de gestión y central de la ANH</t>
  </si>
  <si>
    <t>Contratar los servicios de organización y demás actividades relacionadas, de acuerdo a la normatividad Archivística Colombiana Vigente, y siguiendo las directrices del diagnóstico emitido por el AGN para  aproximadamente 5.000 cajas de archivo (levantamiento de inventario, clasificación, ordenación, depuración, foliación, descripción documental).</t>
  </si>
  <si>
    <t>Ejecución de los gastos de funcionamiento para la Agencia</t>
  </si>
  <si>
    <t>Mide el nivel de ejecución de los gastos de funcionamiento para la Agencia a partir del Total Presupuesto de Gastos de Funcionamiento Ejecutado / Total Apropiación de Gasto de Funcionamiento</t>
  </si>
  <si>
    <t>Avance Cuantitativo Meta 
(solo números)</t>
  </si>
  <si>
    <t>Contar el diagnóstico integral de archivo de la ANH y lo inherente a este</t>
  </si>
  <si>
    <t>Adquisición de Bienes y Servicios</t>
  </si>
  <si>
    <t>Elaboración, seguimiento y actualización de los instrumentos archivísticos de la Entidad conforme con la normativa archivística vigente y aplicable</t>
  </si>
  <si>
    <t>Numero acumulado de instrumentos archivísticos aprobados en Comité de Evaluación de Desempeño / Total de Instrumentos archivísticos (en total son 8)</t>
  </si>
  <si>
    <t>Retenciones realizadas a Personales Naturales y Jurídicas</t>
  </si>
  <si>
    <t>Funcionamiento (Gastos de Personal, Adquisición de Bienes y Servicios, Transferencias corrientes (sin transferencia excedentes financieros a la nación), Gatos de Comercialización, Impuesto y Cuota de Fiscalización y Auditaje</t>
  </si>
  <si>
    <t>(Valor Obligado Acumulado Gastos de Funcionamiento - Valor Obligado Excedentes Financieros)/ (Apropiación vigentes Gastos de Funcionamiento - Valor Apropiado Excedentes Financieros)</t>
  </si>
  <si>
    <t>Informe de Ejecución Presupuestal de gastos agregado de SIIF al cierre de marzo de 2023</t>
  </si>
  <si>
    <t>Documentos soportes de las actividades ejecutadas con base en el PAAI
25 actividades ejecutadas con base en lo planeado en el PAAI 2023</t>
  </si>
  <si>
    <t>Realizar la medición de los tiempos de entrega de los Programas en Beneficio de las Comunidades</t>
  </si>
  <si>
    <t>Fortalecimiento de sistemas, seguridad e infraestructura tecnológica</t>
  </si>
  <si>
    <t>Fortalecimiento de los sistemas de seguimiento a contratos, operación y geo servicios, de la infraestructura que los soporta y la adopción de lineamientos de seguridad y calidad de datos para el aprovechamiento de los recursos hidrocarburiferos Nacional</t>
  </si>
  <si>
    <t>Contratar los servicios para garantizar la operación, mantenimiento y actualización de la virtualización, escritorios virtuales, hiperconvergencia, almacenamiento, switches, respaldo y custodia de medios de la ANH</t>
  </si>
  <si>
    <t>Uso de la capacidad física locativa disponible en el Data Center Alterno del IPSE</t>
  </si>
  <si>
    <t>Otrosí 4 Convenio 670 de 2020</t>
  </si>
  <si>
    <t>En el primer trimestre del año 2023 se da un cumplimiento de la meta al 87% por lo siguiente: se resolvieron en total 33 conceptos con un promedio de respuesta de 5 días por trámite,  lo que se encuentra dentro del margen de respuesta oportuna establecido por la OAJ en  los Acuerdos de Niveles de Servicio adoptados desde el año 2020, correspondiente a 15 días hábiles.</t>
  </si>
  <si>
    <t>Documentos publicados para el análisis de la satisfacción de usuarios ANH</t>
  </si>
  <si>
    <t>​El indicador mide la información consolidada de las encuestas aplicadas a los usuarios y la evaluación de la atención prestada por la ANH a sus usuarios en el Informe Encuesta de Satisfacción al Usuario ANH y publicación de Informes de atención PQRSD</t>
  </si>
  <si>
    <t>V1 = Informe de encuesta de satisfacción de usuarios ANH + V2 = Informes de atención PQRSD publicados con la peridicidad definida</t>
  </si>
  <si>
    <t>Declaraciones presentadas oportunamente</t>
  </si>
  <si>
    <t>Se presenta las Declaraciones DIAN, ICA, Retención ICA, Declaración Ministerio de Educación y Declaración de Ministerio del Interior. Se debe tener en cuenta que V1 y V5 incluye ReteICA e ICA; V2 y V6 incluye Retefuente, IVA e Ingresos y Patrimonio.</t>
  </si>
  <si>
    <t>V1: Declaraciones ICA presentadas
V2: Declaraciones DIAN presentadas
V3: Declaraciones MinEducación presentadas
V4: Declaraciones MinInterior presentadas
V5: Declaraciones ICA del año
V6: Declaraciones DIAN del año
V7: Declaraciones MinEducación del año
V8: Declaraciones MinInterior del año
(V1+V2+V3+V4)/(V5+V6+V7+V8)*100</t>
  </si>
  <si>
    <t>VICEPRESIDENCIA/OFICINA - GERENCIA/GRUPO</t>
  </si>
  <si>
    <t>NOMBRE</t>
  </si>
  <si>
    <t>CORREO</t>
  </si>
  <si>
    <t>ID</t>
  </si>
  <si>
    <t>OFICINA ASESORA JURIDICA </t>
  </si>
  <si>
    <t>Pendiente</t>
  </si>
  <si>
    <t>Maribel Rodríguez Moreno</t>
  </si>
  <si>
    <t>maribel.rodriguez@anh.gov.co</t>
  </si>
  <si>
    <t>OFICINA DE CONTROL INTERNO </t>
  </si>
  <si>
    <t>Miguel Ángel Espinosa Ruiz</t>
  </si>
  <si>
    <t>miguel.espinosa@anh.gov.co</t>
  </si>
  <si>
    <t>Jesús Salvador Ríos Rodríguez</t>
  </si>
  <si>
    <t>jesus.rios@anh.gov.co</t>
  </si>
  <si>
    <t>64 65 66 67 68 69 70 71 72 73 74 78 79 80 81 82 83</t>
  </si>
  <si>
    <t>GERENCIA DE REGALIAS Y DERECHOS ECONOMICOS </t>
  </si>
  <si>
    <t>Consuelo Bejarano Almonacid</t>
  </si>
  <si>
    <t>consuelo.bejarano@anh.gov.co</t>
  </si>
  <si>
    <t>51 52 53 54</t>
  </si>
  <si>
    <t>GERENCIA DE RESERVAS Y OPERACIONES </t>
  </si>
  <si>
    <t>Janier Cuervo Ordoñez</t>
  </si>
  <si>
    <t>janier.cuervo@anh.gov.co</t>
  </si>
  <si>
    <t>13 14 15 16 17 19</t>
  </si>
  <si>
    <t>NO APLICA (Participación ciudadana)</t>
  </si>
  <si>
    <t>Diego Alejandro Sandoval Garrido</t>
  </si>
  <si>
    <t>diego.sandoval@anh.gov.co</t>
  </si>
  <si>
    <t>Patricia Marin Ruiz</t>
  </si>
  <si>
    <t>patricia.marin@anh.gov.co</t>
  </si>
  <si>
    <t>10 11 12</t>
  </si>
  <si>
    <t>VICEPRESIDENCIA DE PROMOCIÓN Y ASIGNACIÓN  DE ÁREAS</t>
  </si>
  <si>
    <t>GERENCIA DE GESTION DEL CONOCIMIENTO </t>
  </si>
  <si>
    <t>MARZO</t>
  </si>
  <si>
    <t>ABRIL</t>
  </si>
  <si>
    <t>No. de partidas del mes (n) con aplicaciones radicadas/No. de partidas pendientes de aplicación del mes (n)</t>
  </si>
  <si>
    <t>Al cierre de abril se han recaudado y transferido al SGR $3.366.511.160.983,2 que representan el 29,47% del presupuesto de la vigencia, con un desface en el trimestre de 441 mil millones.</t>
  </si>
  <si>
    <t>Al cierre del mes de Abril de 2023 se recibieron 211 partidas y se gestionaron 62 aplicaciones de derechos económicos y contractuales en el mes, por un monto total de $117 mil millones de pesos aproximadamente.</t>
  </si>
  <si>
    <t>Rad. Id. 1391089; 1409046; 1418601 y 1437199</t>
  </si>
  <si>
    <t>Control.doc y cuadro control aplicaciones abril de 2023</t>
  </si>
  <si>
    <t>X</t>
  </si>
  <si>
    <t>María Eugenia Tovar Celis</t>
  </si>
  <si>
    <t>maria.tovar@anh.gov.co</t>
  </si>
  <si>
    <t>En el mes de  abril de 2023 se continuaron asesorías sobre la formulación de proyectos nuevos de las vicepresidencias Técnica, Promoción y Asignación de Áreas, y Oficina de Tecnologías, dando respuesta a observaciones del Ministerio de Minas y   Departamento Nacional de Planeación - DNP, realizando cambios en los documentos soporte de formulación y acompañandos las reuniones correspondientes. También, se asesoró el ajuste al proyecto en ejecución de la Vicepresidencia Técnica, según observaciones realizadas por el Ministerio de Minas y Energía y DNP; igualmente, se orientó el reporte de seguimiento a la ejecución y actualización de la regionalización de los proyectos vigentes en la nueva Plataforma Integrada de Inversión Pública - PIIP.</t>
  </si>
  <si>
    <t>Se elaboró informe de ejecución presupuestal al cierre del PRIMER TRIMESTRE de 2023,  paras er consolidado por el Grupo Financieron y remitido al Ministerio de Hacienda; se ha realizó la actualización del informe para lo correspondiente al presupuesto Inversión para el numeral 2.2.2. (páginas 15 a 21).</t>
  </si>
  <si>
    <t xml:space="preserve">Reuniones convocadas a través de la plataforma Teams, y correos electrónicos insitucionales.
Plataformas:
https://mgaweb.dnp.gov.co/
https://piip.dnp.gov.co/
</t>
  </si>
  <si>
    <t>Correo electrónico con asunto INFORME EJECUCION PRESUPUESTAL ANH I TRIMESTRE DE 2023, De: Hernan Arnulfo Mendez Triana &lt;hernan.mendez@anh.gov.co&gt; 
Enviado el: jueves, 18 de mayo de 2023 12:01 p. m.</t>
  </si>
  <si>
    <t>56 57 58 61 62 63</t>
  </si>
  <si>
    <t>El 24 de abril de 2023 se aprueba la línea 489 para la contratación cuyo objeto es el diagnóstico integral de archivo de la ANH. Durante abril se elaboro el borrador del ESET, se esta revisando y  ajustando con informacion propia de la Archivo General de la Nacion.</t>
  </si>
  <si>
    <t xml:space="preserve">Se entrega el Programa de Gestión Documental PGD (primer instrumento archivístico) para revisión y aprobación del Comité de Evaluación y Desempeño el próximo 5 de mayo de 2023. Contrato Nro. 100 de 2023, suscrito con Yenny Emilse Farfán Quijano cuyo objeto es: 287. Prestación de Servicios profesionales especializados en apoyo en Gestión Documental para el grupo Administrativo y Financiero”. </t>
  </si>
  <si>
    <t>El insumo para iniciar con la organización documental del archivo de gestión y central de la ANH (aprox 5.000 cajas de archivo) que incluye las actividades de:  levantamiento de inventario, clasificación, ordenación, depuración, foliación y  descripción documental; será el que provea el contrato suscrito con la AGN</t>
  </si>
  <si>
    <t>Otrosí 1 Cto 124/22, Otrosí OC 42956/2019, OC 10288/22, Otrosí 1 Cto 297/2022, Otrosí, Otrosí 1 y 2  Cto 291/2022, Cto 476/2022, Cto 11/2023, Cto 78/2023, Cto 100/2023, OC 104575/2023, Cto 210/2023, Cto 196/2023, Cto 238/2023. Se estima que se requieren 16 contratos para atender</t>
  </si>
  <si>
    <t>El 27 de marzo de 2023 se suscribió el Contrato 238 de 2023</t>
  </si>
  <si>
    <t>Se viene ejecutando la contratación de acuerdo con lo planeado en el plan anual de adquisiciones. Se relacionan los valores excluyendo el giro de los excedentes financieros</t>
  </si>
  <si>
    <t xml:space="preserve">Se aplicó la encuesta de satisfacción de usuarios ANH 2023-1. Formulario de encuesta disponible en el siguiente enlace: https://www.anh.gov.co/es/atenci%C3%B3n-y-servicios-a-la-ciudadan%C3%ADa/pqrsd/
Está pendiente la publicación del Informe Encuesta de Satisfacción al Usuario ANH 2023-I https://www.anh.gov.co/es/atenci%C3%B3n-y-servicios-a-la-ciudadan%C3%ADa/canales-de-atenci%C3%B3n/encuestas-anh/
Publicado informe de seguimiento de PQRSD del primer trimestre de 2023 en el siguiente enlace: https://www.anh.gov.co/es/atenci%C3%B3n-y-servicios-a-la-ciudadan%C3%ADa/pqrsd/  </t>
  </si>
  <si>
    <t>https://www.anh.gov.co/es/atenci%C3%B3n-y-servicios-a-la-ciudadan%C3%ADa/pqrsd/    
https://www.anh.gov.co/es/atenci%C3%B3n-y-servicios-a-la-ciudadan%C3%ADa/canales-de-atenci%C3%B3n/encuestas-anh/</t>
  </si>
  <si>
    <t>Priorizar, coordinar la participación por parte de la ANH en escenarios estratégicos. (Participación en espacios de articulación de los actores del sector para la adecuada gestión de los contratos de hidrocarburos).</t>
  </si>
  <si>
    <t>No Reportado</t>
  </si>
  <si>
    <t>Número de espacios de articulación de los actores del sector para la adecuada gestión de los contratos de hidrocarburos con la participación de la ANH</t>
  </si>
  <si>
    <t>Corresponde a la cantidad de espacios de articulación de los actores del sector en los que la ANH ha participado, para la adecuada gestión de los contratos de hidrocarburos.</t>
  </si>
  <si>
    <t>Sumatoria Número de eventos estratégicos con patrocinio en los que participa la ANH</t>
  </si>
  <si>
    <t>Sumatoria del Número de espacios de articulación con los actores del sector en los que la ANH ha participado, para la adecuada gestión de los contratos de hidrocarburos.</t>
  </si>
  <si>
    <t>En proceso de definción en la vicepresidencia los esquemas de medición y metas de esta línea para el 2023</t>
  </si>
  <si>
    <t>Al mes de marzo la ANH ha participado con patrocinio en los siguientes eventos estratégicos: (i) Recent Discoveries, Exploration Opportunities and sustainable Development Strategies in Caribbean Basins, (iI) CeraWeek 2023, (iii) Energy Opportunities Conference &amp; Exhibition 2023, (iv) el Congreso de Hidrogeología 2023, Agua Subterránea para el Desarrollo Sostenible, (v) 2° Congreso Internacional de Hidrógeno y (vi) VI Encuentro y Feria Renovables LATAM.</t>
  </si>
  <si>
    <t>Al mes de marzo no se presenta avance respecto de esta actividad</t>
  </si>
  <si>
    <t>Para el primer cuatrimestres se adelantó la Planeación y diseño del instrumento que se va a aplicar para El estudio de percepción 2023 a las partes interesadas frente a los servicios ofrecidos por la ANH</t>
  </si>
  <si>
    <t>Toda vez que la meta asociada al objetivo es solo una, se hace necesario la unificación de estas actividades en una sola asociada al análisis o realización de estudios del sector.</t>
  </si>
  <si>
    <t>Sin Información</t>
  </si>
  <si>
    <t xml:space="preserve">Las evidencias se encuentran en los informes correspondientes a la ejecuci[on de los eventos, dispuestos en los discos compartidos de la VPAA. </t>
  </si>
  <si>
    <t>La evidencia se encuentra en disco compartido de la VPAA y en correo electrónico enviado por funcionario Carlos Novoa a la Gerencia de Planeación de la ANH.</t>
  </si>
  <si>
    <t>Arbey Avendaño Castrillón</t>
  </si>
  <si>
    <t>arbey.avendano@anh.gov.co</t>
  </si>
  <si>
    <t>81 82 83 84 85 86 87 88</t>
  </si>
  <si>
    <t>Descripción del Avance o Justificación del Incumplimiento.</t>
  </si>
  <si>
    <t>GERENCIA DE RESERVAS Y OPERACIONES (FISCALIZACIÓN)</t>
  </si>
  <si>
    <t>Mide la gestión y el avance en el seguimiento a los convenios vigentes y proyectos de C&amp;T que se encuentran aún en desarrollo</t>
  </si>
  <si>
    <t>V1= Avance del cronograma de los convenios vigentes y proyectos de C&amp;T / V2= Cronograma de los convenios vigentes y proyectos de C&amp;T</t>
  </si>
  <si>
    <t>Plataforma SIGECO (si se tiene enlace, se podría compartir)</t>
  </si>
  <si>
    <t>Mide la gestión y el avance de las revisiones de completitud y técnica de los informes de recursos y reservas presentados por las operadoras.</t>
  </si>
  <si>
    <t>V1= Informes de recursos y reservas de las operadoras revisados bajo criterios de completitud y técnica / V2= Informes de recursos y reservas presentados por las operadoras</t>
  </si>
  <si>
    <t>Presenta el balance de reservas del país, consolidado por la ANH con corte a 31 de diciembre de año inmediatamente anterior</t>
  </si>
  <si>
    <t>V1= Balance de reservas de hidrocarburos de la Nación publicado</t>
  </si>
  <si>
    <t>Se reporta en el segundo trimestre (una vez se oficialice el balance por parte del MME)</t>
  </si>
  <si>
    <t>Informe producción promedio diaria de gas publicado</t>
  </si>
  <si>
    <t>Mide los informes producción promedio diaria de gas publicados en la página web de la ANH</t>
  </si>
  <si>
    <t>V1= informes producción promedio diaria de gas publicados</t>
  </si>
  <si>
    <t>Link a página web en dónde se publican los informes</t>
  </si>
  <si>
    <t>Informe producción promedio diaria de crudo (petróleo) publicado</t>
  </si>
  <si>
    <t>Mide los informes producción promedio diaria de crudo (petróleo) publicados en la página web de la ANH</t>
  </si>
  <si>
    <t>V1= informes producción promedio diaria de crudo (petróleo) publicados</t>
  </si>
  <si>
    <t>GERENCIA DE RESERVAS Y OPERACIONES (FISCALIZACIÓN)</t>
  </si>
  <si>
    <t>59 60</t>
  </si>
  <si>
    <t>Servicio de divulgación para la atención y disminución de la conflictividad del sector de hidrocarburos</t>
  </si>
  <si>
    <t>Documentos de Planeación</t>
  </si>
  <si>
    <t>Implementar acciones interinstitucionales que atiendan las situaciones de conflicto en las actividades de exploración y producción de hidrocarburos.</t>
  </si>
  <si>
    <t xml:space="preserve">Elaborar documentos técnicos de caracterización ambiental con el resultado del análisis de la información colectada para la toma de decisiones en las actividades de exploración y producción de hidrocarburos </t>
  </si>
  <si>
    <t>Elaborar estudios de lineamientos técnicos que aporten a la generación de capacidad en materia de exploración y producción de hidrocarburos, en las entidades de carácter ambiental.</t>
  </si>
  <si>
    <t>Implementar iniciativas de inversión social en los territorios priorizados, aportando al desarrollo de las regiones donde se adelantan actividades de exploración y producción de hidrocarburos</t>
  </si>
  <si>
    <t xml:space="preserve">Eventos de divulgación de las acciones a nivel nacional, regional y local para viabilizar las actividades de exploración y producción de hidrocarburos </t>
  </si>
  <si>
    <t xml:space="preserve">Documentos de Investigación realizados de caracterización ambiental con el resultado del análisis de la información colectada, para la toma de decisiones en las actividades de exploración y producción de hidrocarburos  </t>
  </si>
  <si>
    <t>Documentos de lineamientos técnicos realizados que den cuenta de la generación de capacidades en las entidades de carácter ambiental</t>
  </si>
  <si>
    <t xml:space="preserve">Documentos de planeación realizados que evidencien la formulación e implementación de  iniciativas de inversión social en los territorios priorizados y estratégicos para el desarrollo de las actividades de exploración y producción de hidrocarburos </t>
  </si>
  <si>
    <t xml:space="preserve">V1= Número de eventos realizados </t>
  </si>
  <si>
    <t>V1= Número de documentos de investigación realizados</t>
  </si>
  <si>
    <t>V1= Número de documentos de lineamientos técnicos realizados</t>
  </si>
  <si>
    <t>V1= Número de documentos de planeación realizados</t>
  </si>
  <si>
    <t>Se ejecuta Convenio de Asociación para fortalecer la articulación interinstitucional nación - territorio, a través de la implementación de iniciativas socioambientales que aporten al desarrollo sostenible de los territorios con actividades de exploración y producción de hidrocarburos, bajo criterios éticos, sociales, de respeto por el medio ambiente y los derechos humanos, aportando a la "transición energética justa, segura, confiable y eficiente”.</t>
  </si>
  <si>
    <t>Se ejecuta Convenio de Asociación para fortalecer la articulación interinstitucional nación - territorio, a través de la implementación de iniciativas socioambientales que aporten al desarrollo sostenible de los territorios con actividades de exploración y producción de hidrocarburos, bajo criterios éticos, sociales, de respeto por el medio ambiente y los derechos humanos, aportando a la "transición energética justa, segura, confiable y eficiente”.
Se suscribió convenio interadministrativo con el INVEMAR para analizar la información ambiental colectada durante el 2022 sobre el área Baja Guajira y socializar el proceso de levantamiento de línea base ambiental costa afuera con que cuenta el país a la fecha, permitiendo evaluar la necesidad de información ambiental de las operaciones de exploración de hidrocarburos, así como nuevos modelos del sector, en la transición hacia energías alternativas, contribuyendo a la consolidación de la institucionalidad en el marco de las competencias, funciones y en cumplimiento de las actividades misionales de cada Entidad, propendiendo por un aprovechamiento óptimo y sostenible de los recursos energéticos costa afuera.</t>
  </si>
  <si>
    <t xml:space="preserve">Plan de Trabajo y Cronograma Convenio de Asociación No. 227 de 2023
Propuesta técnico económica para implementación Convenio de Asociación No.  227 de 2023 basada en el proyecto de inversión aprobado por DNP.
X:\1 - Convenios\19- Convenios 2023\Convenio de Asociación No. 227 de 2023 FUPAD\Propuesta Tècnico Económica - Plan de Trabajo </t>
  </si>
  <si>
    <t>Plan operativo Convenio Interadministrativo No. 300 de 2023 suscrito con el INVEMAR
Plan de Trabajo y Cronograma Convenio de Asociación No. 227 de 2023
Propuesta técnico económica para implementación Convenio de Asociación No.  227 de 2023 basada en el proyecto de inversión aprobado por DNP.
X:\1 - Convenios\19- Convenios 2023\Convenio de Asociación No. 227 de 2023 FUPAD\Propuesta Tècnico Económica - Plan de Trabajo</t>
  </si>
  <si>
    <t>Plan de Trabajo y Cronograma Convenio de Asociación No. 227 de 2023
Propuesta técnico económica para implementación Convenio de Asociación No.  227 de 2023 basada en el proyecto de inversión aprobado por DNP.
X:\1 - Convenios\19- Convenios 2023\Convenio de Asociación No. 227 de 2023 FUPAD\Propuesta Tècnico Económica - Plan de Trabajo</t>
  </si>
  <si>
    <t>Anny Lizette Castillo Cittelly</t>
  </si>
  <si>
    <t>anny.castillo@anh.gov.co</t>
  </si>
  <si>
    <t>35 36 37</t>
  </si>
  <si>
    <t>31 32 33 34</t>
  </si>
  <si>
    <t>89 90 91</t>
  </si>
  <si>
    <t>GERENCIA SEGUIMIENTO A CONTRATOS EN EXPLORACIÓN</t>
  </si>
  <si>
    <t>GERENCIA SEGUIMIENTO A CONTRATOS EN PRODUCCIÓN</t>
  </si>
  <si>
    <t>GERENCIA SEGURIDAD, COMUNIDADES Y MEDIO AMBIENTE</t>
  </si>
  <si>
    <t>Se presenta la declaración de: (i) sexto bimestre del 2022 ReteICA Bogotá, (ii) primer bimestre ReteICA del 2023 Bogotá, (iii) ICA vigencia 2022 Bogotá, (iv) Retefuente DIAN diciembre 2022, (v) Retefuente DIAN enero 2023 y (vi) Retefuente DIAN  febrero 2023, (vii) declaración IVA DIAN sexto bimestre del 2022, (viii) declaración IVA DIAN primer bimestre del 2023, (ix) declaración de ingresos y patrimonio DIAN vigencia 2022, (x) Mineducación segundo semestre 2022, (xi) MinInterior diciembre 2022, (xii) Mininterior enero 2023 y (xiii) sexto bimestre del 2022 ReteICA Cartagena</t>
  </si>
  <si>
    <t>Portal DIAN y carpeta compartida Gestión Contable impuestos Marzo 2023.</t>
  </si>
  <si>
    <t>Jarvin Antonio López Rodríguez</t>
  </si>
  <si>
    <t>jarvin.lopez@anh.gov.co</t>
  </si>
  <si>
    <t xml:space="preserve">GERENCIA GSCYMA </t>
  </si>
  <si>
    <t>Libardo Andrés Huertas Cuevas</t>
  </si>
  <si>
    <t>libardo.huertas@anh.gov.co</t>
  </si>
  <si>
    <t>SEGURIDAD, COMUNIDADES Y MEDIO AMBIENTE</t>
  </si>
  <si>
    <t>Documento de Líneamiento Técnico - Plan Estratégico de seguridad de la Información.</t>
  </si>
  <si>
    <t>Documento de Líneamiento Técnico - Hoja de ruta para el aseguramiento de la calidad de los datos digitales de la ANH</t>
  </si>
  <si>
    <t>El Plan Estratégico de Tecnologías de la Información y Comunicaciones - (PETIC) , alineado con la estrategia de negocio de la ANH para el horizonte 2023-2026. Se espera que el avance sea superior la 80%</t>
  </si>
  <si>
    <t>Se cuenta con la Orden de Compra 102399 de 2022, a través de la cuál se contrató el servicio hasta el 16 de junio de 2023.</t>
  </si>
  <si>
    <t>Otrosí 2 Orden de Compra 88021 - VF Prestación de servicio de canales hasta el 15 de marzo de 2023
Orden de Compra Orden de Compra 104820 Contratar los canales de datos e internet de la ANH. (servicio hasta el 15 de diciembre de 2023)</t>
  </si>
  <si>
    <t>Renovar el contrato para el uso locativo de las instalaciones del IPSE para el alojamiento de la infraestructura de respaldo onpremise de la ANH</t>
  </si>
  <si>
    <t>Evidencia</t>
  </si>
  <si>
    <t>INDICADORES PENDIENTES</t>
  </si>
  <si>
    <t>Al día</t>
  </si>
  <si>
    <t>No Aplica (Participación Ciudadana)</t>
  </si>
  <si>
    <t>ADMINISTRATIVO (Solicitudes atendidas (cliente interno))</t>
  </si>
  <si>
    <t>PLANEACIÓN (Gestión de Proyectos)</t>
  </si>
  <si>
    <t xml:space="preserve">Laura Caterin Sierra Guerrero </t>
  </si>
  <si>
    <t>laura.sierra@anh.gov.co</t>
  </si>
  <si>
    <t>GERENCIA SEGURIDAD, COMUNIDADES Y MEDIO AMBIENTE (Proyecto de inversión)</t>
  </si>
  <si>
    <t>GERENCIA SEGURIDAD, COMUNIDADES Y MEDIO AMBIENTE (Gastos de comercialización)</t>
  </si>
  <si>
    <t>GERENCIA SEGURIDAD, COMUNIDADES Y MEDIO AMBIENTE (Iniciativas de inversión socio ambiental)</t>
  </si>
  <si>
    <t>Con info. marzo, debe abril</t>
  </si>
  <si>
    <t>Sin reporte marzo - abril</t>
  </si>
  <si>
    <t>PLANEACIÓN (Gestión Estratégica e Integral)</t>
  </si>
  <si>
    <t>01/31/2023</t>
  </si>
  <si>
    <t xml:space="preserve">Se realiza monitoreo al Componente Gestión del Riesgo de Corrupción, del Plan Anticorrupción y de Atención al Ciudadano con corte a 30 de Abril de 2023 </t>
  </si>
  <si>
    <t xml:space="preserve">Se realiza monitoreo al Componente Planeación de la Estrategia de Racionalización, del Plan Anticorrupción y de Atención al Ciudadano. ​ con corte a 30 de Abril de 2023 </t>
  </si>
  <si>
    <t xml:space="preserve">Se realiza monitoreo al Componente Rendición de Cuentas, del Plan Anticorrupción y de Atención al Ciudadano  con corte a 30 de Abril de 2023 </t>
  </si>
  <si>
    <t xml:space="preserve">Se realiza monitoreo al omponente Iniciativas Adicionales, del Plan Anticorrupción y de Atención al Ciudadano  con corte a 30 de Abril de 2023 </t>
  </si>
  <si>
    <t>Z:\PLAN ANTICORRUPCIÓN\PLAN ANTICORRUPCIÓN 2023\2. Monitoreos cuatrimestrales\1. Abril 30</t>
  </si>
  <si>
    <t>1 2 3 4 5 6 7 8 9</t>
  </si>
  <si>
    <t>Apoyo para la viabilización de las actividades de exploración y producción de hidrocarburos a través de la articulación institucional de la gestión socio ambiental Nacional</t>
  </si>
  <si>
    <t>Apoyo para la viabilización de las actividades de exploracion y produccion de hidrocarburos a traves de la articulacion institucional de la gestión socio ambiental Nacional</t>
  </si>
  <si>
    <t>Días hábiles</t>
  </si>
  <si>
    <t>Dada la periodicidad de medición, la primera medición del indicador de percepción  se realizara en mes de Julio de 2023, para e periodo no aplica el reporte de medición.</t>
  </si>
  <si>
    <t>El avance presentado hace referencia al promedio de jecución de los Planes 2023, que fueron programados por el grupo de Talento Humano.</t>
  </si>
  <si>
    <t>Se ha venido trabajando en la implementación de la Política de Teletrabajo Institucional, Actividades de Pausas Activas con Fisioterapeuta, Contratación de Área Protegida, Campaña de gestión quimica con proveedores, se subio el presupuesto de la ARL en 3 puntos, Charlas sobre retorno a la oficina.</t>
  </si>
  <si>
    <t>Se levantó la caracterización de necesidades de capacitación con todas las áreas de la ANH, se relizó y tabuló la encuesta de necesidades de capacitación, se llevaron a cabo los estudios de mercado con proveedores, en estructuración los procesos de contratación de las capacitaciones.</t>
  </si>
  <si>
    <t>Se levantó la caracterización de necesidades de Bienestar con todas las áreas de la ANH, se relizó y tabuló la encuesta de necesidades de Bienestar, algunas actividades que se han realizado son:
 -  Conferencia sobre equilibrio laboral y familiar. Necesidad de definir nuestras metas personales, familiares para engranarlas con las laborales
 -  Atención individual: acceso a créditos, programas de adquisición de vivienda y trámite para retiro de cesantías</t>
  </si>
  <si>
    <t>Se ha venido cumpliendo con el plan de provisión de vacantes</t>
  </si>
  <si>
    <t xml:space="preserve">Cuadro de mando BCS - TALENTO HUMANO en la Dirección: Este equipo/PST_javier.morales(\\data.anh.gov.co\SVDATA-FILES)(V:)/JAVIER MORALES-ANH/13.DOCUMENTOS JAVIER 2023/11.Planeacion TH
</t>
  </si>
  <si>
    <t>Equipo de 22 personas naturales para desarrollos inhouse que construyen los productos de este indicador.</t>
  </si>
  <si>
    <t>Dos (2) personas naturales que conforman el equipo de desarrollos inhouse para la construcción del producto de este indicador.</t>
  </si>
  <si>
    <t>En elaboración de documentos precontractuales/ Análisis de costos</t>
  </si>
  <si>
    <t>Se realizó la contratación de 10 personas naturales para el apoyo a la OTI  en labores de soporte y desarrollo a servicios, infraestructura, aplicaciones y gestión administrativa.</t>
  </si>
  <si>
    <t>Se ha avanzado en la revisión de cumplimiento en la accesibilidad web y el críterio diferencial de accesibilidad de acuerdo a ley 1712 de 2014 y decreto 103 de 2015 relacionados con accesibilidad en medios electrónicos. Se esta al pendiente de que se establezcan los criterios de medición del FURAG.
Se publicó el PETI en página web de la ANH.</t>
  </si>
  <si>
    <t>En etapa precontractual /análisis de costos presentación de línea</t>
  </si>
  <si>
    <t xml:space="preserve">Orden de Compra 106649 de 2023; 169. Adquirir la renovación de la suscripción de la suite de office 365 para el manejo de correos y ofimática de la ANH.
Orden de Compra 104644 de 2023; 168. Adquirir los certificados SSL de los portales web de la ANH para el acceso seguro a la información
Orden de Compra 103855 de 2023; 167. Contratar la suscripción de Adobe Acrobat Pro DC por un periodo de doce (12) meses para la generación y edición de documentos.
Orden de Compra 107178 adquisición  de créditos Azure - infraestructura en la nube
</t>
  </si>
  <si>
    <t>En etapa precontractual/ Sondeo de Mercado</t>
  </si>
  <si>
    <t>Javier Rene Morales Sierra</t>
  </si>
  <si>
    <t>javier.morales@anh.gov.co</t>
  </si>
  <si>
    <t>(Acumulado del número de trámites atendidos al mes de corte/Acumulado del número de trámites recibidos al mes de corte) x 100</t>
  </si>
  <si>
    <t>Se cerraron 13 trámites (6 Ajustes PTE, 4 Solicitud de Plazo, 1 Modificación PEV, 1 Otros y 1 Liberación Recursos F.A.). Se recibieron durante abril 8 trámites para un total acumulado de 113. A 30-abr-23 se encuentran 27 trámites abiertos. A pesar de que la tendencia de los resultados continua al alza, la cantidad de trámites cerrados es menor, hecho que obedece a la dedicación de los profesionales a otras prioridades de la gerencia y a un menor número de solicitudes recibidas.</t>
  </si>
  <si>
    <t>Seguimiento a la Producción\ESTADISTICAS\INDICADORES\INDICADORES 2023\4. Abril_2023\Soporte\BD_Control de Tiempos Trámites_30-abr-23</t>
  </si>
  <si>
    <t>El indicador de trámites de la GSCYMA muestra un cumplimiento del 66%  respecto a la meta establecida para el mes de abril (se estableció una meta del 90% en la respuesta de los trámites). es importante resaltar que la GSCYMA, establecio una meta del 90% para el mes de abril.  Se respondieron un acumulado de 100 del total de los 168 trámites que se tenían acumulados al corte del 30 de abril de 2023. Para el mes de Abril, la tendencia del indicador aumenta respecto al mes anterior, esto incluso, con el aumento de la Meta que paso del 50% al 90% esto se debe a los lineamientos generados por la gerencia por medio de las reuniones semanales donde se realiza seguimiento a cada uno de los tramites allegados y se generan lineamientos a los profesionales para generar soluciones que permitan mejorar la eficiencia en la gestión de los tramites, asimismo, la GSCYMA, implemento un Dashboard ( Tablero de Control) que funciona como herramienta para realizar el seguimiento de los tramites de la GSCYMA. es importante mencionar que la GSCYMA obtuvo una mejora en la eficiencia de la gestión de tramites.</t>
  </si>
  <si>
    <t>El indicador de tiempo de respuestas de las solicitudes de PBC pretende realizar la medición de los tiempos de entrega de la GSCYMA a las solicitudes de PBC, en ese sentido, para el primer trimestre de 2023, se utilizo la herramienta del Dashboard de tramites para realizar seguimiento y control de los tramites asociados a PBC, en ese orden de ideas, la meta que se propuso la GSCYMA en el trimestre I fue del 10%, esto de acuerdo con la coyuntura de la contratación del personal y la curva de aprendizaje de las 3 personas nuevas que se contrataron para PBC, el resultado de la gestión de PBC con respecto a la meta planteada fue 19% en este periodo, este resultado se basa en los datos obtenidos de los tramites de PBC allegados en el primer trimestre (mas los abiertos (14) de la Vigencia 2022), de este total, se define cuales de estos tramites cumplieron con la meta de 30 dias (Es importante resaltar que los tramites allegados entre el 15 - 30 se da plazo de respuesta al mes siguiente para efectos de cumplimiento de tiempos), para la medicion de los tiempos, la GSCYMA, decidio contabilizar el tiempo de las operadoras como tiempo de espera o de solicitud de información, es decir, estos tiempos no entran en los tiempos de la gestión de tramites de la GSCYMA. es importante mencionar, que para la medición del primer trimestre del año 2023, se tomaron todos los tramites asociados a PBC, incuyendo los trámites allegados abiertos de la Vigencia 2022.</t>
  </si>
  <si>
    <t>El indicador de trámites de la GSCE muestra un cumplimiento de 88% respecto a la meta establecida para el mes de abril (se estableció una meta del 50% en la respuesta de los trámites). Se respondieron 49 del total de los 111 trámites que se tenían acumulados al corte del 30 de abril de 2023. Cabe resaltar que la gestión de tramites de la GSCE incrementó en el último mes como se evidencia en el reporte de los meses anteriores, esto se debe a los lineamiento establecidos por la gerencia y el buen desarrollo de las actividades del personal de la GSCE.
Para la medición del indicador no se tienen en cuenta los trámites asociados a Terminaciones, Liquidaciones y Devoluciones de áreas, debido a que requieren un período de tiempo amplio para su resolución.</t>
  </si>
  <si>
    <t>Base de datos de Trámites</t>
  </si>
  <si>
    <t>Seguimiento de Vencimiento de Fase</t>
  </si>
  <si>
    <t>En el trimestre se medirá la eficiencia del seguimiento a los contratos en ejecución que vencen su fase actual en el término de 9 meses y que tienen compromisos exploratorios pendientes.</t>
  </si>
  <si>
    <t>(Número de Contratos a los que se les solicitó mediante comunicación(es) el cumplimiento de los compromisos pendientes/Total de los Contratos en ejecución que vencen su Fase Actual en el periodo de 9 meses  con compromisos exploratorios pendientes)*100%</t>
  </si>
  <si>
    <t>En el primer trimestre de 2023 se evidencia un cumplimiento del indicador de Vencimientos de Fase del 100 %, esto quiere decir que de los 16 contratos que terminan su fase en el término de 9 meses, se realizó algún tipo de gestión a la totalidad de los contratos, este indicador muestra la eficiencia de la GSCE en cuanto a generar algún tipo de alerta o gestión para prevenir que los  contratos lleguen a un incumplimiento de las obligaciones pactadas. Se evidenció que para el primer trimestre del año 2023  este indicador cumplió la meta establecida.</t>
  </si>
  <si>
    <t>Base de datos de Alertas</t>
  </si>
  <si>
    <t>Seguimiento de Garantías GSCE.</t>
  </si>
  <si>
    <t>En el trimestre se medirá la eficacia de la gestión de los trámites de garantías.</t>
  </si>
  <si>
    <t>(Número de trámites atendidos en el período/Total de los trámites de garantías.)*100%</t>
  </si>
  <si>
    <t>El indicador de trámites de la GSCE muestra un cumplimiento del 95%  respecto a la meta establecida para el primer trimestre. De los 547 trámites que se tenían acumulados al corte del 31 de marzo 2023, se cerraron un total de 208. Cabe resaltar, que la meta establecida se calculó teniendo en cuenta las cifras de los tres años anteriores y las situaciones particulares que se presentaron para la obtención de las cifras en cada uno de esos años. Actualmente el equipo de garantías de la GSCE está conformado por tres personas, una de planta y dos contratistas.</t>
  </si>
  <si>
    <t>Base de datos de Garantías</t>
  </si>
  <si>
    <r>
      <t xml:space="preserve">El acumulado hasta el mes de abril de 2023 es el siguiente:
</t>
    </r>
    <r>
      <rPr>
        <b/>
        <sz val="10"/>
        <rFont val="Calibri"/>
        <family val="2"/>
      </rPr>
      <t xml:space="preserve">ENERO 6 POZOS PERFORADOS
</t>
    </r>
    <r>
      <rPr>
        <sz val="10"/>
        <rFont val="Calibri"/>
        <family val="2"/>
      </rPr>
      <t xml:space="preserve">1. Contrato E&amp;P VIM 33; Pozo Dividivi-1, Inició perforación 20-dic-22; T.D: 2-ene-23, A-3.
2. Contrato E&amp;P VIM-5; Pozo Saxofón-1, Inició perforación 2-dic-22; T.D: 7-ene-23, A-3.
3. Convenio E&amp;P Área Santiago de las Atalayas, Pozo Cupiagua XD45Y, Inició perforación 29-sep-22; T.D: 18-ene-23, A-2c.
4. Contrato E&amp;P LLA-87; Pozo Picabuey-1, Inició perforación 18-dic-22; T.D: 18-ene-23, A-3.
5. Contrato E&amp;E La Creciente; Pozo Magari-1D, Inició perforación 12-nov-22; T.D: 18-ene-23, A-3.
6. Contrato E&amp;P CPO-9; Pozo Magnus-1, Inició perforación 8-ene-23; T.D: 22-ene-23, A-3.
</t>
    </r>
    <r>
      <rPr>
        <b/>
        <sz val="10"/>
        <rFont val="Calibri"/>
        <family val="2"/>
      </rPr>
      <t xml:space="preserve">FEBRERO 4 POZOS PERFORADOS
</t>
    </r>
    <r>
      <rPr>
        <sz val="10"/>
        <rFont val="Calibri"/>
        <family val="2"/>
      </rPr>
      <t xml:space="preserve">7. Contrato E&amp;P COR-15; Pozo Oveja-1, Inició perforación 23-ene-23; T.D: 1-feb-23, A-3.
8. Contrato E&amp;P LLA-9; Pozo Turupe-1 ST1, Inició perforación 17-ene-23; T.D: 04-feb-23, A-3.
9. Contrao E&amp;P LLA-87; Pozo Zorzal-1, Inició perforación 12-ene-23; T.D: 11-feb-23, A-3.
10. Contrato E&amp;P LLA-78; Pozo Espiguero-1, Inició perforación 4-feb-23; T.D: 18-feb-23, A-3.
</t>
    </r>
    <r>
      <rPr>
        <b/>
        <sz val="10"/>
        <rFont val="Calibri"/>
        <family val="2"/>
      </rPr>
      <t xml:space="preserve">MARZO 8 POZOS PERFORADOS
</t>
    </r>
    <r>
      <rPr>
        <sz val="10"/>
        <rFont val="Calibri"/>
        <family val="2"/>
      </rPr>
      <t xml:space="preserve">11. Contrato E&amp;E CUBIRO; Pozo Cubiro KN-1, Inició perforación 27-feb-23; T.D: 6-mar-23, A-2b.
12. Contrato E&amp;P VIM-22; Pozo Chimi-1, Inicio perforación 16-feb-23; T.D: 11-mar-23, A-3.
13. Contrato de Asociación COROCORA; Pozo Iza-1, Inicio perforación 4-mar-23; T.D. 12-mar-23, A-3.
14. Contrato E&amp;P LLA-87; Pozo Koala-1, Inició perforación 16-feb-23; T.D: 13-mar-23, A-3.
15. Contrato E&amp;P CPO-9; Pozo Leyenda-1, Inicio perforación 16-feb-23; T.D. 14-mar-23, A-3.
16. Contrato E&amp;P CPO-5; Pozo Yarico-1X, Inicio perforación 20-ene-23; T.D. 19-mar-23, A-2a.
17. Contrato E&amp;P LLA-78; Pozo Tinamú Llanos-1, Inicio perforación 18-mar-23; T.D. 26-mar-23, A-3.
18. Convenio E&amp;P SANTIAGO DE LAS ATALAYAS; Pozo Cusiana V-31, Inicio perforación 9-jul-22; T.D: 28-mar-23, A-3.
</t>
    </r>
    <r>
      <rPr>
        <b/>
        <sz val="10"/>
        <rFont val="Calibri"/>
        <family val="2"/>
      </rPr>
      <t xml:space="preserve">ABRIL 6 POZOS PERFORADOS
</t>
    </r>
    <r>
      <rPr>
        <sz val="10"/>
        <rFont val="Calibri"/>
        <family val="2"/>
      </rPr>
      <t>19. Contrato E&amp;P LLA-61; Pozo Omi-4, Inicio perforación 23-mar-23; T.D: 8-abr-23, A-3.
20. Contrato E&amp;P CPO-9; Pozo Kimera-1, Inicio perforación 25-mar-23; T.D: 11-abr-23, Exploratorio.
21. Contrato E&amp;P VIM-22; Pozo Winner-1, Inicio perforación 30-mar-23; T.D: 13-abr-23, A-3.
22. Contrato E&amp;P VIM-43; Pozo Chirimoya-1-ST1, Inicio perforación 7-abr-23; T.D: 25-abr-23, A-3.
23. Contrato E&amp;P VIM-21; Pozo Lulo-1, Inicio perforación 17-abr-23; T.D: 26-abr-23, A-3.
24. Contrato E&amp;P LLA-34; Pozo Ninfálido-1, Inicio perforación 19-abr-23; T.D: 30-abr-23, A-2b.</t>
    </r>
  </si>
  <si>
    <t>Archivo de Perforación de Pozos elaborado para SINERGIA</t>
  </si>
  <si>
    <r>
      <t xml:space="preserve">La adquisición de sísmica para acumulada hasta el mes de abril 2023 es la siguiente: 
</t>
    </r>
    <r>
      <rPr>
        <b/>
        <sz val="10"/>
        <rFont val="Calibri"/>
        <family val="2"/>
      </rPr>
      <t>Convenio de Explotación CE MAGDALENA MEDIO</t>
    </r>
    <r>
      <rPr>
        <sz val="10"/>
        <rFont val="Calibri"/>
        <family val="2"/>
      </rPr>
      <t xml:space="preserve">
Programa: FLAMENCOS 3D
Total sísmica 3D: 312 Km²
Total Km Programa Sísmico:  499,2 Km 2D Equivalente
Fecha de Inicio Topografía: 3-nov-22
Fecha de Inicio Perforación:  17-nov-22
Fecha de Inicio Registro: 21-ene-23
Fecha Fin Registro: 14-abr-23
Avance Sísmica: 100%
</t>
    </r>
    <r>
      <rPr>
        <b/>
        <sz val="10"/>
        <rFont val="Calibri"/>
        <family val="2"/>
      </rPr>
      <t xml:space="preserve">Contratos: E&amp;P SSJN-1 - RC-7 - PERDICES
</t>
    </r>
    <r>
      <rPr>
        <sz val="10"/>
        <rFont val="Calibri"/>
        <family val="2"/>
      </rPr>
      <t xml:space="preserve">Programa: SSJN-1-2D-2021
Total sísmica 2D: 210,002 Km
Fecha de Inicio Topografía: 21-ene-23
Fecha de Inicio Perforación:  4-feb-23
Fecha de Inicio Registro: 30-mar-23
Fecha Fin Registro: 
Avance Sísmica: 66,88%
</t>
    </r>
    <r>
      <rPr>
        <b/>
        <sz val="10"/>
        <rFont val="Calibri"/>
        <family val="2"/>
      </rPr>
      <t>Contratos: E&amp;P LLA-99</t>
    </r>
    <r>
      <rPr>
        <sz val="10"/>
        <rFont val="Calibri"/>
        <family val="2"/>
      </rPr>
      <t xml:space="preserve">
Programa: LLA-99 3D
Total sísmica 3D: 165 Km²
Total Km Programa Sísmico: 264,0 Km 2D Equivalente
Fecha de Inicio Topografía: 18-feb-23
Fecha de Inicio Perforación:  16-mar-23
Fecha de Inicio Registro: 8-abr-23
Fecha Fin Registro: 20-abr-23
Avance Sísmica: 100%</t>
    </r>
  </si>
  <si>
    <t>Archivo de sísmica elaborado para SINERGIA</t>
  </si>
  <si>
    <t>Durante el primer trimestre de la vigencia la experticia de los profesionales y maduración del procedimiento se refleja en los resultados obtenidos como gestión de los PLEX; es así como los 132 PLEX correspondientes al periodo (112 cumplen y 20 se encuentran en complementar a 31-mar-22), fueron gestionados tiempos inferiores a la meta, significando con ello un cumplimiento del 110%. Se destaca además que este resultado supera el obtenido en el mismo periodo de la vigencia 2022.</t>
  </si>
  <si>
    <t>Seguimiento a la Producción\ESTADISTICAS\INDICADORES\INDICADORES 2023\3. Marzo_2023\Soporte\BD_Seguimiento Informes_Consolidado-31-mar-23</t>
  </si>
  <si>
    <t>Al corte 31 de marzo del 2023 se tienen estimados y establecidos los Fondos de Abandono de 29 áreas devueltas en Periodo de Explotación / Producción, con lo cual se alcanzó la meta prevista.</t>
  </si>
  <si>
    <t>Seguimiento a la Producción\ESTADISTICAS\INDICADORES\INDICADORES 2023\3. Marzo_2023\Soporte\BD_Estimacion_Fondos Abandono_Inventarios_Mar-2023</t>
  </si>
  <si>
    <t>Analizar información técnica adquirida para la evaluación de las cuencas interes (Información nueva)</t>
  </si>
  <si>
    <t>Caracterizar e integrar la información de geología y geofísica según su potencial prospectivo  (Información secundaria)</t>
  </si>
  <si>
    <t>Fomentar técnicamente la nominación y definición de áreas</t>
  </si>
  <si>
    <t>247 248 249 250 251 252 253 254 255 256 257 258 260 261</t>
  </si>
  <si>
    <t>332 233 234 235 336</t>
  </si>
  <si>
    <t>245 246</t>
  </si>
  <si>
    <t>38 39 40 41 42 43 44 45 46 47 433</t>
  </si>
  <si>
    <t>Porcentaje de recursos comprometidos respecto al monto presupuestal</t>
  </si>
  <si>
    <t>Monto comprometido / Recursos presupuesto</t>
  </si>
  <si>
    <t>Prestación servicios profesionales especializados: 160, 186, 188, 204, 230, 231, 241, 243, 244 y 248 de 2023 (Estructuración y seguimiento convenios y proyectos especiales)</t>
  </si>
  <si>
    <t>SERVIDOR: GestiondeConocimiento-Publica (\\servicios.anh.gov.co\sservicios) / CONTRATOS 2023
SECOP II</t>
  </si>
  <si>
    <t>Prestación servicios: 252, 255, 268, 269 y 277 de 2023 (Información geográfica y mapa de tierras)</t>
  </si>
  <si>
    <t>Prestación servicios profesionales especializados: 155 y 158 de 2023 (Estructuración y seguimiento proyectos especiales y conceptos geológicos)</t>
  </si>
  <si>
    <t>Contratar el mantenimiento, actualización y soporte en sitio de ARCGIS</t>
  </si>
  <si>
    <t>Prestación servicios apoyo VT: 12, 14, 45, 64, 69, 80, 81, 95, 111, 115 y 299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</si>
</sst>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 #,##0.00\ &quot;€&quot;_-;\-* #,##0.00\ &quot;€&quot;_-;_-* &quot;-&quot;??\ &quot;€&quot;_-;_-@_-"/>
    <numFmt numFmtId="43" formatCode="_-* #,##0.00_-;\-* #,##0.00_-;_-* &quot;-&quot;??_-;_-@_-"/>
    <numFmt numFmtId="164" formatCode="[$$-240A]\ #,##0"/>
    <numFmt numFmtId="165" formatCode="_-&quot;$&quot;\ * #,##0_-;\-&quot;$&quot;\ * #,##0_-;_-&quot;$&quot;\ * &quot;-&quot;??_-;_-@_-"/>
    <numFmt numFmtId="166" formatCode="_-&quot;$&quot;\ * #,##0.00_-;\-&quot;$&quot;\ * #,##0.00_-;_-&quot;$&quot;\ * &quot;-&quot;??_-;_-@_-"/>
    <numFmt numFmtId="167" formatCode="[$$-240A]\ #,##0.00"/>
    <numFmt numFmtId="168" formatCode="&quot;$&quot;\ #,##0;[Red]\-&quot;$&quot;\ #,##0"/>
    <numFmt numFmtId="169" formatCode="&quot;$&quot;\ #,##0.00"/>
    <numFmt numFmtId="171" formatCode="_-* #,##0_-;\-* #,##0_-;_-* &quot;-&quot;??_-;_-@_-"/>
  </numFmts>
  <fonts count="15" x14ac:knownFonts="1">
    <font>
      <sz val="11"/>
      <color theme="1"/>
      <name val="Calibri"/>
      <family val="2"/>
      <scheme val="minor"/>
    </font>
    <font>
      <b/>
      <sz val="11"/>
      <color theme="1"/>
      <name val="Calibri"/>
      <family val="2"/>
      <scheme val="minor"/>
    </font>
    <font>
      <sz val="11"/>
      <color theme="1"/>
      <name val="Calibri"/>
      <family val="2"/>
    </font>
    <font>
      <b/>
      <sz val="11"/>
      <color theme="0"/>
      <name val="Calibri"/>
      <family val="2"/>
    </font>
    <font>
      <sz val="11"/>
      <name val="Calibri"/>
      <family val="2"/>
    </font>
    <font>
      <u/>
      <sz val="11"/>
      <color theme="10"/>
      <name val="Calibri"/>
      <family val="2"/>
      <scheme val="minor"/>
    </font>
    <font>
      <sz val="11"/>
      <color theme="1"/>
      <name val="Calibri"/>
      <family val="2"/>
      <scheme val="minor"/>
    </font>
    <font>
      <sz val="11"/>
      <color rgb="FFFF0000"/>
      <name val="Calibri"/>
      <family val="2"/>
      <scheme val="minor"/>
    </font>
    <font>
      <b/>
      <sz val="11"/>
      <color rgb="FF000000"/>
      <name val="Calibri"/>
      <family val="2"/>
      <scheme val="minor"/>
    </font>
    <font>
      <sz val="11"/>
      <color rgb="FF000000"/>
      <name val="Calibri"/>
      <family val="2"/>
      <scheme val="minor"/>
    </font>
    <font>
      <sz val="11"/>
      <name val="Calibri"/>
      <family val="2"/>
      <scheme val="minor"/>
    </font>
    <font>
      <u/>
      <sz val="11"/>
      <name val="Calibri"/>
      <family val="2"/>
      <scheme val="minor"/>
    </font>
    <font>
      <sz val="11"/>
      <color theme="9" tint="-0.249977111117893"/>
      <name val="Calibri"/>
      <family val="2"/>
      <scheme val="minor"/>
    </font>
    <font>
      <sz val="10"/>
      <name val="Calibri"/>
      <family val="2"/>
    </font>
    <font>
      <b/>
      <sz val="10"/>
      <name val="Calibri"/>
      <family val="2"/>
    </font>
  </fonts>
  <fills count="7">
    <fill>
      <patternFill patternType="none"/>
    </fill>
    <fill>
      <patternFill patternType="gray125"/>
    </fill>
    <fill>
      <patternFill patternType="solid">
        <fgColor theme="5" tint="0.79998168889431442"/>
        <bgColor indexed="64"/>
      </patternFill>
    </fill>
    <fill>
      <patternFill patternType="solid">
        <fgColor theme="4" tint="0.79998168889431442"/>
        <bgColor theme="4" tint="0.79998168889431442"/>
      </patternFill>
    </fill>
    <fill>
      <patternFill patternType="solid">
        <fgColor rgb="FFD9E1F2"/>
        <bgColor indexed="64"/>
      </patternFill>
    </fill>
    <fill>
      <patternFill patternType="solid">
        <fgColor rgb="FFFFFFFF"/>
        <bgColor indexed="64"/>
      </patternFill>
    </fill>
    <fill>
      <patternFill patternType="solid">
        <fgColor theme="4" tint="-0.249977111117893"/>
        <bgColor theme="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theme="4" tint="0.39997558519241921"/>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theme="4" tint="0.39997558519241921"/>
      </top>
      <bottom style="thin">
        <color theme="4" tint="0.39997558519241921"/>
      </bottom>
      <diagonal/>
    </border>
    <border>
      <left style="thin">
        <color indexed="64"/>
      </left>
      <right/>
      <top style="thin">
        <color indexed="64"/>
      </top>
      <bottom/>
      <diagonal/>
    </border>
  </borders>
  <cellStyleXfs count="5">
    <xf numFmtId="0" fontId="0" fillId="0" borderId="0"/>
    <xf numFmtId="0" fontId="5" fillId="0" borderId="0" applyNumberForma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cellStyleXfs>
  <cellXfs count="105">
    <xf numFmtId="0" fontId="0" fillId="0" borderId="0" xfId="0"/>
    <xf numFmtId="0" fontId="0" fillId="0" borderId="0" xfId="0" applyAlignment="1">
      <alignment horizontal="left"/>
    </xf>
    <xf numFmtId="0" fontId="0" fillId="0" borderId="0" xfId="0" applyAlignment="1">
      <alignment horizontal="center" vertical="center"/>
    </xf>
    <xf numFmtId="0" fontId="0" fillId="0" borderId="0" xfId="0" applyAlignment="1">
      <alignment wrapText="1"/>
    </xf>
    <xf numFmtId="0" fontId="1" fillId="3" borderId="2" xfId="0" applyFont="1" applyFill="1" applyBorder="1" applyAlignment="1">
      <alignment horizontal="center" vertical="center"/>
    </xf>
    <xf numFmtId="0" fontId="0" fillId="0" borderId="0" xfId="0" pivotButton="1" applyAlignment="1">
      <alignment horizontal="center" vertical="center"/>
    </xf>
    <xf numFmtId="0" fontId="0" fillId="0" borderId="0" xfId="0" applyAlignment="1">
      <alignment horizontal="center"/>
    </xf>
    <xf numFmtId="0" fontId="0" fillId="0" borderId="1" xfId="0" applyBorder="1" applyAlignment="1">
      <alignment horizontal="left" wrapText="1"/>
    </xf>
    <xf numFmtId="0" fontId="0" fillId="0" borderId="0" xfId="0" pivotButton="1"/>
    <xf numFmtId="0" fontId="0" fillId="0" borderId="1" xfId="0"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164" fontId="2" fillId="0" borderId="0" xfId="0" applyNumberFormat="1" applyFont="1" applyAlignment="1">
      <alignment vertical="center" wrapText="1"/>
    </xf>
    <xf numFmtId="0" fontId="8" fillId="4" borderId="1" xfId="0" applyFont="1" applyFill="1" applyBorder="1" applyAlignment="1">
      <alignment horizontal="center" vertical="center"/>
    </xf>
    <xf numFmtId="0" fontId="8" fillId="4" borderId="3" xfId="0" applyFont="1" applyFill="1" applyBorder="1" applyAlignment="1">
      <alignment horizontal="left" vertical="center"/>
    </xf>
    <xf numFmtId="0" fontId="8" fillId="5" borderId="1" xfId="0" applyFont="1" applyFill="1" applyBorder="1"/>
    <xf numFmtId="0" fontId="7" fillId="0" borderId="1" xfId="0" applyFont="1" applyBorder="1"/>
    <xf numFmtId="0" fontId="9" fillId="5" borderId="1" xfId="0" applyFont="1" applyFill="1" applyBorder="1" applyAlignment="1">
      <alignment indent="1"/>
    </xf>
    <xf numFmtId="0" fontId="9" fillId="0" borderId="1" xfId="0" applyFont="1" applyBorder="1"/>
    <xf numFmtId="0" fontId="0" fillId="0" borderId="1" xfId="0" applyBorder="1"/>
    <xf numFmtId="0" fontId="0" fillId="0" borderId="1" xfId="0" applyBorder="1" applyAlignment="1">
      <alignment horizontal="left" vertical="center" wrapText="1"/>
    </xf>
    <xf numFmtId="0" fontId="10" fillId="0" borderId="1" xfId="0" applyFont="1" applyBorder="1"/>
    <xf numFmtId="0" fontId="0" fillId="0" borderId="1" xfId="0" applyBorder="1" applyAlignment="1">
      <alignment horizontal="left" vertical="center"/>
    </xf>
    <xf numFmtId="0" fontId="9" fillId="5" borderId="1" xfId="0" applyFont="1" applyFill="1" applyBorder="1" applyAlignment="1">
      <alignment horizontal="center" vertical="center"/>
    </xf>
    <xf numFmtId="0" fontId="7" fillId="0" borderId="1" xfId="0" applyFont="1" applyBorder="1" applyAlignment="1">
      <alignment horizontal="left" vertical="center" wrapText="1"/>
    </xf>
    <xf numFmtId="0" fontId="10" fillId="0" borderId="1" xfId="0" applyFont="1" applyBorder="1" applyAlignment="1">
      <alignment horizontal="left" vertical="center"/>
    </xf>
    <xf numFmtId="0" fontId="10" fillId="0" borderId="1" xfId="0" applyFont="1" applyBorder="1" applyAlignment="1">
      <alignment horizontal="left" vertical="center" wrapText="1"/>
    </xf>
    <xf numFmtId="0" fontId="9" fillId="0" borderId="1" xfId="0" applyFont="1" applyBorder="1" applyAlignment="1">
      <alignment indent="1"/>
    </xf>
    <xf numFmtId="0" fontId="3" fillId="6" borderId="1" xfId="0" applyFont="1" applyFill="1" applyBorder="1" applyAlignment="1">
      <alignment horizontal="center" vertical="center" wrapText="1"/>
    </xf>
    <xf numFmtId="164" fontId="10" fillId="0" borderId="1" xfId="0" applyNumberFormat="1" applyFont="1" applyBorder="1" applyAlignment="1">
      <alignment horizontal="right" vertical="center" wrapText="1"/>
    </xf>
    <xf numFmtId="0" fontId="7" fillId="0" borderId="1" xfId="0" applyFont="1" applyBorder="1" applyAlignment="1">
      <alignment horizontal="left" vertical="center"/>
    </xf>
    <xf numFmtId="0" fontId="0" fillId="0" borderId="0" xfId="0" applyAlignment="1">
      <alignment horizontal="left" indent="1"/>
    </xf>
    <xf numFmtId="0" fontId="8" fillId="4" borderId="1" xfId="0" applyFont="1" applyFill="1" applyBorder="1" applyAlignment="1">
      <alignment horizontal="left" vertical="center"/>
    </xf>
    <xf numFmtId="0" fontId="1" fillId="0" borderId="1" xfId="0" applyFont="1" applyBorder="1"/>
    <xf numFmtId="0" fontId="0" fillId="0" borderId="1" xfId="0" applyBorder="1" applyAlignment="1">
      <alignment horizontal="left" indent="1"/>
    </xf>
    <xf numFmtId="0" fontId="0" fillId="0" borderId="1" xfId="0" applyBorder="1" applyAlignment="1">
      <alignment horizontal="left" wrapText="1" indent="1"/>
    </xf>
    <xf numFmtId="0" fontId="1" fillId="0" borderId="1" xfId="0" applyFont="1" applyBorder="1" applyAlignment="1">
      <alignment horizontal="left"/>
    </xf>
    <xf numFmtId="0" fontId="9" fillId="0" borderId="1" xfId="0" applyFont="1" applyBorder="1" applyAlignment="1">
      <alignment horizontal="left" vertical="center"/>
    </xf>
    <xf numFmtId="0" fontId="12" fillId="0" borderId="1" xfId="0" applyFont="1" applyBorder="1" applyAlignment="1">
      <alignment horizontal="left" vertical="center"/>
    </xf>
    <xf numFmtId="164" fontId="4" fillId="0" borderId="1" xfId="0" applyNumberFormat="1" applyFont="1" applyBorder="1" applyAlignment="1">
      <alignment horizontal="center" vertical="center" wrapText="1"/>
    </xf>
    <xf numFmtId="14" fontId="4" fillId="0" borderId="1" xfId="0" applyNumberFormat="1" applyFont="1" applyBorder="1" applyAlignment="1">
      <alignment horizontal="center" vertical="center" wrapText="1"/>
    </xf>
    <xf numFmtId="164" fontId="4" fillId="0" borderId="1" xfId="0" applyNumberFormat="1" applyFont="1" applyBorder="1" applyAlignment="1">
      <alignment vertical="center" wrapText="1"/>
    </xf>
    <xf numFmtId="164" fontId="3" fillId="6" borderId="1" xfId="0" applyNumberFormat="1" applyFont="1" applyFill="1" applyBorder="1" applyAlignment="1">
      <alignment horizontal="center" vertical="center" wrapText="1"/>
    </xf>
    <xf numFmtId="14" fontId="3" fillId="6"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10" fillId="0" borderId="1" xfId="0" applyFont="1" applyBorder="1" applyAlignment="1">
      <alignment vertical="center" wrapText="1"/>
    </xf>
    <xf numFmtId="0" fontId="10" fillId="0" borderId="1" xfId="0" applyFont="1" applyBorder="1" applyAlignment="1" applyProtection="1">
      <alignment horizontal="center" vertical="center" wrapText="1"/>
      <protection locked="0"/>
    </xf>
    <xf numFmtId="166" fontId="10" fillId="0" borderId="1" xfId="0" applyNumberFormat="1" applyFont="1" applyBorder="1" applyAlignment="1">
      <alignment horizontal="left" vertical="center" wrapText="1"/>
    </xf>
    <xf numFmtId="0" fontId="10" fillId="0" borderId="1" xfId="0" applyFont="1" applyBorder="1" applyAlignment="1">
      <alignment horizontal="center" vertical="center" wrapText="1"/>
    </xf>
    <xf numFmtId="0" fontId="4" fillId="0" borderId="1" xfId="0" applyFont="1" applyBorder="1" applyAlignment="1">
      <alignment vertical="center" wrapText="1"/>
    </xf>
    <xf numFmtId="14" fontId="10" fillId="0" borderId="1" xfId="0" applyNumberFormat="1" applyFont="1" applyBorder="1" applyAlignment="1">
      <alignment horizontal="left" vertical="center" wrapText="1"/>
    </xf>
    <xf numFmtId="3" fontId="10" fillId="0" borderId="1" xfId="0" applyNumberFormat="1" applyFont="1" applyBorder="1" applyAlignment="1">
      <alignment vertical="center" wrapText="1"/>
    </xf>
    <xf numFmtId="165" fontId="10" fillId="0" borderId="1" xfId="2" applyNumberFormat="1" applyFont="1" applyFill="1" applyBorder="1" applyAlignment="1">
      <alignment horizontal="left" vertical="center" wrapText="1"/>
    </xf>
    <xf numFmtId="9" fontId="10" fillId="0" borderId="1" xfId="3" applyFont="1" applyFill="1" applyBorder="1" applyAlignment="1">
      <alignment vertical="center" wrapText="1"/>
    </xf>
    <xf numFmtId="0" fontId="10" fillId="0" borderId="1" xfId="0" applyFont="1" applyBorder="1" applyAlignment="1" applyProtection="1">
      <alignment horizontal="left" vertical="center" wrapText="1"/>
      <protection locked="0"/>
    </xf>
    <xf numFmtId="9" fontId="4" fillId="0" borderId="1" xfId="0" applyNumberFormat="1" applyFont="1" applyBorder="1" applyAlignment="1">
      <alignment horizontal="center" vertical="center" wrapText="1"/>
    </xf>
    <xf numFmtId="49" fontId="10" fillId="0" borderId="6" xfId="0" applyNumberFormat="1" applyFont="1" applyBorder="1" applyAlignment="1">
      <alignment vertical="top" wrapText="1"/>
    </xf>
    <xf numFmtId="169" fontId="4" fillId="0" borderId="1" xfId="2" applyNumberFormat="1" applyFont="1" applyBorder="1" applyAlignment="1">
      <alignment horizontal="center" vertical="center" wrapText="1"/>
    </xf>
    <xf numFmtId="10" fontId="4" fillId="0" borderId="1" xfId="3" applyNumberFormat="1" applyFont="1" applyBorder="1" applyAlignment="1">
      <alignment horizontal="center" vertical="center" wrapText="1"/>
    </xf>
    <xf numFmtId="9" fontId="4" fillId="0" borderId="1" xfId="3" applyFont="1" applyBorder="1" applyAlignment="1">
      <alignment horizontal="center" vertical="center" wrapText="1"/>
    </xf>
    <xf numFmtId="0" fontId="11" fillId="0" borderId="1" xfId="1" applyFont="1" applyFill="1" applyBorder="1" applyAlignment="1">
      <alignment vertical="center" wrapText="1"/>
    </xf>
    <xf numFmtId="164" fontId="10" fillId="0" borderId="1" xfId="0" applyNumberFormat="1" applyFont="1" applyBorder="1" applyAlignment="1">
      <alignment horizontal="center" vertical="center" wrapText="1"/>
    </xf>
    <xf numFmtId="0" fontId="4" fillId="2" borderId="1" xfId="0" applyFont="1" applyFill="1" applyBorder="1" applyAlignment="1">
      <alignment horizontal="center" vertical="center" wrapText="1"/>
    </xf>
    <xf numFmtId="0" fontId="10" fillId="2" borderId="1" xfId="0" applyFont="1" applyFill="1" applyBorder="1" applyAlignment="1">
      <alignment vertical="center" wrapText="1"/>
    </xf>
    <xf numFmtId="0" fontId="10" fillId="2" borderId="1" xfId="0" applyFont="1" applyFill="1" applyBorder="1" applyAlignment="1">
      <alignment horizontal="left" vertical="center" wrapText="1"/>
    </xf>
    <xf numFmtId="166" fontId="10" fillId="2" borderId="1" xfId="0" applyNumberFormat="1" applyFont="1" applyFill="1" applyBorder="1" applyAlignment="1">
      <alignment horizontal="left" vertical="center" wrapText="1"/>
    </xf>
    <xf numFmtId="168" fontId="10" fillId="0" borderId="1" xfId="0" applyNumberFormat="1" applyFont="1" applyBorder="1" applyAlignment="1">
      <alignment horizontal="right" vertical="center" wrapText="1"/>
    </xf>
    <xf numFmtId="167" fontId="10" fillId="0" borderId="1" xfId="0" applyNumberFormat="1" applyFont="1" applyBorder="1" applyAlignment="1" applyProtection="1">
      <alignment horizontal="center" vertical="center" wrapText="1"/>
      <protection locked="0"/>
    </xf>
    <xf numFmtId="4" fontId="10" fillId="0" borderId="1" xfId="0" applyNumberFormat="1" applyFont="1" applyBorder="1" applyAlignment="1">
      <alignment horizontal="center" vertical="center" wrapText="1"/>
    </xf>
    <xf numFmtId="9" fontId="10" fillId="0" borderId="1" xfId="0" applyNumberFormat="1" applyFont="1" applyBorder="1" applyAlignment="1">
      <alignment horizontal="center" vertical="center" wrapText="1"/>
    </xf>
    <xf numFmtId="0" fontId="4" fillId="0" borderId="1" xfId="0" applyFont="1" applyBorder="1" applyAlignment="1">
      <alignment horizontal="left" vertical="center" wrapText="1"/>
    </xf>
    <xf numFmtId="166" fontId="4" fillId="0" borderId="1" xfId="0" applyNumberFormat="1" applyFont="1" applyBorder="1" applyAlignment="1">
      <alignment vertical="center" wrapText="1"/>
    </xf>
    <xf numFmtId="9" fontId="10" fillId="0" borderId="1" xfId="0" applyNumberFormat="1" applyFont="1" applyBorder="1" applyAlignment="1">
      <alignment horizontal="left" vertical="center" wrapText="1"/>
    </xf>
    <xf numFmtId="166" fontId="2" fillId="0" borderId="1" xfId="0" applyNumberFormat="1" applyFont="1" applyBorder="1" applyAlignment="1">
      <alignment vertical="center" wrapText="1"/>
    </xf>
    <xf numFmtId="166" fontId="4" fillId="0" borderId="1" xfId="2" applyNumberFormat="1" applyFont="1" applyBorder="1" applyAlignment="1">
      <alignment vertical="center" wrapText="1"/>
    </xf>
    <xf numFmtId="164" fontId="10" fillId="0" borderId="1" xfId="0" applyNumberFormat="1" applyFont="1" applyBorder="1" applyAlignment="1">
      <alignment horizontal="left" vertical="center" wrapText="1"/>
    </xf>
    <xf numFmtId="0" fontId="10" fillId="0" borderId="7" xfId="0" applyFont="1" applyBorder="1" applyAlignment="1">
      <alignment horizontal="left" vertical="center" wrapText="1"/>
    </xf>
    <xf numFmtId="0" fontId="0" fillId="0" borderId="1" xfId="0" applyBorder="1" applyAlignment="1">
      <alignment wrapText="1"/>
    </xf>
    <xf numFmtId="0" fontId="10" fillId="2" borderId="4"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10" fillId="2" borderId="1" xfId="0" applyFont="1" applyFill="1" applyBorder="1" applyAlignment="1">
      <alignment horizontal="left" vertical="center" wrapText="1"/>
    </xf>
    <xf numFmtId="166" fontId="10" fillId="2" borderId="4" xfId="0" applyNumberFormat="1" applyFont="1" applyFill="1" applyBorder="1" applyAlignment="1">
      <alignment horizontal="center" vertical="center" wrapText="1"/>
    </xf>
    <xf numFmtId="166" fontId="10" fillId="2" borderId="5"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164" fontId="10" fillId="2" borderId="1" xfId="0" applyNumberFormat="1" applyFont="1" applyFill="1" applyBorder="1" applyAlignment="1">
      <alignment horizontal="center" vertical="center" wrapText="1"/>
    </xf>
    <xf numFmtId="14" fontId="10" fillId="2" borderId="1" xfId="0" applyNumberFormat="1" applyFont="1" applyFill="1" applyBorder="1" applyAlignment="1">
      <alignment horizontal="left" vertical="center" wrapText="1"/>
    </xf>
    <xf numFmtId="0" fontId="10" fillId="2" borderId="1" xfId="0" applyFont="1" applyFill="1" applyBorder="1" applyAlignment="1" applyProtection="1">
      <alignment horizontal="center" vertical="center" wrapText="1"/>
      <protection locked="0"/>
    </xf>
    <xf numFmtId="14" fontId="4" fillId="0" borderId="1" xfId="0" applyNumberFormat="1" applyFont="1" applyBorder="1" applyAlignment="1">
      <alignment vertical="center" wrapText="1"/>
    </xf>
    <xf numFmtId="165" fontId="4" fillId="0" borderId="1" xfId="2" applyNumberFormat="1" applyFont="1" applyBorder="1" applyAlignment="1">
      <alignment vertical="center" wrapText="1"/>
    </xf>
    <xf numFmtId="0" fontId="13" fillId="0" borderId="1" xfId="0" applyFont="1" applyBorder="1" applyAlignment="1">
      <alignment horizontal="left" vertical="top" wrapText="1"/>
    </xf>
    <xf numFmtId="0" fontId="13" fillId="0" borderId="1" xfId="0" applyFont="1" applyBorder="1" applyAlignment="1">
      <alignment vertical="center" wrapText="1"/>
    </xf>
    <xf numFmtId="171" fontId="4" fillId="0" borderId="1" xfId="4" applyNumberFormat="1" applyFont="1" applyBorder="1" applyAlignment="1">
      <alignment vertical="center" wrapText="1"/>
    </xf>
    <xf numFmtId="0" fontId="4" fillId="0" borderId="1" xfId="0" applyFont="1" applyBorder="1" applyAlignment="1" applyProtection="1">
      <alignment horizontal="center" vertical="center" wrapText="1"/>
      <protection locked="0"/>
    </xf>
    <xf numFmtId="0" fontId="4" fillId="0" borderId="1" xfId="0" applyFont="1" applyFill="1" applyBorder="1" applyAlignment="1">
      <alignment horizontal="left" vertical="center" wrapText="1"/>
    </xf>
    <xf numFmtId="14"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169" fontId="4" fillId="0" borderId="1" xfId="4" applyNumberFormat="1" applyFont="1" applyFill="1" applyBorder="1" applyAlignment="1">
      <alignment horizontal="left" vertical="center" wrapText="1"/>
    </xf>
    <xf numFmtId="169" fontId="4" fillId="0" borderId="4" xfId="4" applyNumberFormat="1" applyFont="1" applyFill="1" applyBorder="1" applyAlignment="1">
      <alignment horizontal="left" vertical="center" wrapText="1"/>
    </xf>
    <xf numFmtId="169" fontId="4" fillId="0" borderId="5" xfId="4" applyNumberFormat="1" applyFont="1" applyFill="1" applyBorder="1" applyAlignment="1">
      <alignment horizontal="left" vertical="center" wrapText="1"/>
    </xf>
    <xf numFmtId="164" fontId="4" fillId="0" borderId="1" xfId="0" applyNumberFormat="1" applyFont="1" applyFill="1" applyBorder="1" applyAlignment="1">
      <alignment horizontal="left" vertical="center" wrapText="1"/>
    </xf>
    <xf numFmtId="9" fontId="4" fillId="0" borderId="1" xfId="0" applyNumberFormat="1" applyFont="1" applyFill="1" applyBorder="1" applyAlignment="1">
      <alignment horizontal="left" vertical="center" wrapText="1"/>
    </xf>
    <xf numFmtId="9" fontId="4" fillId="0" borderId="1" xfId="3" applyFont="1" applyFill="1" applyBorder="1" applyAlignment="1">
      <alignment horizontal="left" vertical="center" wrapText="1"/>
    </xf>
    <xf numFmtId="169" fontId="4" fillId="0" borderId="1" xfId="2" applyNumberFormat="1" applyFont="1" applyFill="1" applyBorder="1" applyAlignment="1">
      <alignment horizontal="left" vertical="center" wrapText="1"/>
    </xf>
  </cellXfs>
  <cellStyles count="5">
    <cellStyle name="Hipervínculo" xfId="1" builtinId="8"/>
    <cellStyle name="Millares" xfId="4" builtinId="3"/>
    <cellStyle name="Moneda" xfId="2" builtinId="4"/>
    <cellStyle name="Normal" xfId="0" builtinId="0"/>
    <cellStyle name="Porcentaje" xfId="3" builtinId="5"/>
  </cellStyles>
  <dxfs count="88">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dxf>
    <dxf>
      <alignment wrapText="1"/>
    </dxf>
    <dxf>
      <alignment wrapText="1"/>
    </dxf>
    <dxf>
      <alignment vertical="center"/>
    </dxf>
    <dxf>
      <alignment horizontal="center"/>
    </dxf>
    <dxf>
      <alignment vertical="center"/>
    </dxf>
    <dxf>
      <alignment vertical="center"/>
    </dxf>
    <dxf>
      <alignment vertical="center"/>
    </dxf>
    <dxf>
      <alignment vertical="center"/>
    </dxf>
    <dxf>
      <alignment vertical="center"/>
    </dxf>
    <dxf>
      <alignment vertical="center"/>
    </dxf>
    <dxf>
      <alignment horizontal="center"/>
    </dxf>
    <dxf>
      <alignment horizontal="center"/>
    </dxf>
    <dxf>
      <alignment horizontal="center"/>
    </dxf>
    <dxf>
      <alignment horizontal="center"/>
    </dxf>
    <dxf>
      <alignment horizontal="center"/>
    </dxf>
    <dxf>
      <alignment horizontal="center"/>
    </dxf>
    <dxf>
      <alignment horizontal="center"/>
    </dxf>
    <dxf>
      <alignment vertical="center"/>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dxf>
    <dxf>
      <alignment horizontal="center"/>
    </dxf>
    <dxf>
      <alignment vertical="center"/>
    </dxf>
    <dxf>
      <alignment vertical="center"/>
    </dxf>
    <dxf>
      <alignment horizontal="center"/>
    </dxf>
    <dxf>
      <alignment vertical="center"/>
    </dxf>
    <dxf>
      <alignment horizontal="center"/>
    </dxf>
  </dxfs>
  <tableStyles count="0" defaultTableStyle="TableStyleMedium2" defaultPivotStyle="PivotStyleLight16"/>
  <colors>
    <mruColors>
      <color rgb="FFFFABAB"/>
      <color rgb="FFFF85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Juan Camilo Ochoa Pabon" id="{60F3D9CA-5430-45FA-A75C-DD03F98E246C}" userId="S::juan.ochoa@anh.gov.co::7934e1ed-c14c-4fe5-aaef-72217f329b0d" providerId="AD"/>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uan C. Ochoa" refreshedDate="45016.355965162038" createdVersion="8" refreshedVersion="8" minRefreshableVersion="3" recordCount="108" xr:uid="{32EA7931-0AC7-44D4-A782-787C71F0002C}">
  <cacheSource type="worksheet">
    <worksheetSource ref="A1:AC132" sheet="PA 2023"/>
  </cacheSource>
  <cacheFields count="31">
    <cacheField name="ID Indicador" numFmtId="0">
      <sharedItems containsSemiMixedTypes="0" containsString="0" containsNumber="1" containsInteger="1" minValue="1" maxValue="158"/>
    </cacheField>
    <cacheField name="Proceso Sistema Integral de Gestión y Control - SGIC" numFmtId="0">
      <sharedItems/>
    </cacheField>
    <cacheField name="Dimensión MIPG" numFmtId="0">
      <sharedItems/>
    </cacheField>
    <cacheField name="Vicepresidencia/ Oficina Asesora " numFmtId="0">
      <sharedItems/>
    </cacheField>
    <cacheField name="Gerencia / Grupo" numFmtId="0">
      <sharedItems/>
    </cacheField>
    <cacheField name="Objetivo Estratégico" numFmtId="0">
      <sharedItems count="3">
        <s v="Afianzar la gestión y desempeño organizacional eficiente y equitativo, generando mayor confianza ciudadana, transformación e innovación institucional"/>
        <s v="Articular los actores del sector energético para la adecuada ejecución de los contratos misionales en armonía con una sociedad resiliente al clima"/>
        <s v="Fortalecer la seguridad y soberanía energética en hidrocarburos, apoyando la transición energética y la economía verde"/>
      </sharedItems>
    </cacheField>
    <cacheField name="Temática" numFmtId="0">
      <sharedItems count="5">
        <s v="Promoción de la eficiencia y simplificación de procesos institucionales"/>
        <s v="Modernización y ampliación de instrumentos de evaluación seguimiento y control del sector minero energético"/>
        <s v="Fortalecimiento de hidrocarburos (gas, petróleo aumentando factor recobro mejorado) para la financiación de la transición energética"/>
        <s v="Fortalecimiento y articulación institucional del sector minero energético"/>
        <s v="Fortalecimiento de las Fuentes No Convencionales de Energía - FNCE"/>
      </sharedItems>
    </cacheField>
    <cacheField name="Indicador Estratégico" numFmtId="0">
      <sharedItems count="21">
        <s v="Evaluación de la gestión institucional FURAG II (MIPG-ANH)"/>
        <s v="No Aplica"/>
        <s v="Nivel de cumplimiento en la implementación de soluciones digitales"/>
        <s v="Aplicación de Instrumento de medición de Nivel de Satisfacción del Talento Humano a los funcionarios de la entidad"/>
        <s v="Evaluación Dimensión de Talento Humano FURAG - MIPG"/>
        <s v="Participación en eventos estratégicos para la promoción de la entidad, del sector y del proceso de transición energética del país"/>
        <s v="Nivel de satisfacción de los actores involucrados en los procesos necesarios para garantizar la seguridad y soberanía energética del país"/>
        <s v="Nuevas áreas prospectivas orientadas en Fuentes No Convencionales de Energía Renovable (FNCER) provenientes del subsuelo, evaluadas"/>
        <s v="Publicación del Balance de reservas de hidrocarburos de la Nación"/>
        <s v="Regalías recaudadas"/>
        <s v="Ingresos por Derechos Económicos"/>
        <s v="Excedentes financieros girados a la nación"/>
        <s v="Cumplimiento al cronograma de actividades del informe de recursos y reservas 2022"/>
        <s v="Plan Estratégico de Tecnologías de la Información y Comunicaciones - (PETIC), horizonte 2023-2026. "/>
        <s v="Nivel de satisfacción (canales de atención de PQRSD) de los actores involucrados en los procesos necesarios para garantizar la seguridad y soberanía energética del país"/>
        <s v="Sísmica 2D Equivalente"/>
        <s v="Nivel de cumplimiento en la implementación de la estrategia de Gobierno Digital​"/>
        <s v="Recursos destinados a iniciativas de inversión socio ambiental en territorio"/>
        <s v="Participación en espacios de articulación de los actores del sector para la adecuada gestión de los contratos de hidrocarburos"/>
        <s v="Contratos de exploración y producción de hidrocarburos con problemáticas socioambientales, viabilizados"/>
        <s v="Pozos exploratorios perforados de contratos vigentes"/>
      </sharedItems>
    </cacheField>
    <cacheField name="Plan o Programa" numFmtId="0">
      <sharedItems count="13">
        <s v="Plan Estratégico Institucional / Plan Nacional de Desarrollo"/>
        <s v="Plan Anticorrupción y de Atención al Ciudadano"/>
        <s v="Plan Institucional de Archivos de la Entidad ­PINAR"/>
        <s v="Plan de Acción Institucional"/>
        <s v="Plan Estratégico Tecnologías de la Información y las Comunicaciones - PETIC"/>
        <s v="Plan Estratégico de Talento Humano"/>
        <s v="Plan de Seguridad y Salud en el Trabajo"/>
        <s v="Plan Institucional de Capacitación "/>
        <s v="Plan Bienestar e Incentivos"/>
        <s v="Plan de Previsión de Recursos Humanos "/>
        <s v="Plan de Seguridad y Privacidad de la Información"/>
        <s v="Plan Anual de Vacantes"/>
        <s v="Plan Estratégico Institucional"/>
      </sharedItems>
    </cacheField>
    <cacheField name="Fuente Presupuestal" numFmtId="0">
      <sharedItems containsBlank="1"/>
    </cacheField>
    <cacheField name="Proyecto de Inversión DNP" numFmtId="0">
      <sharedItems containsBlank="1"/>
    </cacheField>
    <cacheField name="Producto Cadena de Valor DNP" numFmtId="0">
      <sharedItems containsBlank="1"/>
    </cacheField>
    <cacheField name="Actividad del proyecto inversión asociada" numFmtId="0">
      <sharedItems containsBlank="1"/>
    </cacheField>
    <cacheField name="Número de línea en Plan Anual de Adquisiciones 2023" numFmtId="0">
      <sharedItems containsNonDate="0" containsString="0" containsBlank="1"/>
    </cacheField>
    <cacheField name="Indicador del proyecto de inversión o de la actividad de gestión" numFmtId="0">
      <sharedItems containsBlank="1"/>
    </cacheField>
    <cacheField name="Meta 2023" numFmtId="0">
      <sharedItems containsBlank="1" containsMixedTypes="1" containsNumber="1" minValue="1" maxValue="1270301.1712869999"/>
    </cacheField>
    <cacheField name="Unidad de Medida" numFmtId="0">
      <sharedItems containsBlank="1"/>
    </cacheField>
    <cacheField name="Descripción del Indicador" numFmtId="0">
      <sharedItems containsBlank="1" longText="1"/>
    </cacheField>
    <cacheField name="Fórmula del Indicador" numFmtId="0">
      <sharedItems containsBlank="1"/>
    </cacheField>
    <cacheField name="Ppto $ (coincidir con programación pptal dependencia)" numFmtId="164">
      <sharedItems containsString="0" containsBlank="1" containsNumber="1" minValue="0" maxValue="182000000000"/>
    </cacheField>
    <cacheField name="Fecha Inicio" numFmtId="0">
      <sharedItems containsNonDate="0" containsString="0" containsBlank="1"/>
    </cacheField>
    <cacheField name="Fecha Fin" numFmtId="0">
      <sharedItems containsNonDate="0" containsString="0" containsBlank="1"/>
    </cacheField>
    <cacheField name="Tendencia" numFmtId="0">
      <sharedItems containsBlank="1"/>
    </cacheField>
    <cacheField name="Periodicidad de Seguimiento" numFmtId="0">
      <sharedItems containsBlank="1"/>
    </cacheField>
    <cacheField name="Clasificación General Indicador" numFmtId="0">
      <sharedItems/>
    </cacheField>
    <cacheField name="Avance Cuantitativo Meta _x000a_(solo numeros)" numFmtId="0">
      <sharedItems containsNonDate="0" containsString="0" containsBlank="1"/>
    </cacheField>
    <cacheField name="Descripción del Avance o Justificación del Incumplimiento" numFmtId="0">
      <sharedItems containsNonDate="0" containsString="0" containsBlank="1"/>
    </cacheField>
    <cacheField name="Evidencia (medio que soporta y permite comprobar el avance registrado y la ubicacion del mismo - url, carpeta compartida, otro.)" numFmtId="0">
      <sharedItems containsNonDate="0" containsString="0" containsBlank="1"/>
    </cacheField>
    <cacheField name="Ejecución Presupuestal (Compromisos - cifras en pesos )" numFmtId="0">
      <sharedItems containsNonDate="0" containsString="0" containsBlank="1"/>
    </cacheField>
    <cacheField name="Ejecución Presupuestal (Obligaciones - cifras en pesos)" numFmtId="0">
      <sharedItems containsNonDate="0" containsString="0" containsBlank="1"/>
    </cacheField>
    <cacheField name="Observaciones estructura Plan de Acción 2023"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uan C. Ochoa" refreshedDate="45085.600290856484" createdVersion="8" refreshedVersion="8" minRefreshableVersion="3" recordCount="94" xr:uid="{57B66182-E8B6-4FF0-92E8-AC7E24D2A16D}">
  <cacheSource type="worksheet">
    <worksheetSource ref="A1:AD95" sheet="PA 2023"/>
  </cacheSource>
  <cacheFields count="33">
    <cacheField name="ID Indicador" numFmtId="0">
      <sharedItems containsSemiMixedTypes="0" containsString="0" containsNumber="1" containsInteger="1" minValue="1" maxValue="91"/>
    </cacheField>
    <cacheField name="Proceso Sistema Integral de Gestión y Control - SGIC" numFmtId="0">
      <sharedItems/>
    </cacheField>
    <cacheField name="Dimensión MIPG" numFmtId="0">
      <sharedItems/>
    </cacheField>
    <cacheField name="Vicepresidencia/ Oficina Asesora " numFmtId="0">
      <sharedItems count="11">
        <s v="VICEPRESIDENCIA ADMINISTRATIVA Y FINANCIERA"/>
        <s v="OFICINA DE CONTROL INTERNO "/>
        <s v="VICEPRESIDENCIA DE CONTRATOS DE HIDROCARBUROS"/>
        <s v="VICEPRESIDENCIA TÉCNICA"/>
        <s v="VICEPRESIDENCIA DE OPERACIONES, REGALÍAS Y PARTICIPACIONES"/>
        <s v="OFICINA DE TECNOLOGÍAS DE LA INFORMACIÓN"/>
        <s v="VICEPRESIDENCIA DE PROMOCIÓN Y ASIGNACIÓN  DE ÁREAS"/>
        <s v="OFICINA ASESORA JURIDICA "/>
        <s v="VICEPRESICENCIA OPERCIONES, REGALIAS Y PARTICIPACIONES" u="1"/>
        <s v="VICEPRESIDENCIA OPERACIONES, REGALIAS Y PARTICIPACIONES" u="1"/>
        <s v="VICEPRESIDENCIA OPERACIONES, REGALÍAS Y PARTICIPACIONES" u="1"/>
      </sharedItems>
    </cacheField>
    <cacheField name="Gerencia / Grupo" numFmtId="0">
      <sharedItems count="18">
        <s v="PLANEACIÓN"/>
        <s v="ADMINISTRATIVO"/>
        <s v="FINANCIERO"/>
        <s v="TALENTO HUMANO"/>
        <s v="No Aplica"/>
        <s v="OFICINA DE CONTROL INTERNO "/>
        <s v="GERENCIA SEGURIDAD, COMUNIDADES Y MEDIO AMBIENTE"/>
        <s v="GERENCIA GSCYMA "/>
        <s v="SEGURIDAD, COMUNIDADES Y MEDIO AMBIENTE"/>
        <s v="GERENCIA SEGUIMIENTO A CONTRATOS EN EXPLORACIÓN"/>
        <s v="GERENCIA SEGUIMIENTO A CONTRATOS EN PRODUCCIÓN"/>
        <s v="GERENCIA GESTIÓN DE LA INFORMACIÓN TÉCNICA"/>
        <s v="GERENCIA DE GESTION DEL CONOCIMIENTO "/>
        <s v="GERENCIA DE REGALIAS Y DERECHOS ECONOMICOS "/>
        <s v="GERENCIA DE RESERVAS Y OPERACIONES "/>
        <s v="GERENCIA DE RESERVAS Y OPERACIONES (FISCALIZACIÓN)"/>
        <s v="GERENCIA DE PROMOCIÓN Y ASIGNACIÓN DE ÁREAS"/>
        <s v="OFICINA ASESORA JURIDICA "/>
      </sharedItems>
    </cacheField>
    <cacheField name="Objetivo Estratégico" numFmtId="0">
      <sharedItems/>
    </cacheField>
    <cacheField name="Temática" numFmtId="0">
      <sharedItems/>
    </cacheField>
    <cacheField name="Indicador Estratégico" numFmtId="0">
      <sharedItems/>
    </cacheField>
    <cacheField name="Plan o Programa" numFmtId="0">
      <sharedItems/>
    </cacheField>
    <cacheField name="Fuente Presupuestal" numFmtId="0">
      <sharedItems/>
    </cacheField>
    <cacheField name="Proyecto de Inversión DNP" numFmtId="0">
      <sharedItems/>
    </cacheField>
    <cacheField name="Producto Cadena de Valor DNP" numFmtId="0">
      <sharedItems/>
    </cacheField>
    <cacheField name="Actividad del proyecto inversión asociada" numFmtId="0">
      <sharedItems/>
    </cacheField>
    <cacheField name="Número de línea en Plan Anual de Adquisiciones 2023" numFmtId="0">
      <sharedItems containsMixedTypes="1" containsNumber="1" containsInteger="1" minValue="166" maxValue="489"/>
    </cacheField>
    <cacheField name="Indicador del proyecto de inversión o de la actividad de gestión" numFmtId="0">
      <sharedItems containsBlank="1"/>
    </cacheField>
    <cacheField name="Meta 2023" numFmtId="0">
      <sharedItems containsBlank="1" containsMixedTypes="1" containsNumber="1" minValue="0.8" maxValue="1270301.1712869999"/>
    </cacheField>
    <cacheField name="Unidad de Medida" numFmtId="0">
      <sharedItems containsBlank="1"/>
    </cacheField>
    <cacheField name="Descripción del Indicador" numFmtId="0">
      <sharedItems containsBlank="1" longText="1"/>
    </cacheField>
    <cacheField name="Fórmula del Indicador" numFmtId="0">
      <sharedItems containsBlank="1" longText="1"/>
    </cacheField>
    <cacheField name="Ppto $ (coincidir con programación pptal dependencia)" numFmtId="0">
      <sharedItems containsMixedTypes="1" containsNumber="1" minValue="0" maxValue="182000000000"/>
    </cacheField>
    <cacheField name="Fecha Inicio" numFmtId="0">
      <sharedItems containsDate="1" containsBlank="1" containsMixedTypes="1" minDate="2023-01-01T00:00:00" maxDate="2023-07-02T00:00:00"/>
    </cacheField>
    <cacheField name="Fecha Fin" numFmtId="0">
      <sharedItems containsDate="1" containsBlank="1" containsMixedTypes="1" minDate="2023-04-30T00:00:00" maxDate="2024-01-01T00:00:00"/>
    </cacheField>
    <cacheField name="Tendencia" numFmtId="0">
      <sharedItems containsBlank="1"/>
    </cacheField>
    <cacheField name="Periodicidad de Seguimiento" numFmtId="0">
      <sharedItems/>
    </cacheField>
    <cacheField name="Avance Cuantitativo Meta _x000a_(solo números)" numFmtId="0">
      <sharedItems containsBlank="1" containsMixedTypes="1" containsNumber="1" minValue="0" maxValue="526164"/>
    </cacheField>
    <cacheField name="Descripción del Avance o Justificación del Incumplimiento." numFmtId="0">
      <sharedItems containsBlank="1" longText="1"/>
    </cacheField>
    <cacheField name="Evidencia" numFmtId="0">
      <sharedItems containsBlank="1" longText="1"/>
    </cacheField>
    <cacheField name="Ejecución Presupuestal (Compromisos - cifras en pesos )" numFmtId="0">
      <sharedItems containsBlank="1" containsMixedTypes="1" containsNumber="1" minValue="0" maxValue="70460073969.100006"/>
    </cacheField>
    <cacheField name="Ejecución Presupuestal (Obligaciones - cifras en pesos)" numFmtId="0">
      <sharedItems containsBlank="1" containsMixedTypes="1" containsNumber="1" minValue="0" maxValue="19255344830.740002"/>
    </cacheField>
    <cacheField name="Observaciones estructura Plan de Acción 2023" numFmtId="0">
      <sharedItems containsBlank="1" longText="1"/>
    </cacheField>
    <cacheField name="Clasificación General Indicador" numFmtId="0">
      <sharedItems/>
    </cacheField>
    <cacheField name="Enlace" numFmtId="0">
      <sharedItems/>
    </cacheField>
    <cacheField name="Correo"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8">
  <r>
    <n v="1"/>
    <s v="Gestión Integral"/>
    <s v="Gestión con Valores para Resultados"/>
    <s v="VICEPRESIDENCIA ADMINISTRATIVA Y FINANCIERA"/>
    <s v="PLANEACIÓN"/>
    <x v="0"/>
    <x v="0"/>
    <x v="0"/>
    <x v="0"/>
    <s v="Gastos de comercialización"/>
    <s v="No Aplica"/>
    <s v="No Aplica"/>
    <s v="N/A"/>
    <m/>
    <s v="Informe de auditorias internas generados"/>
    <n v="1"/>
    <s v="Número"/>
    <s v=" Se refiere a la realización de los informes de las auditorías internas al SIGC."/>
    <s v="Sumatoria de informes de auditoría generados "/>
    <n v="0"/>
    <m/>
    <m/>
    <s v="Creciente"/>
    <s v="Anual"/>
    <s v="Indicador Plan de Acción Institucional"/>
    <m/>
    <m/>
    <m/>
    <m/>
    <m/>
    <m/>
  </r>
  <r>
    <n v="2"/>
    <s v="Gestión Integral"/>
    <s v="Gestión con Valores para Resultados"/>
    <s v="VICEPRESIDENCIA ADMINISTRATIVA Y FINANCIERA"/>
    <s v="PLANEACIÓN"/>
    <x v="0"/>
    <x v="0"/>
    <x v="0"/>
    <x v="0"/>
    <s v="Gastos de comercialización"/>
    <s v="No Aplica"/>
    <s v="No Aplica"/>
    <s v="N/A"/>
    <m/>
    <s v="Certificaciones internacionales a los sistemas de gestión"/>
    <n v="1"/>
    <s v="Número"/>
    <s v="Corresponde a las certificaciones que se obtienen al solicitar y recibir la visita del servicio de auditoría de seguimiento con el ente certificador, validado mediante contrato."/>
    <s v="(certificaciones  de mantenimiento a los sistemas de gestión / certificaciones a obtener en la vigencia )*100"/>
    <n v="69000000"/>
    <m/>
    <m/>
    <s v="Constante"/>
    <s v="Anual"/>
    <s v="Indicador Plan de Acción Institucional"/>
    <m/>
    <m/>
    <m/>
    <m/>
    <m/>
    <m/>
  </r>
  <r>
    <n v="3"/>
    <s v="Gestión Integral"/>
    <s v="Gestión con Valores para Resultados"/>
    <s v="VICEPRESIDENCIA ADMINISTRATIVA Y FINANCIERA"/>
    <s v="PLANEACIÓN"/>
    <x v="0"/>
    <x v="0"/>
    <x v="0"/>
    <x v="0"/>
    <s v="Gastos de comercialización"/>
    <s v="No Aplica"/>
    <s v="No Aplica"/>
    <s v="N/A"/>
    <m/>
    <s v="Plan de mejoramiento para fortalecer la gestión y desempeño institucional implementado"/>
    <n v="1"/>
    <s v="Número"/>
    <s v="Corresponde al plan para adelantar acciones en el marco del plan de mejoramiento para cerrar las brechas de la evaluación."/>
    <s v="Plan de mejoramiento para fortalecer la gestión y desempeño  institucional implementado"/>
    <n v="24000000"/>
    <m/>
    <m/>
    <s v="Constante"/>
    <s v="Anual"/>
    <s v="Indicador Plan de Acción Institucional"/>
    <m/>
    <m/>
    <m/>
    <m/>
    <m/>
    <m/>
  </r>
  <r>
    <n v="4"/>
    <s v="Gestión Estratégica "/>
    <s v="Direccionamiento Estratégico y Planeación"/>
    <s v="VICEPRESIDENCIA ADMINISTRATIVA Y FINANCIERA"/>
    <s v="PLANEACIÓN"/>
    <x v="1"/>
    <x v="1"/>
    <x v="0"/>
    <x v="1"/>
    <s v="Gastos de comercialización"/>
    <s v="No Aplica"/>
    <s v="No Aplica"/>
    <s v="N/A"/>
    <m/>
    <s v="Monitoreo realizado a la implementación de actividades del Componente  Gestión del Riesgo de Corrupción, del Plan Anticorrupción y de Atención al Ciudadano "/>
    <n v="3"/>
    <s v="Número"/>
    <s v="Corresponde al monitoreo sobre las actividades ejecutadas en el marco del   Componente Gestión del Riesgo de Corrupción, del Plan Anticorrupción y de Atención al Ciudadano"/>
    <s v="Sumatoria de monitoreos realizados a la implementación de las actividades del Componente Gestión del Riesgo de Corrupción, del Plan Anticorrupción y de Atención al Ciudadano   "/>
    <n v="0"/>
    <m/>
    <m/>
    <s v="Creciente"/>
    <s v="Cuatrimestral"/>
    <s v="Indicador Plan de Acción Institucional"/>
    <m/>
    <m/>
    <m/>
    <m/>
    <m/>
    <m/>
  </r>
  <r>
    <n v="5"/>
    <s v="Gestión Estratégica "/>
    <s v="Gestión con Valores para Resultados"/>
    <s v="VICEPRESIDENCIA ADMINISTRATIVA Y FINANCIERA"/>
    <s v="PLANEACIÓN"/>
    <x v="1"/>
    <x v="1"/>
    <x v="0"/>
    <x v="1"/>
    <s v="Gastos de comercialización"/>
    <s v="No Aplica"/>
    <s v="No Aplica"/>
    <s v="N/A"/>
    <m/>
    <s v="Monitoreo realizado a la implementación de actividades del Componente  Planeación de la Estrategia de Racionalización, del Plan Anticorrupción y de Atención al Ciudadano "/>
    <n v="3"/>
    <s v="Número"/>
    <s v="​Corresponde al monitoreo sobre las actividades ejecutadas en el marco del   Componente Planeación de la Estrategia de Racionalización, del Plan Anticorrupción y de Atención al Ciudadano. ​_x000a_"/>
    <s v="Sumatoria de monitoreos realizados a la implementación de actividades del Componente  Planeación de la Estrategia de Racionalización, del Plan Anticorrupción y de Atención al Ciudadano "/>
    <n v="0"/>
    <m/>
    <m/>
    <s v="Creciente"/>
    <s v="Cuatrimestral"/>
    <s v="Indicador Plan de Acción Institucional"/>
    <m/>
    <m/>
    <m/>
    <m/>
    <m/>
    <m/>
  </r>
  <r>
    <n v="6"/>
    <s v="Gestión Estratégica "/>
    <s v="Gestión con Valores para Resultados"/>
    <s v="VICEPRESIDENCIA ADMINISTRATIVA Y FINANCIERA"/>
    <s v="PLANEACIÓN"/>
    <x v="1"/>
    <x v="1"/>
    <x v="0"/>
    <x v="1"/>
    <s v="Gastos de comercialización"/>
    <s v="No Aplica"/>
    <s v="No Aplica"/>
    <s v="N/A"/>
    <m/>
    <s v="Monitoreo realizado a la implementación de actividades del Componente Rendición de Cuentas, del Plan Anticorrupción y de Atención al Ciudadano "/>
    <n v="3"/>
    <s v="Número"/>
    <s v="​Corresponde al monitoreo sobre las actividades ejecutadas en el marco del   Componente Rendición de Cuentas, del Plan Anticorrupción y de Atención al Ciudadano. ​"/>
    <s v="Sumatoria de Monitoreos realizados a la implementación de actividades del Componente Rendición de Cuentas, del Plan Anticorrupción y de Atención al Ciudadano "/>
    <n v="0"/>
    <m/>
    <m/>
    <s v="Creciente"/>
    <s v="Cuatrimestral"/>
    <s v="Indicador Plan de Acción Institucional"/>
    <m/>
    <m/>
    <m/>
    <m/>
    <m/>
    <m/>
  </r>
  <r>
    <n v="7"/>
    <s v="Gestión Estratégica "/>
    <s v="Gestión con Valores para Resultados"/>
    <s v="VICEPRESIDENCIA ADMINISTRATIVA Y FINANCIERA"/>
    <s v="PLANEACIÓN"/>
    <x v="1"/>
    <x v="1"/>
    <x v="0"/>
    <x v="1"/>
    <s v="Gastos de comercialización"/>
    <s v="No Aplica"/>
    <s v="No Aplica"/>
    <s v="N/A"/>
    <m/>
    <s v="Monitoreo realizado a la implementación de actividades del Componente Iniciativas Adicionales, del Plan Anticorrupción y de Atención al Ciudadano "/>
    <n v="3"/>
    <s v="Número"/>
    <s v="​Corresponde al monitoreo sobre las actividades ejecutadas en el marco del   Componente  Iniciativas Adicionales, del Plan Anticorrupción y de Atención al Ciudadano. "/>
    <s v="Sumatoria de monitoreos realizados a la implementación de actividades del Componente Iniciativas Adicionales, del Plan Anticorrupción y de Atención al Ciudadano "/>
    <n v="0"/>
    <m/>
    <m/>
    <s v="Creciente"/>
    <s v="Cuatrimestral"/>
    <s v="Indicador Plan de Acción Institucional"/>
    <m/>
    <m/>
    <m/>
    <m/>
    <m/>
    <m/>
  </r>
  <r>
    <n v="8"/>
    <s v="Gestión Integral"/>
    <s v="Gestión con Valores para Resultados"/>
    <s v="VICEPRESIDENCIA ADMINISTRATIVA Y FINANCIERA"/>
    <s v="PLANEACIÓN"/>
    <x v="0"/>
    <x v="0"/>
    <x v="0"/>
    <x v="0"/>
    <s v="Gastos de comercialización"/>
    <s v="No Aplica"/>
    <s v="No Aplica"/>
    <s v="N/A"/>
    <m/>
    <s v="Informe de revisión por la Presidencia de la ANH al SGIC realizado "/>
    <n v="1"/>
    <s v="Número"/>
    <s v="Corresponde  a las revisiones por la Presidencia al Sistema de Gestión Integral y de control."/>
    <s v="Informe de revisión por la Presidencia de la ANH al SGIC realizado "/>
    <n v="0"/>
    <m/>
    <m/>
    <s v="Constante"/>
    <s v="Anual"/>
    <s v="Indicador Plan de Acción Institucional"/>
    <m/>
    <m/>
    <m/>
    <m/>
    <m/>
    <m/>
  </r>
  <r>
    <n v="9"/>
    <s v="Gestión Integral"/>
    <s v="Evaluación de Resultados"/>
    <s v="VICEPRESIDENCIA ADMINISTRATIVA Y FINANCIERA"/>
    <s v="PLANEACIÓN"/>
    <x v="0"/>
    <x v="0"/>
    <x v="0"/>
    <x v="0"/>
    <s v="Otros gastos de funcionamiento"/>
    <s v="No Aplica"/>
    <s v="No Aplica"/>
    <s v="N/A"/>
    <m/>
    <s v="Evaluación de la gestión institucional FURAG II (MIPG-ANH)"/>
    <n v="83"/>
    <s v="Porcentaje"/>
    <s v="Se  evalúa el modelo a través de la herramienta FRURAG II, que arroja el resultado según la variables evaluadas."/>
    <s v="Resultado de la Evaluación"/>
    <n v="24000000"/>
    <m/>
    <m/>
    <s v="Creciente"/>
    <s v="Anual"/>
    <s v="Indicador Estratégico"/>
    <m/>
    <m/>
    <m/>
    <m/>
    <m/>
    <m/>
  </r>
  <r>
    <n v="10"/>
    <s v="Gestión de Proyectos"/>
    <s v="Evaluación de Resultados"/>
    <s v="VICEPRESIDENCIA ADMINISTRATIVA Y FINANCIERA"/>
    <s v="PLANEACIÓN"/>
    <x v="0"/>
    <x v="0"/>
    <x v="1"/>
    <x v="0"/>
    <s v="Otros gastos de funcionamiento"/>
    <s v="No Aplica"/>
    <s v="No Aplica"/>
    <s v="Fortalecer la gestión por proyectos en la ANH"/>
    <m/>
    <s v="Asesorías realizadas para la formulación, ajuste, y seguimiento a proyectos de la ANH"/>
    <n v="100"/>
    <s v="Porcentaje"/>
    <s v="Corresponde a las asesorías realizadas para la formulación, ajuste, y seguimiento a proyectos de la ANH; en el marco del proceso de Gestión de Proyectos._x000a_"/>
    <s v="(asesorías realizadas para la formulación, ajuste, y seguimiento a proyectos de la ANH/ Asesorías solicitadas por las dependencias)*100"/>
    <n v="0"/>
    <m/>
    <m/>
    <s v="Constante"/>
    <s v="Trimestral"/>
    <s v="Indicador Plan de Acción Institucional"/>
    <m/>
    <m/>
    <m/>
    <m/>
    <m/>
    <m/>
  </r>
  <r>
    <n v="11"/>
    <s v="Gestión de Proyectos"/>
    <s v="Evaluación de Resultados"/>
    <s v="VICEPRESIDENCIA ADMINISTRATIVA Y FINANCIERA"/>
    <s v="PLANEACIÓN"/>
    <x v="0"/>
    <x v="0"/>
    <x v="1"/>
    <x v="0"/>
    <s v="Otros gastos de funcionamiento"/>
    <s v="No Aplica"/>
    <s v="No Aplica"/>
    <s v="Fortalecer la gestión por proyectos en la ANH"/>
    <m/>
    <s v="Informe sobre la ejecución de proyectos elaborado"/>
    <n v="4"/>
    <s v="Número"/>
    <s v="Corresponde al informe consolidado sobre el seguimiento a la ejecución de proyectos "/>
    <s v="Informe consolidado sobre el seguimiento a la ejecución de proyectos"/>
    <n v="0"/>
    <m/>
    <m/>
    <s v="Creciente"/>
    <s v="Trimestral"/>
    <s v="Indicador Plan de Acción Institucional"/>
    <m/>
    <m/>
    <m/>
    <m/>
    <m/>
    <m/>
  </r>
  <r>
    <n v="12"/>
    <s v="Gestión de Proyectos"/>
    <s v="Direccionamiento Estratégico y Planeación"/>
    <s v="VICEPRESIDENCIA ADMINISTRATIVA Y FINANCIERA"/>
    <s v="PLANEACIÓN"/>
    <x v="0"/>
    <x v="0"/>
    <x v="1"/>
    <x v="0"/>
    <s v="Otros gastos de funcionamiento"/>
    <s v="No Aplica"/>
    <s v="No Aplica"/>
    <s v="Fortalecer la gestión por proyectos en la ANH"/>
    <m/>
    <s v="Documento con  información de recursos de inversión para el anteproyecto de presupuesto consolidado"/>
    <n v="1"/>
    <s v="Unidad"/>
    <s v="​El anteproyecto de inversión incluye la solicitud de recursos que por proyecto de inversión realizan las dependencias para la siguiente vigencia, justificando la respectiva necesidad de recursos. ​"/>
    <s v="Documento con  información de recursos de inversión para el anteproyecto de presupuesto consolidado"/>
    <n v="0"/>
    <m/>
    <m/>
    <s v="Constante"/>
    <s v="Anual"/>
    <s v="Indicador Plan de Acción Institucional"/>
    <m/>
    <m/>
    <m/>
    <m/>
    <m/>
    <m/>
  </r>
  <r>
    <n v="13"/>
    <s v="Gestión Documental"/>
    <s v="Información y comunicación"/>
    <s v="VICEPRESIDENCIA ADMINISTRATIVA Y FINANCIERA"/>
    <s v="ADMINISTRATIVO Y FINANCIERO"/>
    <x v="0"/>
    <x v="0"/>
    <x v="0"/>
    <x v="2"/>
    <m/>
    <m/>
    <m/>
    <s v="N/A"/>
    <m/>
    <s v="Diagnóstico Integral de Archivo ANH"/>
    <n v="1"/>
    <s v="Unidad"/>
    <m/>
    <m/>
    <n v="500000000"/>
    <m/>
    <m/>
    <m/>
    <m/>
    <s v="Indicador Plan de Acción Institucional"/>
    <m/>
    <m/>
    <m/>
    <m/>
    <m/>
    <m/>
  </r>
  <r>
    <n v="14"/>
    <s v="Gestión Documental"/>
    <s v="Información y comunicación"/>
    <s v="VICEPRESIDENCIA ADMINISTRATIVA Y FINANCIERA"/>
    <s v="ADMINISTRATIVO Y FINANCIERO"/>
    <x v="0"/>
    <x v="0"/>
    <x v="0"/>
    <x v="2"/>
    <m/>
    <m/>
    <m/>
    <s v="N/A"/>
    <m/>
    <s v="Actualización instrumentos Archivísticos de la ANH (TRD, CCD, FUID, PGD, entre otros)"/>
    <n v="80"/>
    <s v="Porcentaje"/>
    <m/>
    <m/>
    <n v="790000000"/>
    <m/>
    <m/>
    <m/>
    <m/>
    <s v="Indicador Plan de Acción Institucional"/>
    <m/>
    <m/>
    <m/>
    <m/>
    <m/>
    <m/>
  </r>
  <r>
    <n v="15"/>
    <s v="Gestión Documental"/>
    <s v="Información y comunicación"/>
    <s v="VICEPRESIDENCIA ADMINISTRATIVA Y FINANCIERA"/>
    <s v="ADMINISTRATIVO Y FINANCIERO"/>
    <x v="0"/>
    <x v="0"/>
    <x v="0"/>
    <x v="2"/>
    <m/>
    <m/>
    <m/>
    <s v="N/A"/>
    <m/>
    <s v="Organización documental del archivo de gestión y central de la ANH de aproximadamente 5.000 cajas de archivo (levantamiento de inventario, clasificación, ordenación, depuración, foliación, descripción documental)"/>
    <n v="20"/>
    <s v="Porcentaje"/>
    <m/>
    <m/>
    <n v="980000000"/>
    <m/>
    <m/>
    <m/>
    <m/>
    <s v="Indicador Plan de Acción Institucional"/>
    <m/>
    <m/>
    <m/>
    <m/>
    <m/>
    <m/>
  </r>
  <r>
    <n v="16"/>
    <s v="Gestión Administrativa"/>
    <s v="Gestión con Valores para Resultados"/>
    <s v="VICEPRESIDENCIA ADMINISTRATIVA Y FINANCIERA"/>
    <s v="ADMINISTRATIVO Y FINANCIERO"/>
    <x v="0"/>
    <x v="0"/>
    <x v="0"/>
    <x v="3"/>
    <s v="Gastos de comercialización"/>
    <s v="No Aplica"/>
    <s v="No Aplica"/>
    <s v="N/A"/>
    <m/>
    <s v="Servicios adquiridos para el apoyo a los procesos liderados por el GIT Administrativo"/>
    <n v="100"/>
    <s v="Porcentaje"/>
    <s v="Consiste en las acciones que se tomen para la contratación de prestaciones de servicios requeridos por la Agencia liderados por el GIT Administrativo y Financiero"/>
    <s v="(No. de Contratos suscritos / No. de contratos a suscribir según PAA) * 100"/>
    <n v="2581000000"/>
    <m/>
    <m/>
    <s v="Creciente"/>
    <s v="Semestral"/>
    <s v="Indicador Plan de Acción Institucional"/>
    <m/>
    <m/>
    <m/>
    <m/>
    <m/>
    <m/>
  </r>
  <r>
    <n v="17"/>
    <s v="Gestión TICs"/>
    <s v="Gestión con Valores para Resultados"/>
    <s v="VICEPRESIDENCIA ADMINISTRATIVA Y FINANCIERA"/>
    <s v="ADMINISTRATIVO Y FINANCIERO"/>
    <x v="0"/>
    <x v="0"/>
    <x v="2"/>
    <x v="4"/>
    <s v="Gastos de comercialización"/>
    <s v="No Aplica"/>
    <s v="No Aplica"/>
    <s v="N/A"/>
    <m/>
    <s v="Actualización, mantenimiento y soporte del Sistema de Gestión de Documentos Electrónicos de Archivo - SGDEA ControlDoc"/>
    <n v="1"/>
    <s v="Unidad"/>
    <s v="Soporte, mantenimiento y actualizaciones del SGDEA que emplea la entidad por horas."/>
    <s v="Mensual"/>
    <n v="500000000"/>
    <m/>
    <m/>
    <s v="Constante"/>
    <s v="Mensual"/>
    <s v="Indicador Plan de Acción Institucional"/>
    <m/>
    <m/>
    <m/>
    <m/>
    <m/>
    <m/>
  </r>
  <r>
    <n v="18"/>
    <s v="Gestión del Talento Humano"/>
    <s v="Talento Humano"/>
    <s v="VICEPRESIDENCIA ADMINISTRATIVA Y FINANCIERA"/>
    <s v="TALENTO HUMANO"/>
    <x v="0"/>
    <x v="0"/>
    <x v="3"/>
    <x v="5"/>
    <s v="Otros gastos de funcionamiento"/>
    <s v="No Aplica"/>
    <s v="No Aplica"/>
    <s v="N/A"/>
    <m/>
    <s v="Aplicación de Instrumento de medición de Nivel de Satisfacción del Talento Humano a los funcionarios de la entidad"/>
    <n v="100"/>
    <s v="Porcentaje"/>
    <s v="Evaluar la satisfacción de la parte interesada interna frente a la implementación de las rutas para crear Valor en lo Público (Ruta de la Felicidad, Ruta del Crecimiento, Ruta del Servicio, Ruta de la Calidad y Ruta del Análisis de Datos."/>
    <s v="Sondeo de satisfacción"/>
    <n v="0"/>
    <m/>
    <m/>
    <s v="Creciente"/>
    <s v="Semestral"/>
    <s v="Indicador Estratégico"/>
    <m/>
    <m/>
    <m/>
    <m/>
    <m/>
    <m/>
  </r>
  <r>
    <n v="19"/>
    <s v="Gestión del Talento Humano"/>
    <s v="Talento Humano"/>
    <s v="VICEPRESIDENCIA ADMINISTRATIVA Y FINANCIERA"/>
    <s v="TALENTO HUMANO"/>
    <x v="0"/>
    <x v="0"/>
    <x v="4"/>
    <x v="5"/>
    <s v="Otros gastos de funcionamiento"/>
    <s v="No Aplica"/>
    <s v="No Aplica"/>
    <s v="N/A"/>
    <m/>
    <s v="Avance en la Implementación del Plan Estratégico de TH 2023"/>
    <n v="98"/>
    <s v="Porcentaje"/>
    <s v="Evaluar el nivel de Avance en la implementación del Plan Estratégico de TH 2018 - 2022"/>
    <s v="Promedio de la ejecución de los planes: plan previsión de recursos humanos+ plan anual de vacantes + plan institucional de capacitación + plan de incentivos institucionales/bienestar + plan anual en seguridad y salud en el trabajo"/>
    <n v="1259938660"/>
    <m/>
    <m/>
    <s v="Creciente"/>
    <s v="Trimestral"/>
    <s v="Indicador Plan de Acción Institucional"/>
    <m/>
    <m/>
    <m/>
    <m/>
    <m/>
    <m/>
  </r>
  <r>
    <n v="20"/>
    <s v="Gestión del Talento Humano"/>
    <s v="Talento Humano"/>
    <s v="VICEPRESIDENCIA ADMINISTRATIVA Y FINANCIERA"/>
    <s v="TALENTO HUMANO"/>
    <x v="0"/>
    <x v="0"/>
    <x v="4"/>
    <x v="6"/>
    <s v="Otros gastos de funcionamiento"/>
    <s v="No Aplica"/>
    <s v="No Aplica"/>
    <s v="N/A"/>
    <m/>
    <s v="Avance en la Implementación del Plan de Seguridad y Salud en el Trabajo - SST 2023"/>
    <n v="98"/>
    <s v="Porcentaje"/>
    <s v="Evaluar el Nivel de Avance en la implementación del Plan de Seguridad y Salud en el Trabajo - SST 2022"/>
    <s v="(Total actividades ejecutadas para el periodo / Total actividades programadas ) *100"/>
    <n v="142517377"/>
    <m/>
    <m/>
    <s v="Creciente"/>
    <s v="Trimestral"/>
    <s v="Indicador Plan de Acción Institucional"/>
    <m/>
    <m/>
    <m/>
    <m/>
    <m/>
    <m/>
  </r>
  <r>
    <n v="21"/>
    <s v="Gestión del Talento Humano"/>
    <s v="Talento Humano"/>
    <s v="VICEPRESIDENCIA ADMINISTRATIVA Y FINANCIERA"/>
    <s v="TALENTO HUMANO"/>
    <x v="0"/>
    <x v="0"/>
    <x v="4"/>
    <x v="7"/>
    <s v="Otros gastos de funcionamiento"/>
    <s v="No Aplica"/>
    <s v="No Aplica"/>
    <s v="N/A"/>
    <m/>
    <s v="Avance en la Implementación del Plan Institucional de Capacitación 2023"/>
    <n v="98"/>
    <s v="Porcentaje"/>
    <s v="Evaluar el Nivel de Avance de las actividades programadas en el Plan Institucional de Capacitación 2022."/>
    <s v="(Total actividades ejecutadas para el periodo / Total actividades programadas ) *100"/>
    <n v="549342316"/>
    <m/>
    <m/>
    <s v="Creciente"/>
    <s v="Trimestral"/>
    <s v="Indicador Plan de Acción Institucional"/>
    <m/>
    <m/>
    <m/>
    <m/>
    <m/>
    <m/>
  </r>
  <r>
    <n v="22"/>
    <s v="Gestión del Talento Humano"/>
    <s v="Talento Humano"/>
    <s v="VICEPRESIDENCIA ADMINISTRATIVA Y FINANCIERA"/>
    <s v="TALENTO HUMANO"/>
    <x v="0"/>
    <x v="0"/>
    <x v="4"/>
    <x v="8"/>
    <s v="Otros gastos de funcionamiento"/>
    <s v="No Aplica"/>
    <s v="No Aplica"/>
    <s v="N/A"/>
    <m/>
    <s v="Avance en la Implementación del Plan Bienestar e Incentivos 2023."/>
    <n v="98"/>
    <s v="Porcentaje"/>
    <s v="Evaluar el Nivel de Avance de las actividades programadas en el Plan de Bienestar e Incentivos 2022."/>
    <s v="(Total actividades ejecutadas para el periodo / Total actividades programadas ) *100"/>
    <n v="487605455"/>
    <m/>
    <m/>
    <s v="Creciente"/>
    <s v="Trimestral"/>
    <s v="Indicador Plan de Acción Institucional"/>
    <m/>
    <m/>
    <m/>
    <m/>
    <m/>
    <m/>
  </r>
  <r>
    <n v="23"/>
    <s v="Gestión del Talento Humano"/>
    <s v="Talento Humano"/>
    <s v="VICEPRESIDENCIA ADMINISTRATIVA Y FINANCIERA"/>
    <s v="TALENTO HUMANO"/>
    <x v="0"/>
    <x v="0"/>
    <x v="4"/>
    <x v="9"/>
    <s v="Otros gastos de funcionamiento"/>
    <s v="No Aplica"/>
    <s v="No Aplica"/>
    <s v="N/A"/>
    <m/>
    <s v="Avance en la Implementación del Plan de Previsión de Recursos Humanos 2023"/>
    <n v="98"/>
    <s v="Porcentaje"/>
    <s v="Evaluar el Nivel de Avance de las actividades programadas en el Plan de Previsión de Recursos Humanos 2022."/>
    <s v="(Total actividades ejecutadas para el periodo / Total actividades programadas ) *100"/>
    <n v="35647807968"/>
    <m/>
    <m/>
    <s v="Creciente"/>
    <s v="Trimestral"/>
    <s v="Indicador Plan de Acción Institucional"/>
    <m/>
    <m/>
    <m/>
    <m/>
    <m/>
    <m/>
  </r>
  <r>
    <n v="24"/>
    <s v="Gestión del Talento Humano"/>
    <s v="Talento Humano"/>
    <s v="VICEPRESIDENCIA ADMINISTRATIVA Y FINANCIERA"/>
    <s v="TALENTO HUMANO"/>
    <x v="0"/>
    <x v="0"/>
    <x v="4"/>
    <x v="5"/>
    <m/>
    <m/>
    <m/>
    <s v="N/A"/>
    <m/>
    <s v="Ejecución de Actividad enfocada a el ciclo de vida organizacional del servidor público  en su etapa de Retiro "/>
    <n v="1"/>
    <s v="Unidad"/>
    <m/>
    <m/>
    <n v="0"/>
    <m/>
    <m/>
    <m/>
    <m/>
    <s v="Indicador Plan de Acción Institucional"/>
    <m/>
    <m/>
    <m/>
    <m/>
    <m/>
    <m/>
  </r>
  <r>
    <n v="25"/>
    <s v="Gestión financiera"/>
    <s v="Gestión con Valores para Resultados"/>
    <s v="VICEPRESIDENCIA ADMINISTRATIVA Y FINANCIERA"/>
    <s v="ADMINISTRATIVO Y FINANCIERO"/>
    <x v="0"/>
    <x v="0"/>
    <x v="1"/>
    <x v="3"/>
    <m/>
    <m/>
    <m/>
    <s v="Identificar el total de declaraciones presentadas a las oficinas de impuestos de forma oportuna, de acuerdo a los establecido en la normatividad vigente"/>
    <m/>
    <s v="Número de declaraciones presentadas oportunamente"/>
    <n v="100"/>
    <s v="Porcentaje"/>
    <m/>
    <m/>
    <n v="0"/>
    <m/>
    <m/>
    <m/>
    <m/>
    <s v="Indicador Plan de Acción Institucional"/>
    <m/>
    <m/>
    <m/>
    <m/>
    <m/>
    <m/>
  </r>
  <r>
    <n v="26"/>
    <s v="Gestión financiera"/>
    <s v="Gestión con Valores para Resultados"/>
    <s v="VICEPRESIDENCIA ADMINISTRATIVA Y FINANCIERA"/>
    <s v="ADMINISTRATIVO Y FINANCIERO"/>
    <x v="0"/>
    <x v="0"/>
    <x v="0"/>
    <x v="3"/>
    <m/>
    <m/>
    <m/>
    <s v="Ejercer el control y seguimiento a la ejecución de los gastos de funcionamiento en el período fiscal correspondiente tomando el comportamiento semestral, con el ánimo de garantizar la austeridad en el gasto conforme a las directrices del gobierno nacional"/>
    <m/>
    <s v="Total Presupuesto de Gastos de Funcionamiento Ejecutado/Total Apropiación de Gasto de Funcionamiento"/>
    <s v="% de ejecución equivalente &lt;= el 50% de apropiación anual"/>
    <s v="Porcentaje"/>
    <m/>
    <m/>
    <n v="0"/>
    <m/>
    <m/>
    <m/>
    <m/>
    <s v="Indicador Plan de Acción Institucional"/>
    <m/>
    <m/>
    <m/>
    <m/>
    <m/>
    <m/>
  </r>
  <r>
    <n v="27"/>
    <s v="Auditoría interna"/>
    <s v="Control interno"/>
    <s v="OFICINA DE CONTROL INTERNO "/>
    <s v="OFICINA DE CONTROL INTERNO "/>
    <x v="0"/>
    <x v="0"/>
    <x v="0"/>
    <x v="3"/>
    <s v="Gastos de funcionamiento"/>
    <s v="No Aplica"/>
    <s v="No Aplica"/>
    <s v="Establecer el grado de eficacia en que se ejecutan las actividades establecidas en el PAAI"/>
    <m/>
    <s v="Plan Anual de Auditoría Interna (PAAI) cumplido"/>
    <n v="100"/>
    <s v="Porcentaje"/>
    <s v="Establecer el grado de eficacia en que se ejecutan las actividades establecidas en el PAAI"/>
    <s v="(Actividades ejecutadas /_x000a_Actividades programadas)*100"/>
    <n v="0"/>
    <m/>
    <m/>
    <s v="Creciente"/>
    <s v="Trimestral"/>
    <s v="Indicador Plan de Acción Institucional"/>
    <m/>
    <m/>
    <m/>
    <m/>
    <m/>
    <m/>
  </r>
  <r>
    <n v="28"/>
    <s v="Gestión Social, HSE y de Seguridad de Contratos de Hidrocarburos"/>
    <s v="Gestión con Valores para Resultados"/>
    <s v="VICEPRESIDENCIA DE CONTRATOS DE HIDROCARBUROS"/>
    <s v="GERENCIA GSCYMA "/>
    <x v="2"/>
    <x v="2"/>
    <x v="5"/>
    <x v="3"/>
    <s v="Proyecto de inversión"/>
    <s v="Apoyo para la viabilizacion de las actividades de exploracion y produccion de hidrocarburos a traves de la articulacion institucional de la gestion socio ambiental Nacional"/>
    <m/>
    <s v="Adelantar acciones a nivel nacional, regional y local que permitan viabilizar las actividades de exploración y producción de hidrocarburos _x000a_"/>
    <m/>
    <s v="Eventos de divulgación realizados"/>
    <n v="6"/>
    <s v="Número"/>
    <m/>
    <m/>
    <n v="1900000000"/>
    <m/>
    <m/>
    <m/>
    <m/>
    <s v="Indicador Plan de Acción Institucional"/>
    <m/>
    <m/>
    <m/>
    <m/>
    <m/>
    <m/>
  </r>
  <r>
    <n v="28"/>
    <s v="Gestión Social, HSE y de Seguridad de Contratos de Hidrocarburos"/>
    <s v="Gestión con Valores para Resultados"/>
    <s v="VICEPRESIDENCIA DE CONTRATOS DE HIDROCARBUROS"/>
    <s v="GERENCIA GSCYMA "/>
    <x v="2"/>
    <x v="2"/>
    <x v="5"/>
    <x v="3"/>
    <s v="Proyecto de inversión"/>
    <s v="Apoyo para la viabilizacion de las actividades de exploracion y produccion de hidrocarburos a traves de la articulacion institucional de la gestion socio ambiental Nacional"/>
    <m/>
    <s v="Adelantar acciones a nivel nacional, regional y local que permitan viabilizar las actividades de exploración y producción de hidrocarburos _x000a_"/>
    <m/>
    <m/>
    <m/>
    <m/>
    <m/>
    <m/>
    <n v="13100000000"/>
    <m/>
    <m/>
    <m/>
    <m/>
    <s v="Indicador Plan de Acción Institucional"/>
    <m/>
    <m/>
    <m/>
    <m/>
    <m/>
    <m/>
  </r>
  <r>
    <n v="29"/>
    <s v="Gestión Social, HSE y de Seguridad de Contratos de Hidrocarburos"/>
    <s v="Gestión con Valores para Resultados"/>
    <s v="VICEPRESIDENCIA DE CONTRATOS DE HIDROCARBUROS"/>
    <s v="GERENCIA GSCYMA "/>
    <x v="2"/>
    <x v="2"/>
    <x v="6"/>
    <x v="3"/>
    <s v="Proyecto de inversión"/>
    <s v="Apoyo para la viabilizacion de las actividades de exploracion y produccion de hidrocarburos a traves de la articulacion institucional de la gestion socio ambiental Nacional"/>
    <m/>
    <s v="Apoyar el levantamiento de información biótica, abiótica y de elementos socioeconómicos del componente ambiental de las áreas de interés priorizadas para las actividades de exploración y producción de hidrocarburos_x000a_"/>
    <m/>
    <s v="Documentos de investigación realizados "/>
    <n v="2"/>
    <s v="Número"/>
    <m/>
    <m/>
    <n v="500000000"/>
    <m/>
    <m/>
    <m/>
    <m/>
    <s v="Indicador Plan de Acción Institucional"/>
    <m/>
    <m/>
    <m/>
    <m/>
    <m/>
    <m/>
  </r>
  <r>
    <n v="29"/>
    <s v="Gestión Social, HSE y de Seguridad de Contratos de Hidrocarburos"/>
    <s v="Gestión con Valores para Resultados"/>
    <s v="VICEPRESIDENCIA DE CONTRATOS DE HIDROCARBUROS"/>
    <s v="GERENCIA GSCYMA "/>
    <x v="2"/>
    <x v="2"/>
    <x v="6"/>
    <x v="3"/>
    <s v="Proyecto de inversión"/>
    <s v="Apoyo para la viabilizacion de las actividades de exploracion y produccion de hidrocarburos a traves de la articulacion institucional de la gestion socio ambiental Nacional"/>
    <m/>
    <s v="Apoyar el levantamiento de información biótica, abiótica y de elementos socioeconómicos del componente ambiental de las áreas de interés priorizadas para las actividades de exploración y producción de hidrocarburos_x000a_"/>
    <m/>
    <s v="Documentos de investigación realizados "/>
    <n v="2"/>
    <s v="Número"/>
    <m/>
    <m/>
    <n v="2000000000"/>
    <m/>
    <m/>
    <m/>
    <m/>
    <s v="Indicador Plan de Acción Institucional"/>
    <m/>
    <m/>
    <m/>
    <m/>
    <m/>
    <m/>
  </r>
  <r>
    <n v="30"/>
    <s v="Gestión Social, HSE y de Seguridad de Contratos de Hidrocarburos"/>
    <s v="Gestión con Valores para Resultados"/>
    <s v="VICEPRESIDENCIA DE CONTRATOS DE HIDROCARBUROS"/>
    <s v="GERENCIA GSCYMA "/>
    <x v="2"/>
    <x v="2"/>
    <x v="6"/>
    <x v="3"/>
    <s v="Proyecto de inversión"/>
    <s v="Apoyo para la viabilizacion de las actividades de exploracion y produccion de hidrocarburos a traves de la articulacion institucional de la gestion socio ambiental Nacional"/>
    <m/>
    <s v="Diseñar planes de trabajo conjunto para generar capacidad en materia de exploración y producción de hidrocarburos en las entidades de carácter ambiental "/>
    <m/>
    <s v="Documentos de lineamientos técnicos realizados"/>
    <n v="2"/>
    <s v="Número"/>
    <m/>
    <m/>
    <n v="350000000"/>
    <m/>
    <m/>
    <m/>
    <m/>
    <s v="Indicador Plan de Acción Institucional"/>
    <m/>
    <m/>
    <m/>
    <m/>
    <m/>
    <m/>
  </r>
  <r>
    <n v="30"/>
    <s v="Gestión Social, HSE y de Seguridad de Contratos de Hidrocarburos"/>
    <s v="Gestión con Valores para Resultados"/>
    <s v="VICEPRESIDENCIA DE CONTRATOS DE HIDROCARBUROS"/>
    <s v="GERENCIA GSCYMA "/>
    <x v="2"/>
    <x v="2"/>
    <x v="6"/>
    <x v="3"/>
    <s v="Proyecto de inversión"/>
    <s v="Apoyo para la viabilizacion de las actividades de exploracion y produccion de hidrocarburos a traves de la articulacion institucional de la gestion socio ambiental Nacional"/>
    <m/>
    <s v="Diseñar planes de trabajo conjunto para generar capacidad en materia de exploración y producción de hidrocarburos en las entidades de carácter ambiental "/>
    <m/>
    <s v="Documentos de lineamientos técnicos realizados"/>
    <n v="2"/>
    <s v="Número"/>
    <m/>
    <m/>
    <n v="2150000000"/>
    <m/>
    <m/>
    <m/>
    <m/>
    <s v="Indicador Plan de Acción Institucional"/>
    <m/>
    <m/>
    <m/>
    <m/>
    <m/>
    <m/>
  </r>
  <r>
    <n v="31"/>
    <s v="Gestión Social, HSE y de Seguridad de Contratos de Hidrocarburos"/>
    <s v="Gestión con Valores para Resultados"/>
    <s v="VICEPRESIDENCIA DE CONTRATOS DE HIDROCARBUROS"/>
    <s v="GERENCIA GSCYMA "/>
    <x v="2"/>
    <x v="2"/>
    <x v="6"/>
    <x v="3"/>
    <s v="Proyecto de inversión"/>
    <s v="Apoyo para la viabilizacion de las actividades de exploracion y produccion de hidrocarburos a traves de la articulacion institucional de la gestion socio ambiental Nacional"/>
    <m/>
    <s v="Formular iniciativas de inversión social en los territorios priorizados y estratégicos para el desarrollo de las actividades de exploración y producción de hidrocarburos_x000a_"/>
    <m/>
    <s v="Documentos de Planeación realizados"/>
    <n v="20"/>
    <s v="Número"/>
    <m/>
    <m/>
    <n v="5200000000"/>
    <m/>
    <m/>
    <m/>
    <m/>
    <s v="Indicador Plan de Acción Institucional"/>
    <m/>
    <m/>
    <m/>
    <m/>
    <m/>
    <m/>
  </r>
  <r>
    <n v="31"/>
    <s v="Gestión Social, HSE y de Seguridad de Contratos de Hidrocarburos"/>
    <s v="Gestión con Valores para Resultados"/>
    <s v="VICEPRESIDENCIA DE CONTRATOS DE HIDROCARBUROS"/>
    <s v="GERENCIA GSCYMA "/>
    <x v="2"/>
    <x v="2"/>
    <x v="6"/>
    <x v="3"/>
    <s v="Proyecto de inversión"/>
    <s v="Apoyo para la viabilizacion de las actividades de exploracion y produccion de hidrocarburos a traves de la articulacion institucional de la gestion socio ambiental Nacional"/>
    <m/>
    <s v="Formular iniciativas de inversión social en los territorios priorizados y estratégicos para el desarrollo de las actividades de exploración y producción de hidrocarburos_x000a_"/>
    <m/>
    <s v="Documentos de Planeación realizados"/>
    <n v="20"/>
    <s v="Número"/>
    <m/>
    <m/>
    <n v="14800000000"/>
    <m/>
    <m/>
    <m/>
    <m/>
    <s v="Indicador Plan de Acción Institucional"/>
    <m/>
    <m/>
    <m/>
    <m/>
    <m/>
    <m/>
  </r>
  <r>
    <n v="32"/>
    <s v="Gestión de Contratos en Exploración"/>
    <s v="Evaluación de Resultados"/>
    <s v="VICEPRESIDENCIA DE CONTRATOS DE HIDROCARBUROS"/>
    <s v="GERENCIA GSCE"/>
    <x v="0"/>
    <x v="0"/>
    <x v="6"/>
    <x v="3"/>
    <s v="Gastos de comercialización"/>
    <s v="No Aplica"/>
    <s v="No Aplica"/>
    <s v="No Aplica"/>
    <m/>
    <s v="Nivel de respuesta oportuna a solicitudes (cliente externo)"/>
    <n v="90"/>
    <s v="Porcentaje"/>
    <s v="El indicador muestra la eficacia en la respuesta oportuna a las solicitudes del proceso de Gestión de Contratos en Exploración"/>
    <s v="(Número de solicitudes atendidas oportunamente / Total de solicitudes con términos cumplidos)*100"/>
    <n v="1522540611"/>
    <m/>
    <m/>
    <s v="Creciente"/>
    <s v="Mensual"/>
    <s v="Indicador Plan de Acción Institucional"/>
    <m/>
    <m/>
    <m/>
    <m/>
    <m/>
    <m/>
  </r>
  <r>
    <n v="33"/>
    <s v="Gestión de Contratos en Exploración"/>
    <s v="Evaluación de Resultados"/>
    <s v="VICEPRESIDENCIA DE CONTRATOS DE HIDROCARBUROS"/>
    <s v="GERENCIA GSCE"/>
    <x v="0"/>
    <x v="0"/>
    <x v="6"/>
    <x v="3"/>
    <s v="Gastos de comercialización"/>
    <s v="No Aplica"/>
    <s v="No Aplica"/>
    <s v="No Aplica"/>
    <m/>
    <s v="Nivel de respuesta a las solicitudes de los operadores para la gestión de contratos de hidrocarburos"/>
    <n v="90"/>
    <s v="Porcentaje"/>
    <s v="El indicador muestra la eficacia en la respuesta a las solicitudes del Operador por parte de la gerencia de seguimiento a contratos en producción."/>
    <m/>
    <n v="935282381"/>
    <m/>
    <m/>
    <s v="Creciente"/>
    <s v="Mensual"/>
    <s v="Indicador Plan de Acción Institucional"/>
    <m/>
    <m/>
    <m/>
    <m/>
    <m/>
    <m/>
  </r>
  <r>
    <n v="34"/>
    <s v="Gestión de Contratos en Producción"/>
    <s v="Evaluación de Resultados"/>
    <s v="VICEPRESIDENCIA DE CONTRATOS DE HIDROCARBUROS"/>
    <s v="GERENCIA GSCP"/>
    <x v="2"/>
    <x v="2"/>
    <x v="6"/>
    <x v="3"/>
    <s v="Gastos de comercialización"/>
    <s v="No Aplica"/>
    <s v="No Aplica"/>
    <s v="No Aplica"/>
    <m/>
    <s v="Seguimiento Oportuno de los Planes de Explotación de Contratos en Producción"/>
    <n v="13"/>
    <s v="Días"/>
    <s v="Con este indicador la GSCP pretende medir la oportuna ejecución a los informes de verificación a los PLEX."/>
    <s v="Número total de días calendario en la gestión de los PLEX y/o actualizaciones / Número total de PLEX gestionados"/>
    <n v="309379533.75"/>
    <m/>
    <m/>
    <s v="Creciente"/>
    <s v="Trimestral"/>
    <s v="Indicador Plan de Acción Institucional"/>
    <m/>
    <m/>
    <m/>
    <m/>
    <m/>
    <m/>
  </r>
  <r>
    <n v="35"/>
    <s v="Gestión de Contratos en Producción"/>
    <s v="Evaluación de Resultados"/>
    <s v="VICEPRESIDENCIA DE CONTRATOS DE HIDROCARBUROS"/>
    <s v="GERENCIA GSCP"/>
    <x v="2"/>
    <x v="2"/>
    <x v="6"/>
    <x v="3"/>
    <s v="Gastos de comercialización"/>
    <s v="No Aplica"/>
    <s v="No Aplica"/>
    <s v="No Aplica"/>
    <m/>
    <s v="Seguimiento a Estimación de fondos de Abandono para Contratos en Producción"/>
    <n v="90"/>
    <s v="Porcentaje"/>
    <s v="El indicador muestra la efectividad de la gestión en la estimación de los fondos de abandono para los contratos que se encuentran en producción"/>
    <s v="(Número de fondos de abandono estimados acumulados durante el trimestre / Número de fondos de abandono a estimar acumulados durante el trimestre) x 100"/>
    <n v="103126511.25"/>
    <m/>
    <m/>
    <s v="Creciente"/>
    <s v="Trimestral"/>
    <s v="Indicador Plan de Acción Institucional"/>
    <m/>
    <m/>
    <m/>
    <m/>
    <m/>
    <m/>
  </r>
  <r>
    <n v="36"/>
    <s v="Gestión Social, HSE y de Seguridad de Contratos de Hidrocarburos"/>
    <s v="Evaluación de Resultados"/>
    <s v="VICEPRESIDENCIA DE CONTRATOS DE HIDROCARBUROS"/>
    <s v="GERENCIA GSCYMA "/>
    <x v="1"/>
    <x v="3"/>
    <x v="6"/>
    <x v="3"/>
    <s v="Gastos de comercialización"/>
    <s v="No Aplica"/>
    <s v="No Aplica"/>
    <s v="No Aplica"/>
    <m/>
    <s v="Nivel de respuesta a las solicitudes de los operadores en el componente socioambiental"/>
    <n v="90"/>
    <s v="Porcentaje"/>
    <s v="El indicador muestra la eficacia en la respuesta a las solicitudes del Operador allegadas a la Gerencia de Seguridad, Comunidades y Medio Ambiente"/>
    <s v="(Número de solicitudes atendidas  / Total de solicitudes recibidas )*100"/>
    <n v="1608060160.5"/>
    <m/>
    <m/>
    <s v="Creciente"/>
    <s v="Mensual"/>
    <s v="Indicador Plan de Acción Institucional"/>
    <m/>
    <m/>
    <m/>
    <m/>
    <m/>
    <m/>
  </r>
  <r>
    <n v="37"/>
    <s v="Gestión Social, HSE y de Seguridad de Contratos de Hidrocarburos"/>
    <s v="Gestión con Valores para Resultados"/>
    <s v="VICEPRESIDENCIA DE CONTRATOS DE HIDROCARBUROS"/>
    <s v="GERENCIA GSCYMA "/>
    <x v="1"/>
    <x v="3"/>
    <x v="6"/>
    <x v="3"/>
    <s v="Gastos de comercialización"/>
    <s v="No Aplica"/>
    <s v="No Aplica"/>
    <s v="No Aplica"/>
    <m/>
    <s v="Gestión Socio Ambiental"/>
    <n v="90"/>
    <s v="Porcentaje"/>
    <m/>
    <m/>
    <n v="1091211010.5"/>
    <m/>
    <m/>
    <m/>
    <m/>
    <s v="Indicador Plan de Acción Institucional"/>
    <m/>
    <m/>
    <m/>
    <m/>
    <m/>
    <m/>
  </r>
  <r>
    <n v="38"/>
    <s v="Identificación de Oportunidades Exploratorias"/>
    <s v="NO APLICA"/>
    <s v="VICEPRESIDENCIA TÉCNICA"/>
    <s v="GERENCIA GESTIÓN DE LA INFORMACIÓN TÉCNICA"/>
    <x v="2"/>
    <x v="2"/>
    <x v="7"/>
    <x v="3"/>
    <s v="Proyecto de inversión"/>
    <s v=" Identificación de oportunidades exploratorias de hidrocarburos nacional"/>
    <s v="Informes técnicos de evaluación entregados "/>
    <s v="Levantar y procesar información técnica para valorar los recursos de las cuencas de interes (Información nueva)"/>
    <m/>
    <s v="Informes técnicos de evaluación entregados "/>
    <n v="7"/>
    <s v="Número"/>
    <m/>
    <s v="Sumatoria de los informes técnicos de evaluación entregados"/>
    <n v="182000000000"/>
    <m/>
    <m/>
    <m/>
    <m/>
    <s v="Indicador Plan de Acción Institucional"/>
    <m/>
    <m/>
    <m/>
    <m/>
    <m/>
    <m/>
  </r>
  <r>
    <n v="38"/>
    <s v="Identificación de Oportunidades Exploratorias"/>
    <s v="NO APLICA"/>
    <s v="VICEPRESIDENCIA TÉCNICA"/>
    <s v="GERENCIA DE GESTION DEL CONOCIMIENTO "/>
    <x v="2"/>
    <x v="2"/>
    <x v="7"/>
    <x v="3"/>
    <s v="Proyecto de inversión"/>
    <s v=" Identificación de oportunidades exploratorias de hidrocarburos nacional"/>
    <s v="Informes técnicos de evaluación entregados "/>
    <s v="Levantar y procesar información técnica para valorar los recursos de las cuencas de interes (Información nueva)"/>
    <m/>
    <s v="Informes técnicos de evaluación entregados "/>
    <n v="7"/>
    <s v="Número"/>
    <m/>
    <s v="Sumatoria de los informes técnicos de evaluación entregados"/>
    <n v="2157800000"/>
    <m/>
    <m/>
    <m/>
    <m/>
    <s v="Indicador Plan de Acción Institucional"/>
    <m/>
    <m/>
    <m/>
    <m/>
    <m/>
    <m/>
  </r>
  <r>
    <n v="39"/>
    <s v="Identificación de Oportunidades Exploratorias"/>
    <s v="NO APLICA"/>
    <s v="VICEPRESIDENCIA TÉCNICA"/>
    <s v="GERENCIA DE GESTION DEL CONOCIMIENTO "/>
    <x v="2"/>
    <x v="2"/>
    <x v="7"/>
    <x v="3"/>
    <s v="Proyecto de inversión"/>
    <s v=" Identificación de oportunidades exploratorias de hidrocarburos nacional"/>
    <s v="Documentos de investigación realizados "/>
    <s v="Robustecer la información geológica y geofísica según el potencial prospectivo de las cuencas de interés - (Información secundaria)"/>
    <m/>
    <s v="Documentos de investigación realizados "/>
    <n v="7"/>
    <s v="Número"/>
    <m/>
    <s v="Sumatoria de documentos de investigación realizados"/>
    <n v="25000000000"/>
    <m/>
    <m/>
    <m/>
    <m/>
    <s v="Indicador Plan de Acción Institucional"/>
    <m/>
    <m/>
    <m/>
    <m/>
    <m/>
    <m/>
  </r>
  <r>
    <n v="39"/>
    <s v="Identificación de Oportunidades Exploratorias"/>
    <s v="NO APLICA"/>
    <s v="VICEPRESIDENCIA TÉCNICA"/>
    <s v="GERENCIA DE GESTION DEL CONOCIMIENTO "/>
    <x v="2"/>
    <x v="2"/>
    <x v="7"/>
    <x v="3"/>
    <s v="Proyecto de inversión"/>
    <s v=" Identificación de oportunidades exploratorias de hidrocarburos nacional"/>
    <s v="Documentos de investigación realizados "/>
    <s v="Robustecer la información geológica y geofísica según el potencial prospectivo de las cuencas de interés - (Información secundaria)"/>
    <m/>
    <s v="Documentos de investigación realizados "/>
    <n v="7"/>
    <s v="Número"/>
    <m/>
    <s v="Sumatoria de documentos de investigación realizados"/>
    <n v="61000000000"/>
    <m/>
    <m/>
    <m/>
    <m/>
    <s v="Indicador Plan de Acción Institucional"/>
    <m/>
    <m/>
    <m/>
    <m/>
    <m/>
    <m/>
  </r>
  <r>
    <n v="40"/>
    <s v="Identificación de Oportunidades Exploratorias"/>
    <s v="NO APLICA"/>
    <s v="VICEPRESIDENCIA TÉCNICA"/>
    <s v="GERENCIA DE GESTION DEL CONOCIMIENTO "/>
    <x v="2"/>
    <x v="2"/>
    <x v="7"/>
    <x v="3"/>
    <s v="Proyecto de inversión"/>
    <s v=" Identificación de oportunidades exploratorias de hidrocarburos nacional"/>
    <s v="Documentos metodológicos realizados"/>
    <s v="Buscar y determinar oportunidades prospectivas en áreas con posible éxito exploratorio"/>
    <m/>
    <s v="Documentos metodológicos realizados"/>
    <n v="2"/>
    <s v="Número"/>
    <m/>
    <s v="Sumatoria de documentos de investigación realizados"/>
    <n v="40000000000"/>
    <m/>
    <m/>
    <m/>
    <m/>
    <s v="Indicador Plan de Acción Institucional"/>
    <m/>
    <m/>
    <m/>
    <m/>
    <m/>
    <m/>
  </r>
  <r>
    <n v="40"/>
    <s v="Identificación de Oportunidades Exploratorias"/>
    <s v="NO APLICA"/>
    <s v="VICEPRESIDENCIA TÉCNICA"/>
    <s v="GERENCIA DE GESTION DEL CONOCIMIENTO "/>
    <x v="2"/>
    <x v="2"/>
    <x v="7"/>
    <x v="3"/>
    <s v="Proyecto de inversión"/>
    <s v=" Identificación de oportunidades exploratorias de hidrocarburos nacional"/>
    <s v="Documentos metodológicos realizados"/>
    <s v="Buscar y determinar oportunidades prospectivas en áreas con posible éxito exploratorio"/>
    <m/>
    <s v="Documentos metodológicos realizados"/>
    <n v="2"/>
    <s v="Número"/>
    <m/>
    <s v="Sumatoria de documentos de investigación realizados"/>
    <n v="2000000000"/>
    <m/>
    <m/>
    <m/>
    <m/>
    <s v="Indicador Plan de Acción Institucional"/>
    <m/>
    <m/>
    <m/>
    <m/>
    <m/>
    <m/>
  </r>
  <r>
    <n v="41"/>
    <s v="Identificación de Oportunidades Exploratorias"/>
    <s v="NO APLICA"/>
    <s v="VICEPRESIDENCIA TÉCNICA"/>
    <s v="GERENCIA GESTIÓN DE LA INFORMACIÓN TÉCNICA"/>
    <x v="0"/>
    <x v="0"/>
    <x v="2"/>
    <x v="4"/>
    <s v="Gastos de comercialización"/>
    <s v="No Aplica"/>
    <s v="No Aplica"/>
    <s v="No Aplica"/>
    <m/>
    <s v="Software misional en operación (1)"/>
    <n v="100"/>
    <s v="Porcentaje"/>
    <m/>
    <m/>
    <n v="2448478917"/>
    <m/>
    <m/>
    <m/>
    <m/>
    <s v="Indicador Plan de Acción Institucional"/>
    <m/>
    <m/>
    <m/>
    <m/>
    <m/>
    <m/>
  </r>
  <r>
    <n v="42"/>
    <s v="Identificación de Oportunidades Exploratorias"/>
    <s v="NO APLICA"/>
    <s v="VICEPRESIDENCIA TÉCNICA"/>
    <s v="GERENCIA GESTIÓN DE LA INFORMACIÓN TÉCNICA"/>
    <x v="0"/>
    <x v="0"/>
    <x v="8"/>
    <x v="3"/>
    <s v="Gastos de comercialización"/>
    <s v="No Aplica"/>
    <s v="No Aplica"/>
    <s v="No Aplica"/>
    <m/>
    <s v="Informes técnicos y relacionados con la gestión de la Vicepresidencia Técnica (2)"/>
    <n v="100"/>
    <s v="Número"/>
    <m/>
    <m/>
    <n v="700000000"/>
    <m/>
    <m/>
    <m/>
    <m/>
    <s v="Indicador Plan de Acción Institucional"/>
    <m/>
    <m/>
    <m/>
    <m/>
    <m/>
    <m/>
  </r>
  <r>
    <n v="43"/>
    <s v="Gestión de Regalías y Derechos Económicos"/>
    <s v="Gestión con Valores para Resultados"/>
    <s v="VICEPRESICENCIA OPERCIONES, REGALIAS Y PARTICIPACIONES"/>
    <s v="GERENCIA DE REGALIAS Y DERECHOS ECONOMICOS "/>
    <x v="2"/>
    <x v="2"/>
    <x v="9"/>
    <x v="0"/>
    <s v="Gastos de comercialización"/>
    <s v="No Aplica"/>
    <s v="No Aplica"/>
    <s v="N/A"/>
    <m/>
    <s v="Regalías recaudadas"/>
    <n v="11.42"/>
    <s v="Billones de pesos"/>
    <s v="Refiere el avance en el valor total de las regalías recaudadas en la vigencia, el monto acumulado de recursos que por concepto de regalías por la explotación de hidrocarburos serán transferidos al SGR en la vigencia 2022. "/>
    <s v="Sumatoria de regalías recaudadas en el año"/>
    <n v="182562906.94498599"/>
    <m/>
    <m/>
    <s v="Creciente"/>
    <s v="Mensual"/>
    <s v="Indicador Estratégico"/>
    <m/>
    <m/>
    <m/>
    <m/>
    <m/>
    <m/>
  </r>
  <r>
    <n v="44"/>
    <s v="Gestión de Regalías y Derechos Económicos"/>
    <s v="Gestión con Valores para Resultados"/>
    <s v="VICEPRESICENCIA OPERCIONES, REGALIAS Y PARTICIPACIONES"/>
    <s v="GERENCIA DE REGALIAS Y DERECHOS ECONOMICOS "/>
    <x v="2"/>
    <x v="2"/>
    <x v="10"/>
    <x v="0"/>
    <s v="Gastos de comercialización"/>
    <s v="No Aplica"/>
    <s v="No Aplica"/>
    <s v="N/A"/>
    <m/>
    <s v="Ingresos por Derechos Económicos"/>
    <n v="15806"/>
    <s v="Millones de pesos"/>
    <s v="Indica el avance en el reconocimiento del recaudo de ingresos por derechos económicos a una fecha de corte"/>
    <s v="Sumatoria de los Ingresos aplicados por Derechos Económicos. "/>
    <n v="80771632.948753998"/>
    <m/>
    <m/>
    <s v="Creciente"/>
    <s v="Trimestral"/>
    <s v="Indicador Estratégico"/>
    <m/>
    <m/>
    <m/>
    <m/>
    <m/>
    <m/>
  </r>
  <r>
    <n v="45"/>
    <s v="Gestión de Regalías y Derechos Económicos"/>
    <s v="Gestión con Valores para Resultados"/>
    <s v="VICEPRESICENCIA OPERCIONES, REGALIAS Y PARTICIPACIONES"/>
    <s v="GERENCIA DE REGALIAS Y DERECHOS ECONOMICOS "/>
    <x v="2"/>
    <x v="2"/>
    <x v="10"/>
    <x v="3"/>
    <s v="Gastos de comercialización"/>
    <s v="No Aplica"/>
    <s v="No Aplica"/>
    <s v="N/A"/>
    <m/>
    <s v="Gestión aplicaciones derechos económicos"/>
    <n v="90"/>
    <s v="Porcentaje"/>
    <s v="Indica el avance en la gestión de aplicaciones de los pagos efectuados por derechos económicos"/>
    <s v="No. de partidas del mes (n+1) con aplicaciones radicadas/No. de partidas pendientes de aplicación del mes (n)"/>
    <n v="40385816.474376999"/>
    <m/>
    <m/>
    <s v="Constante"/>
    <s v="Mensual"/>
    <s v="Indicador Plan de Acción Institucional"/>
    <m/>
    <m/>
    <m/>
    <m/>
    <m/>
    <m/>
  </r>
  <r>
    <n v="46"/>
    <s v="Gestión de Regalías y Derechos Económicos"/>
    <s v="Gestión con Valores para Resultados"/>
    <s v="VICEPRESICENCIA OPERCIONES, REGALIAS Y PARTICIPACIONES"/>
    <s v="GERENCIA DE REGALIAS Y DERECHOS ECONOMICOS "/>
    <x v="2"/>
    <x v="2"/>
    <x v="9"/>
    <x v="3"/>
    <s v="Gastos de comercialización"/>
    <s v="No Aplica"/>
    <s v="No Aplica"/>
    <s v="N/A"/>
    <m/>
    <s v="Promedio días trámite recursos de reposición"/>
    <n v="30"/>
    <s v="días hábiles"/>
    <s v="Refiere el numero de días en promedio en el que se resolvieron los recursos de reposición contra una liquidación trimestral de regalías."/>
    <s v="Formula del Indicador: Sumatoria del No. de días hábiles utilizados para resolver los recursos de una liquidación trimestral/Total de recursos interpuestos y resueltos frente a una liquidación trimestral"/>
    <n v="144882424.15750638"/>
    <m/>
    <m/>
    <s v="Constante"/>
    <s v="Trimestral"/>
    <s v="Indicador Plan de Acción Institucional"/>
    <m/>
    <m/>
    <m/>
    <m/>
    <m/>
    <m/>
  </r>
  <r>
    <n v="47"/>
    <s v="Gestión de Regalías y Derechos Económicos"/>
    <s v="Gestión con Valores para Resultados"/>
    <s v="VICEPRESICENCIA OPERCIONES, REGALIAS Y PARTICIPACIONES"/>
    <s v="GERENCIA DE REGALIAS Y DERECHOS ECONOMICOS "/>
    <x v="2"/>
    <x v="2"/>
    <x v="11"/>
    <x v="0"/>
    <s v="Sistema General de Regalías"/>
    <s v="No Aplica"/>
    <s v="No Aplica"/>
    <s v="N/A"/>
    <m/>
    <s v="Excedentes financieros girados a la nación"/>
    <n v="1270301.1712869999"/>
    <s v="Millones de pesos"/>
    <s v="Excedentes financieros transferidos a la nación"/>
    <s v="Sumatoria de los saldos trasladados correspondientes a excedentes financieros durante el año."/>
    <n v="40385816.474376999"/>
    <m/>
    <m/>
    <s v="Constante"/>
    <s v="Anual"/>
    <s v="Indicador Estratégico"/>
    <m/>
    <m/>
    <m/>
    <m/>
    <m/>
    <m/>
  </r>
  <r>
    <n v="48"/>
    <s v="Revisión y Consolidación de Reservas de Hidrocarburos"/>
    <s v="Gestión con Valores para Resultados"/>
    <s v="VICEPRESICENCIA OPERCIONES, REGALIAS Y PARTICIPACIONES"/>
    <s v="GERENCIA DE RESERVAS Y OPERACIONES "/>
    <x v="2"/>
    <x v="2"/>
    <x v="12"/>
    <x v="3"/>
    <m/>
    <m/>
    <m/>
    <s v="N/A"/>
    <m/>
    <s v="Cumplimiento al cronograma de seguimiento a los proyectos C&amp;T"/>
    <n v="100"/>
    <s v="Porcentaje"/>
    <m/>
    <m/>
    <n v="0"/>
    <m/>
    <m/>
    <m/>
    <m/>
    <s v="Indicador Plan de Acción Institucional"/>
    <m/>
    <m/>
    <m/>
    <m/>
    <m/>
    <m/>
  </r>
  <r>
    <n v="49"/>
    <s v="Revisión y Consolidación de Reservas de Hidrocarburos"/>
    <s v="Gestión con Valores para Resultados"/>
    <s v="VICEPRESICENCIA OPERCIONES, REGALIAS Y PARTICIPACIONES"/>
    <s v="GERENCIA DE RESERVAS Y OPERACIONES "/>
    <x v="2"/>
    <x v="2"/>
    <x v="12"/>
    <x v="3"/>
    <m/>
    <m/>
    <m/>
    <s v="N/A"/>
    <m/>
    <s v="Cumplimiento al cronograma de actividades del informe de recursos y reservas 2022"/>
    <n v="100"/>
    <s v="Porcentaje"/>
    <m/>
    <m/>
    <n v="0"/>
    <m/>
    <m/>
    <m/>
    <m/>
    <s v="Indicador Estratégico"/>
    <m/>
    <m/>
    <m/>
    <m/>
    <m/>
    <m/>
  </r>
  <r>
    <n v="50"/>
    <s v="Gestión TICs"/>
    <s v="Gestión con Valores para Resultados"/>
    <s v="OFICINA DE TECNOLOGÍAS DE LA INFORMACIÓN"/>
    <s v="NO APLICA"/>
    <x v="1"/>
    <x v="1"/>
    <x v="2"/>
    <x v="4"/>
    <s v="Proyecto de inversión DNP"/>
    <s v="Fortalecimiento de sistemas, seguridad e infraestructura tecnologica"/>
    <s v="Servicios de información implementados"/>
    <s v="Desarrollar, implementar y ampliar los sistemas de información"/>
    <m/>
    <s v="Servicios de información implementados"/>
    <n v="2"/>
    <s v="Número"/>
    <m/>
    <m/>
    <n v="1995363300"/>
    <m/>
    <m/>
    <m/>
    <m/>
    <s v="Indicador Plan de Acción Institucional"/>
    <m/>
    <m/>
    <m/>
    <m/>
    <m/>
    <m/>
  </r>
  <r>
    <n v="51"/>
    <s v="Gestión TICs"/>
    <s v="Gestión con Valores para Resultados"/>
    <s v="OFICINA DE TECNOLOGÍAS DE LA INFORMACIÓN"/>
    <s v="NO APLICA"/>
    <x v="1"/>
    <x v="1"/>
    <x v="2"/>
    <x v="4"/>
    <s v="Proyecto de inversión DNP"/>
    <s v="Fortalecimiento de sistemas, seguridad e infraestructura tecnologica"/>
    <s v="Servicios de información implementados"/>
    <s v="Habilitar la arquitectura de integración de sistemas de información por microservicios"/>
    <m/>
    <s v="Servicios de información implementados"/>
    <n v="1"/>
    <s v="Número"/>
    <m/>
    <m/>
    <n v="524636700"/>
    <m/>
    <m/>
    <m/>
    <m/>
    <s v="Indicador Plan de Acción Institucional"/>
    <m/>
    <m/>
    <m/>
    <m/>
    <m/>
    <m/>
  </r>
  <r>
    <n v="52"/>
    <s v="Gestión TICs"/>
    <s v="Gestión con Valores para Resultados"/>
    <s v="OFICINA DE TECNOLOGÍAS DE LA INFORMACIÓN"/>
    <s v="NO APLICA"/>
    <x v="1"/>
    <x v="1"/>
    <x v="2"/>
    <x v="4"/>
    <s v="Proyecto de inversión DNP"/>
    <s v="Fortalecimiento de sistemas, seguridad e infraestructura tecnologica"/>
    <s v="Servicios de información actualizados"/>
    <s v="Actualizar las capacidades de la infraestructura tecnológica de los Centros de cómputo y sus facilidades"/>
    <m/>
    <s v="Servicios de información actualizados"/>
    <n v="2"/>
    <s v="Número"/>
    <m/>
    <m/>
    <n v="7710000000"/>
    <m/>
    <m/>
    <m/>
    <m/>
    <s v="Indicador Plan de Acción Institucional"/>
    <m/>
    <m/>
    <m/>
    <m/>
    <m/>
    <m/>
  </r>
  <r>
    <n v="53"/>
    <s v="Gestión TICs"/>
    <s v="Gestión con Valores para Resultados"/>
    <s v="OFICINA DE TECNOLOGÍAS DE LA INFORMACIÓN"/>
    <s v="NO APLICA"/>
    <x v="1"/>
    <x v="1"/>
    <x v="2"/>
    <x v="4"/>
    <s v="Proyecto de inversión DNP"/>
    <s v="Fortalecimiento de sistemas, seguridad e infraestructura tecnologica"/>
    <s v="Servicios de información actualizados"/>
    <s v="Actualizar la infraestructura tecnológica de toma remota de información para soportar la función de fiscalización"/>
    <m/>
    <s v="Servicios de información actualizados"/>
    <n v="1"/>
    <s v="Número"/>
    <m/>
    <m/>
    <n v="1500000000"/>
    <m/>
    <m/>
    <m/>
    <m/>
    <s v="Indicador Plan de Acción Institucional"/>
    <m/>
    <m/>
    <m/>
    <m/>
    <m/>
    <m/>
  </r>
  <r>
    <n v="54"/>
    <s v="Gestión TICs"/>
    <s v="Gestión con Valores para Resultados"/>
    <s v="OFICINA DE TECNOLOGÍAS DE LA INFORMACIÓN"/>
    <s v="NO APLICA"/>
    <x v="0"/>
    <x v="0"/>
    <x v="13"/>
    <x v="10"/>
    <s v="Proyecto de inversión DNP"/>
    <s v="Fortalecimiento de sistemas, seguridad e infraestructura tecnologica"/>
    <s v="Documentos de lineamientos técnicos"/>
    <s v="Formular el Plan Estratégico de seguridad de la Información"/>
    <m/>
    <s v="Documentos de lineamientos técnicos"/>
    <n v="1"/>
    <s v="Número"/>
    <m/>
    <m/>
    <n v="370000000"/>
    <m/>
    <m/>
    <m/>
    <m/>
    <s v="Indicador Plan de Acción Institucional"/>
    <m/>
    <m/>
    <m/>
    <m/>
    <m/>
    <m/>
  </r>
  <r>
    <n v="55"/>
    <s v="Gestión TICs"/>
    <s v="Gestión con Valores para Resultados"/>
    <s v="OFICINA DE TECNOLOGÍAS DE LA INFORMACIÓN"/>
    <s v="NO APLICA"/>
    <x v="0"/>
    <x v="0"/>
    <x v="13"/>
    <x v="4"/>
    <s v="Proyecto de inversión DNP"/>
    <s v="Fortalecimiento de sistemas, seguridad e infraestructura tecnologica"/>
    <s v="Documentos de lineamientos técnicos"/>
    <s v="Formular la hoja de ruta para el aseguramiento de la calidad de los datos digitales de la ANH"/>
    <m/>
    <s v="Documentos de lineamientos técnicos"/>
    <n v="1"/>
    <s v="Número"/>
    <m/>
    <m/>
    <n v="400000000"/>
    <m/>
    <m/>
    <m/>
    <m/>
    <s v="Indicador Plan de Acción Institucional"/>
    <m/>
    <m/>
    <m/>
    <m/>
    <m/>
    <m/>
  </r>
  <r>
    <n v="56"/>
    <s v="Promoción y Asignación de Áreas"/>
    <s v="Gestión con Valores para Resultados"/>
    <s v="VICEPRESIDENCIA DE PROMOCIÓN Y ASIGNACIÓN  DE ÁREAS"/>
    <s v="GERENCIA DE PROMOCIÓN Y ASIGNACIÓN DE ÁREAS"/>
    <x v="2"/>
    <x v="2"/>
    <x v="5"/>
    <x v="3"/>
    <s v="Proyecto de inversión DNP"/>
    <s v="Modelo de promoción para incrementar la inversión"/>
    <s v="Servicio de divulgación para la promoción y posicionamiento de los recursos hidrocarburíferos"/>
    <s v="Diseñar  y  ejecutar Plan Estratégico de Comunicaciones."/>
    <m/>
    <s v="Servicio de divulgación para la promoción y posicionamiento de los recursos hidrocarburíferos"/>
    <n v="1"/>
    <s v="Número"/>
    <m/>
    <m/>
    <n v="1783000000"/>
    <m/>
    <m/>
    <m/>
    <m/>
    <s v="Indicador Plan de Acción Institucional"/>
    <m/>
    <m/>
    <m/>
    <m/>
    <m/>
    <m/>
  </r>
  <r>
    <n v="57"/>
    <s v="Promoción y Asignación de Áreas"/>
    <s v="Gestión con Valores para Resultados"/>
    <s v="VICEPRESIDENCIA DE PROMOCIÓN Y ASIGNACIÓN  DE ÁREAS"/>
    <s v="GERENCIA DE PROMOCIÓN Y ASIGNACIÓN DE ÁREAS"/>
    <x v="2"/>
    <x v="2"/>
    <x v="5"/>
    <x v="3"/>
    <s v="Proyecto de inversión DNP"/>
    <s v="Modelo de promoción para incrementar la inversión"/>
    <s v="Servicio de divulgación para la promoción y posicionamiento de los recursos hidrocarburíferos"/>
    <s v="Priorizar, coordinar la participación por parte de la ANH en escenarios estratégicos."/>
    <m/>
    <s v="Servicio de divulgación para la promoción y posicionamiento de los recursos hidrocarburíferos"/>
    <n v="12"/>
    <s v="Número"/>
    <m/>
    <m/>
    <n v="5675000000"/>
    <m/>
    <m/>
    <m/>
    <m/>
    <s v="Indicador Plan de Acción Institucional"/>
    <m/>
    <m/>
    <m/>
    <m/>
    <m/>
    <m/>
  </r>
  <r>
    <n v="58"/>
    <s v="Promoción y Asignación de Áreas"/>
    <s v="Gestión con Valores para Resultados"/>
    <s v="VICEPRESIDENCIA DE PROMOCIÓN Y ASIGNACIÓN  DE ÁREAS"/>
    <s v="GERENCIA DE PROMOCIÓN Y ASIGNACIÓN DE ÁREAS"/>
    <x v="2"/>
    <x v="4"/>
    <x v="7"/>
    <x v="3"/>
    <s v="Proyecto de inversión DNP"/>
    <s v="Modelo de promoción para incrementar la inversión"/>
    <s v="Documentos de investigación"/>
    <s v="Realizar análisis o estudios de mercados e investigaciones del sector."/>
    <m/>
    <s v="Documentos de investigación"/>
    <n v="1"/>
    <s v="Número"/>
    <m/>
    <m/>
    <n v="1250000000"/>
    <m/>
    <m/>
    <m/>
    <m/>
    <s v="Indicador Plan de Acción Institucional"/>
    <m/>
    <m/>
    <m/>
    <m/>
    <m/>
    <m/>
  </r>
  <r>
    <n v="59"/>
    <s v="Promoción y Asignación de Áreas"/>
    <s v="Gestión con Valores para Resultados"/>
    <s v="VICEPRESIDENCIA DE PROMOCIÓN Y ASIGNACIÓN  DE ÁREAS"/>
    <s v="GERENCIA DE PROMOCIÓN Y ASIGNACIÓN DE ÁREAS"/>
    <x v="2"/>
    <x v="4"/>
    <x v="7"/>
    <x v="3"/>
    <s v="Proyecto de inversión DNP"/>
    <s v="Modelo de promoción para incrementar la inversión"/>
    <s v="Documentos de investigación"/>
    <s v="Evaluar las capacidades de los proponentes, operadores o compañías inversionistas."/>
    <m/>
    <s v="Documentos de investigación"/>
    <n v="1"/>
    <s v="Número"/>
    <m/>
    <m/>
    <n v="1508000000"/>
    <m/>
    <m/>
    <m/>
    <m/>
    <s v="Indicador Plan de Acción Institucional"/>
    <m/>
    <m/>
    <m/>
    <m/>
    <m/>
    <m/>
  </r>
  <r>
    <n v="60"/>
    <s v="Gestión Contractual"/>
    <s v="Gestión con Valores para Resultados"/>
    <s v="OFICINA ASESORA JURIDICA "/>
    <s v="OFICINA ASESORA JURIDICA "/>
    <x v="0"/>
    <x v="0"/>
    <x v="4"/>
    <x v="11"/>
    <s v="Gastos de comercialización"/>
    <s v="No Aplica"/>
    <s v="No Aplica"/>
    <s v="Seleccionar contratistas a través de las diferentes modalidades de contratación de acuerdo con la normativa vigente"/>
    <m/>
    <s v="Procesos de selección realizados durante la vigencia"/>
    <n v="100"/>
    <s v="Porcentaje"/>
    <s v="Los procesos son adelantados según la documentación radicada por cada Vicepresidencia, que cumpla con los requisitos para adelantar los procesos contractuales.​"/>
    <s v="(Proceso adelantado / ESET radicado)*100."/>
    <n v="1233724344"/>
    <m/>
    <m/>
    <s v="Constante"/>
    <s v="Semestral"/>
    <s v="Indicador Plan de Acción Institucional"/>
    <m/>
    <m/>
    <m/>
    <m/>
    <m/>
    <m/>
  </r>
  <r>
    <n v="61"/>
    <s v="Gestión Legal"/>
    <s v="Gestión con Valores para Resultados"/>
    <s v="OFICINA ASESORA JURIDICA "/>
    <s v="OFICINA ASESORA JURIDICA "/>
    <x v="0"/>
    <x v="0"/>
    <x v="1"/>
    <x v="3"/>
    <s v="Gastos de comercialización"/>
    <s v="No Aplica"/>
    <s v="No Aplica"/>
    <s v="Emitir respuestas a_x000a_ solicitudes de conceptos jurídicos relacionados con los contratos E&amp;P y TEAS"/>
    <m/>
    <s v="Oportunidad en la emisión de conceptos jurídicos"/>
    <n v="80"/>
    <s v="Porcentaje"/>
    <s v="Por concepto emitido en los plazos establecidos se entenderá aquel que se tramite en un tiempo máximo de 15 días hábiles contados a partir del día hábil siguiente a la radicación de la solicitud"/>
    <s v="(Total de conceptos emitidos en los plazos establecidos/ Total solicitud de conceptos jurídicos)*100"/>
    <n v="1172324000"/>
    <m/>
    <m/>
    <s v="Constante"/>
    <s v="Trimestral"/>
    <s v="Indicador Plan de Acción Institucional"/>
    <m/>
    <m/>
    <m/>
    <m/>
    <m/>
    <m/>
  </r>
  <r>
    <n v="62"/>
    <s v="Gestión Legal"/>
    <s v="Gestión con Valores para Resultados"/>
    <s v="OFICINA ASESORA JURIDICA "/>
    <s v="OFICINA ASESORA JURIDICA "/>
    <x v="0"/>
    <x v="0"/>
    <x v="6"/>
    <x v="3"/>
    <s v="Gastos de comercialización"/>
    <s v="No Aplica"/>
    <s v="No Aplica"/>
    <s v="Contestar demandas y requerimiento de despachos judiciales "/>
    <m/>
    <s v="Notificaciones de procesos atendidos"/>
    <n v="90"/>
    <s v="Porcentaje"/>
    <s v="Corresponde a las demandas en contra de la entidad que son notificadas y requerimientos judiciales de procesos especiales a las cuales se les da tramite oportunamente​"/>
    <s v="(Notificaciones atendidas / Notificaciones recibidas)*100"/>
    <n v="1687170176"/>
    <m/>
    <m/>
    <s v="Constante"/>
    <s v="Semestral"/>
    <s v="Indicador Plan de Acción Institucional"/>
    <m/>
    <m/>
    <m/>
    <m/>
    <m/>
    <m/>
  </r>
  <r>
    <n v="63"/>
    <s v="Identificación de Oportunidades Exploratorias"/>
    <s v="Evaluación de Resultados"/>
    <s v="VICEPRESIDENCIA TÉCNICA"/>
    <s v="GERENCIA DE GESTION DEL CONOCIMIENTO "/>
    <x v="2"/>
    <x v="2"/>
    <x v="7"/>
    <x v="0"/>
    <s v="Proyecto de inversión DNP"/>
    <s v=" Identificación de oportunidades exploratorias de hidrocarburos nacional"/>
    <s v="No Aplica"/>
    <s v="No Aplica"/>
    <m/>
    <s v="Áreas evaluadas técnicamente ofrecidas para nominación en procesos competitivos"/>
    <m/>
    <s v="Número"/>
    <s v="Corresponde al numero de nuevas regiones de interés prospectivo para la exploración de hidrocarburos - áreas evaluadas técnicamente por la Vicepresidencia Técnica"/>
    <s v="Numero de áreas evaluadas técnicamente ofrecidas para nominación en procesos competitivos "/>
    <m/>
    <m/>
    <m/>
    <s v="Creciente"/>
    <s v="Semestral"/>
    <s v="Indicador Plan de Acción Institucional"/>
    <m/>
    <m/>
    <m/>
    <m/>
    <m/>
    <m/>
  </r>
  <r>
    <n v="67"/>
    <s v="Promoción y Asignación de Áreas"/>
    <s v="Evaluación de Resultados"/>
    <s v="VICEPRESIDENCIA DE PROMOCIÓN Y ASIGNACIÓN  DE ÁREAS"/>
    <s v="NO APLICA"/>
    <x v="2"/>
    <x v="4"/>
    <x v="14"/>
    <x v="0"/>
    <s v="Gastos de comercialización"/>
    <s v="No Aplica"/>
    <s v="No Aplica"/>
    <s v="No Aplica"/>
    <m/>
    <s v="Nivel de satisfacción (canales de atención de PQRSD) de los actores involucrados en los procesos necesarios para garantizar la seguridad y soberanía energética del país"/>
    <n v="3.9"/>
    <s v="Número"/>
    <s v="​Realizar un análisis cualitativo y cuantitativo anual, de la percepción del inversionista para generar estrategias de mercadeo"/>
    <s v="Calificación del nivel de satisfacción de inversionistas y operadores"/>
    <m/>
    <m/>
    <m/>
    <s v="Creciente"/>
    <s v="Anual"/>
    <s v="Indicador Estratégico"/>
    <m/>
    <m/>
    <m/>
    <m/>
    <m/>
    <m/>
  </r>
  <r>
    <n v="68"/>
    <s v="Promoción y Asignación de Áreas"/>
    <s v="Evaluación de Resultados"/>
    <s v="VICEPRESIDENCIA DE PROMOCIÓN Y ASIGNACIÓN  DE ÁREAS"/>
    <s v="NO APLICA"/>
    <x v="2"/>
    <x v="2"/>
    <x v="8"/>
    <x v="0"/>
    <s v="Gastos de comercialización"/>
    <s v="No Aplica"/>
    <s v="No Aplica"/>
    <s v="No Aplica"/>
    <m/>
    <s v="Número de contratos E&amp;P firmados "/>
    <m/>
    <s v="Número"/>
    <s v="Corresponde a Contratos que se suscriben como resultado de un proceso de asignación. En los casos de los procesos competitivos, el Contrato que se suscribe es el que se publica y hace parte de los Términos de Referencia"/>
    <s v="Número de contratos E&amp;P firmados "/>
    <m/>
    <m/>
    <m/>
    <s v="Creciente"/>
    <s v="Mensual"/>
    <s v="Indicador Plan de Acción Institucional"/>
    <m/>
    <m/>
    <m/>
    <m/>
    <m/>
    <m/>
  </r>
  <r>
    <n v="73"/>
    <s v="Control de Operaciones y Gestión Volumétrica"/>
    <s v="Evaluación de Resultados"/>
    <s v="VICEPRESIDENCIA DE OPERACIONES, REGALÍAS Y PARTICIPACIONES"/>
    <s v="RESERVAS Y OPERACIONES (FISCALIZACIÓN)"/>
    <x v="2"/>
    <x v="2"/>
    <x v="8"/>
    <x v="0"/>
    <s v="Gastos de comercialización"/>
    <s v="No Aplica"/>
    <s v="No Aplica"/>
    <s v="No Aplica"/>
    <m/>
    <s v="Producción promedio diaria de gas"/>
    <m/>
    <s v="Millones de pies cúbicos de gas por día (MPCD)"/>
    <s v="Mide la cantidad de pies cúbicos de gas comercializado que, en promedio, se extraen diariamente en el territorio nacional"/>
    <s v="(No. Millones de pies cúbicos mes / No. días mes)."/>
    <m/>
    <m/>
    <m/>
    <s v="Constante"/>
    <s v="Mensual"/>
    <s v="Indicador Plan de Acción Institucional"/>
    <m/>
    <m/>
    <m/>
    <m/>
    <m/>
    <m/>
  </r>
  <r>
    <n v="74"/>
    <s v="Control de Operaciones y Gestión Volumétrica"/>
    <s v="Evaluación de Resultados"/>
    <s v="VICEPRESIDENCIA DE OPERACIONES, REGALÍAS Y PARTICIPACIONES"/>
    <s v="RESERVAS Y OPERACIONES (FISCALIZACIÓN)"/>
    <x v="2"/>
    <x v="2"/>
    <x v="8"/>
    <x v="0"/>
    <s v="Gastos de comercialización"/>
    <s v="No Aplica"/>
    <s v="No Aplica"/>
    <s v="No Aplica"/>
    <m/>
    <s v="Producción promedio diaria de crudo  (petróleo)"/>
    <m/>
    <s v="Miles de barriles promedio día (KBPD)"/>
    <s v="Mide la cantidad de barriles de petróleo que, en promedio, se extraen diariamente en el territorio nacional a través de los diferentes campos productores, constituyéndose en base para el cálculo de las regalías y otros recursos que soportan proyectos de inversión social en las regiones."/>
    <s v="(No. Miles de barriles mes / No. días mes)."/>
    <m/>
    <m/>
    <m/>
    <s v="Constante"/>
    <s v="Mensual"/>
    <s v="Indicador Plan de Acción Institucional"/>
    <m/>
    <m/>
    <m/>
    <m/>
    <m/>
    <m/>
  </r>
  <r>
    <n v="75"/>
    <s v="Revisión y Consolidación de Reservas de Hidrocarburos"/>
    <s v="Evaluación de Resultados"/>
    <s v="VICEPRESIDENCIA DE OPERACIONES, REGALÍAS Y PARTICIPACIONES"/>
    <s v="RESERVAS Y OPERACIONES"/>
    <x v="2"/>
    <x v="2"/>
    <x v="8"/>
    <x v="0"/>
    <s v="Gastos de comercialización"/>
    <s v="No Aplica"/>
    <s v="No Aplica"/>
    <s v="No Aplica"/>
    <m/>
    <s v="Reservas probadas de crudo (petróleo)"/>
    <m/>
    <s v="Millones de barriles (Mbl)"/>
    <s v="Mide el volumen de reservas probadas (1P) de crudo en la vigencia correspondiente​."/>
    <s v="Sumatoria del volumen de reservas probadas de crudo reportadas por las compañías operadoras y consolidadas por la ANH para cada vigencia."/>
    <m/>
    <m/>
    <m/>
    <s v="Constante"/>
    <s v="Anual"/>
    <s v="Indicador Plan de Acción Institucional"/>
    <m/>
    <m/>
    <m/>
    <m/>
    <m/>
    <m/>
  </r>
  <r>
    <n v="76"/>
    <s v="Revisión y Consolidación de Reservas de Hidrocarburos"/>
    <s v="Evaluación de Resultados"/>
    <s v="VICEPRESIDENCIA DE OPERACIONES, REGALÍAS Y PARTICIPACIONES"/>
    <s v="RESERVAS Y OPERACIONES"/>
    <x v="2"/>
    <x v="2"/>
    <x v="8"/>
    <x v="0"/>
    <s v="Gastos de comercialización"/>
    <s v="No Aplica"/>
    <s v="No Aplica"/>
    <s v="No Aplica"/>
    <m/>
    <s v="Años de Reservas Probadas de crudo"/>
    <m/>
    <s v="Años"/>
    <s v="​Mide la vida media de las reservas probadas de crudo, como un indicativo de la sostenibilidad en el abastecimiento de crudo del país.​"/>
    <s v="Vm= (R/P); donde: Vm= Vida media de las reservas probadas en años; R= Reservas Probadas estimadas para la vigencia, en Millones de barriles; P= Producción anual de crudo para la vigencia, en Millones de barriles por año."/>
    <m/>
    <m/>
    <m/>
    <s v="Constante"/>
    <s v="Anual"/>
    <s v="Indicador Plan de Acción Institucional"/>
    <m/>
    <m/>
    <m/>
    <m/>
    <m/>
    <m/>
  </r>
  <r>
    <n v="77"/>
    <s v="Revisión y Consolidación de Reservas de Hidrocarburos"/>
    <s v="Evaluación de Resultados"/>
    <s v="VICEPRESIDENCIA DE OPERACIONES, REGALÍAS Y PARTICIPACIONES"/>
    <s v="RESERVAS Y OPERACIONES"/>
    <x v="2"/>
    <x v="2"/>
    <x v="8"/>
    <x v="0"/>
    <s v="Gastos de comercialización"/>
    <s v="No Aplica"/>
    <s v="No Aplica"/>
    <s v="No Aplica"/>
    <m/>
    <s v="Reservas probadas de gas natural"/>
    <m/>
    <s v="Tera pies cúbicos (Tpc)"/>
    <s v="Mide el volumen de reservas probadas (1P) de gas natural  en la vigencia correspondiente "/>
    <s v="Sumatoria del volumen de reservas probadas de gas natural reportadas por las compañías operadoras y consolidadas por la ANH para cada vigencia. "/>
    <m/>
    <m/>
    <m/>
    <s v="Constante"/>
    <s v="Anual"/>
    <s v="Indicador Plan de Acción Institucional"/>
    <m/>
    <m/>
    <m/>
    <m/>
    <m/>
    <m/>
  </r>
  <r>
    <n v="93"/>
    <s v="Gestión de Contratos en Exploración"/>
    <s v="Evaluación de Resultados"/>
    <s v="VICEPRESIDENCIA DE CONTRATOS DE HIDROCARBUROS"/>
    <s v="SEGUIMIENTO A CONTRATOS EN EXPLORACIÓN"/>
    <x v="2"/>
    <x v="2"/>
    <x v="15"/>
    <x v="0"/>
    <s v="Gastos de comercialización"/>
    <s v="No Aplica"/>
    <s v="No Aplica"/>
    <s v="No Aplica"/>
    <m/>
    <s v="Sísmica 2D Equivalente"/>
    <n v="1200"/>
    <s v="Kilómetro"/>
    <s v="​Cuantificar los Kilómetros de sísmica 2D equivalente adquiridos durante  el 2021, en cumplimiento de los compromisos exploratorios correspondientes a los Programa Exploratorio Mínimo y Adicional, Programa Exploratorio Posterior o ejecutados como actividad adicional en los Contratos y Convenios E&amp;P y Contratos de Evaluación Técnica._x000a_"/>
    <s v="Kilómetros sísmica 2D equivalente adquiridos / mes"/>
    <m/>
    <m/>
    <m/>
    <s v="Creciente"/>
    <s v="Mensual"/>
    <s v="Indicador Estratégico"/>
    <m/>
    <m/>
    <m/>
    <m/>
    <m/>
    <m/>
  </r>
  <r>
    <n v="94"/>
    <s v="Gestión financiera"/>
    <s v="Gestión con Valores para Resultados"/>
    <s v="VICEPRESIDENCIA ADMINISTRATIVA Y FINANCIERA"/>
    <s v="ADMINISTRATIVO Y FINANCIERO"/>
    <x v="1"/>
    <x v="3"/>
    <x v="3"/>
    <x v="3"/>
    <s v="Otros gastos de funcionamiento"/>
    <s v="No Aplica"/>
    <s v="No Aplica"/>
    <s v="No Aplica"/>
    <m/>
    <s v="Solicitudes atendidas (cliente interno)"/>
    <m/>
    <s v="Porcentaje"/>
    <s v="Corresponde a todas las gestiones adelantadas para dar trámite a las solicitudes que se requieran al Grupo Administrativo y Financiero.​"/>
    <s v="(No. de solicitudes recibidas por el Grupo Financiero / No. Solicitudes atendidas) * 100"/>
    <m/>
    <m/>
    <m/>
    <s v="Constante"/>
    <s v="Mensual"/>
    <s v="Indicador Plan de Acción Institucional"/>
    <m/>
    <m/>
    <m/>
    <m/>
    <m/>
    <m/>
  </r>
  <r>
    <n v="98"/>
    <s v="Participación Ciudadana y Comunicaciones"/>
    <s v="Información y comunicación"/>
    <s v="VICEPRESIDENCIA ADMINISTRATIVA Y FINANCIERA"/>
    <s v="NO APLICA"/>
    <x v="1"/>
    <x v="3"/>
    <x v="6"/>
    <x v="1"/>
    <s v="Gastos de comercialización"/>
    <s v="No Aplica"/>
    <s v="No Aplica"/>
    <s v="No Aplica"/>
    <m/>
    <s v="Informe resultados de encuesta de satisfacción de usuarios ANH (procesos de asignación de áreas/suscripción de contratos misionales)"/>
    <m/>
    <s v="Unidad"/>
    <s v="​El indicador mide la información consolidada de las encuestas aplicadas a los usuarios y la evaluación de la atención prestada por la ANH a sus usuarios ."/>
    <s v="Informe de encuesta de satisfacción de usuarios ANH."/>
    <m/>
    <m/>
    <m/>
    <s v="Constante"/>
    <s v="Anual"/>
    <s v="Indicador Plan de Acción Institucional"/>
    <m/>
    <m/>
    <m/>
    <m/>
    <m/>
    <m/>
  </r>
  <r>
    <n v="127"/>
    <s v="Gestión TICs"/>
    <s v="Evaluación de Resultados"/>
    <s v="OFICINA DE TECNOLOGÍAS DE LA INFORMACIÓN"/>
    <s v="NO APLICA"/>
    <x v="1"/>
    <x v="1"/>
    <x v="2"/>
    <x v="0"/>
    <s v="Proyecto de inversión DNP"/>
    <s v="No Aplica"/>
    <s v="No Aplica"/>
    <s v="No Aplica"/>
    <m/>
    <s v="Nivel de cumplimiento en la implementación de soluciones digitales"/>
    <n v="10"/>
    <s v="Número"/>
    <s v="Son los productos de Servicios de información implementados + Soluciones implementadas por las actualizaciones de Sistemas de Información"/>
    <s v="Son los productos de Servicios de información implementados + Soluciones implementadas por las actualizaciones de Sistemas de Información"/>
    <m/>
    <m/>
    <m/>
    <s v="Creciente"/>
    <s v="Trimestral"/>
    <s v="Indicador Estratégico"/>
    <m/>
    <m/>
    <m/>
    <m/>
    <m/>
    <m/>
  </r>
  <r>
    <n v="128"/>
    <s v="Gestión TICs"/>
    <s v="Gestión con Valores para Resultados"/>
    <s v="OFICINA DE TECNOLOGÍAS DE LA INFORMACIÓN"/>
    <s v="NO APLICA"/>
    <x v="1"/>
    <x v="1"/>
    <x v="16"/>
    <x v="0"/>
    <s v="Gastos de comercialización"/>
    <s v="No Aplica"/>
    <s v="No Aplica"/>
    <s v="No Aplica"/>
    <m/>
    <s v="Nivel de cumplimiento en la implementación de la estrategia de Gobierno Digital​"/>
    <n v="40"/>
    <s v="Porcentaje"/>
    <s v="% de implementación de los tres ejes  de la política de Gobierno Digital:_x000a_1. Arquitectura - PETI._x000a_2. Seguridad de la Información._x000a_3. Servicios ciudadanos."/>
    <s v="(% alcanzado / % esperado)"/>
    <m/>
    <m/>
    <m/>
    <s v="Creciente"/>
    <s v="Trimestral"/>
    <s v="Indicador Estratégico"/>
    <m/>
    <m/>
    <m/>
    <m/>
    <m/>
    <m/>
  </r>
  <r>
    <n v="129"/>
    <s v="Gestión TICs"/>
    <s v="Gestión con Valores para Resultados"/>
    <s v="OFICINA DE TECNOLOGÍAS DE LA INFORMACIÓN"/>
    <s v="NO APLICA"/>
    <x v="1"/>
    <x v="1"/>
    <x v="16"/>
    <x v="4"/>
    <s v="Gastos de comercialización"/>
    <s v="No Aplica"/>
    <s v="No Aplica"/>
    <s v="No Aplica"/>
    <m/>
    <s v="Servicio de gestión, administración y optimización de los centros de datos de la ANH."/>
    <m/>
    <s v="Unidad"/>
    <s v="Garantizar la administración de los servicios de infraestructura especializados y mantener el plan de recuperación ante desastres de la ANH. – (Vigencia Futura Tramitada en 2021)"/>
    <s v="Mensual"/>
    <m/>
    <m/>
    <m/>
    <s v="Constante"/>
    <s v="Mensual"/>
    <s v="Indicador Plan de Acción Institucional"/>
    <m/>
    <m/>
    <m/>
    <m/>
    <m/>
    <m/>
  </r>
  <r>
    <n v="130"/>
    <s v="Gestión TICs"/>
    <s v="Gestión con Valores para Resultados"/>
    <s v="OFICINA DE TECNOLOGÍAS DE LA INFORMACIÓN"/>
    <s v="NO APLICA"/>
    <x v="0"/>
    <x v="0"/>
    <x v="16"/>
    <x v="4"/>
    <s v="Gastos de comercialización"/>
    <s v="No Aplica"/>
    <s v="No Aplica"/>
    <s v="No Aplica"/>
    <m/>
    <s v="Soporte y mantenimiento infraestructura de virtualización."/>
    <m/>
    <s v="Unidad"/>
    <s v="Garantizar la operación de los sistemas de virtualización y los escritorios virtuales."/>
    <s v="Mensual"/>
    <m/>
    <m/>
    <m/>
    <s v="Constante"/>
    <s v="Mensual"/>
    <s v="Indicador Plan de Acción Institucional"/>
    <m/>
    <m/>
    <m/>
    <m/>
    <m/>
    <m/>
  </r>
  <r>
    <n v="131"/>
    <s v="Gestión TICs"/>
    <s v="Gestión con Valores para Resultados"/>
    <s v="OFICINA DE TECNOLOGÍAS DE LA INFORMACIÓN"/>
    <s v="NO APLICA"/>
    <x v="0"/>
    <x v="0"/>
    <x v="16"/>
    <x v="4"/>
    <s v="Gastos de comercialización"/>
    <s v="No Aplica"/>
    <s v="No Aplica"/>
    <s v="No Aplica"/>
    <m/>
    <s v="Soporte y mantenimiento infraestructura de hiperconvergencia."/>
    <m/>
    <s v="Unidad"/>
    <s v="Mantener el desempeño óptimo de los equipos que componen la plataforma de hiperconvergencia."/>
    <s v="Mensual"/>
    <m/>
    <m/>
    <m/>
    <s v="Constante"/>
    <s v="Mensual"/>
    <s v="Indicador Plan de Acción Institucional"/>
    <m/>
    <m/>
    <m/>
    <m/>
    <m/>
    <m/>
  </r>
  <r>
    <n v="132"/>
    <s v="Gestión TICs"/>
    <s v="Gestión con Valores para Resultados"/>
    <s v="OFICINA DE TECNOLOGÍAS DE LA INFORMACIÓN"/>
    <s v="NO APLICA"/>
    <x v="0"/>
    <x v="0"/>
    <x v="16"/>
    <x v="4"/>
    <s v="Gastos de comercialización"/>
    <s v="No Aplica"/>
    <s v="No Aplica"/>
    <s v="No Aplica"/>
    <m/>
    <s v="Soporte y mantenimiento de los switch de la entidad"/>
    <m/>
    <s v="Unidad"/>
    <s v="Garantizar la operación de los switch de Core y de borde  que permiten la conectividad LAN y WAN de la entidad."/>
    <s v="Mensual"/>
    <m/>
    <m/>
    <m/>
    <s v="Constante"/>
    <s v="Mensual"/>
    <s v="Indicador Plan de Acción Institucional"/>
    <m/>
    <m/>
    <m/>
    <m/>
    <m/>
    <m/>
  </r>
  <r>
    <n v="133"/>
    <s v="Gestión TICs"/>
    <s v="Gestión con Valores para Resultados"/>
    <s v="OFICINA DE TECNOLOGÍAS DE LA INFORMACIÓN"/>
    <s v="NO APLICA"/>
    <x v="0"/>
    <x v="0"/>
    <x v="2"/>
    <x v="4"/>
    <s v="Gastos de comercialización"/>
    <s v="No Aplica"/>
    <s v="No Aplica"/>
    <s v="No Aplica"/>
    <m/>
    <s v="Soporte y desarrollo a servicios, infraestructura, aplicaciones y gestión administrativa.​"/>
    <m/>
    <s v="Número"/>
    <s v="Contar con apoyo profesional, técnico, de soporte y desarrollo a servicios, infraestructura, aplicaciones y gestión administrativa.​"/>
    <s v="Mensual"/>
    <m/>
    <m/>
    <m/>
    <s v="Constante"/>
    <s v="Mensual"/>
    <s v="Indicador Plan de Acción Institucional"/>
    <m/>
    <m/>
    <m/>
    <m/>
    <m/>
    <m/>
  </r>
  <r>
    <n v="134"/>
    <s v="Gestión TICs"/>
    <s v="Gestión con Valores para Resultados"/>
    <s v="OFICINA DE TECNOLOGÍAS DE LA INFORMACIÓN"/>
    <s v="NO APLICA"/>
    <x v="0"/>
    <x v="0"/>
    <x v="2"/>
    <x v="4"/>
    <s v="Gastos de comercialización"/>
    <s v="No Aplica"/>
    <s v="No Aplica"/>
    <s v="No Aplica"/>
    <m/>
    <s v="Actualización y el soporte  del SGDEA."/>
    <m/>
    <s v="Unidad"/>
    <s v="Soporte, mantenimiento y actualizaciones del SGDEA que emplea la entidad por horas."/>
    <s v="Mensual"/>
    <m/>
    <m/>
    <m/>
    <s v="Constante"/>
    <s v="Mensual"/>
    <s v="Indicador Plan de Acción Institucional"/>
    <m/>
    <m/>
    <m/>
    <m/>
    <m/>
    <m/>
  </r>
  <r>
    <n v="135"/>
    <s v="Gestión TICs"/>
    <s v="Gestión con Valores para Resultados"/>
    <s v="OFICINA DE TECNOLOGÍAS DE LA INFORMACIÓN"/>
    <s v="NO APLICA"/>
    <x v="0"/>
    <x v="0"/>
    <x v="2"/>
    <x v="4"/>
    <s v="Gastos de comercialización"/>
    <s v="No Aplica"/>
    <s v="No Aplica"/>
    <s v="No Aplica"/>
    <m/>
    <s v="Adquisición o renovación de licenciamiento de la  solución de antivirus para la ANH."/>
    <m/>
    <s v="Unidad"/>
    <s v="Renovación del sistema de antivirus de cliente final y servidores para la protección de la data de la entidad."/>
    <s v="Mensual"/>
    <m/>
    <m/>
    <m/>
    <s v="Constante"/>
    <s v="Mensual"/>
    <s v="Indicador Plan de Acción Institucional"/>
    <m/>
    <m/>
    <m/>
    <m/>
    <m/>
    <m/>
  </r>
  <r>
    <n v="136"/>
    <s v="Gestión TICs"/>
    <s v="Gestión con Valores para Resultados"/>
    <s v="OFICINA DE TECNOLOGÍAS DE LA INFORMACIÓN"/>
    <s v="NO APLICA"/>
    <x v="0"/>
    <x v="0"/>
    <x v="2"/>
    <x v="4"/>
    <s v="Gastos de comercialización"/>
    <s v="No Aplica"/>
    <s v="No Aplica"/>
    <s v="No Aplica"/>
    <m/>
    <s v="Adquisición de suscripciones de paquetes  software especifico"/>
    <m/>
    <s v="Unidad"/>
    <s v="Garantizar al los colaboradores contar de manera integral con herramienta que  apoyen el desarrollo de sus labores."/>
    <s v="Mensual"/>
    <m/>
    <m/>
    <m/>
    <s v="Constante"/>
    <s v="Mensual"/>
    <s v="Indicador Plan de Acción Institucional"/>
    <m/>
    <m/>
    <m/>
    <m/>
    <m/>
    <m/>
  </r>
  <r>
    <n v="137"/>
    <s v="Gestión TICs"/>
    <s v="Gestión con Valores para Resultados"/>
    <s v="OFICINA DE TECNOLOGÍAS DE LA INFORMACIÓN"/>
    <s v="NO APLICA"/>
    <x v="0"/>
    <x v="0"/>
    <x v="2"/>
    <x v="4"/>
    <s v="Gastos de comercialización"/>
    <s v="No Aplica"/>
    <s v="No Aplica"/>
    <s v="No Aplica"/>
    <m/>
    <s v="Renovación licenciamiento plataforma ZOOM para seminarios web."/>
    <m/>
    <s v="Unidad"/>
    <s v="Garantizar la continuidad de la plataforma empleada para la promoción de áreas y presentación de estudios técnicos las partes interesadas de la ANH."/>
    <s v="Mensual"/>
    <m/>
    <m/>
    <m/>
    <s v="Constante"/>
    <s v="Mensual"/>
    <s v="Indicador Plan de Acción Institucional"/>
    <m/>
    <m/>
    <m/>
    <m/>
    <m/>
    <m/>
  </r>
  <r>
    <n v="138"/>
    <s v="Gestión TICs"/>
    <s v="Gestión con Valores para Resultados"/>
    <s v="OFICINA DE TECNOLOGÍAS DE LA INFORMACIÓN"/>
    <s v="NO APLICA"/>
    <x v="0"/>
    <x v="0"/>
    <x v="2"/>
    <x v="4"/>
    <s v="Gastos de comercialización"/>
    <s v="No Aplica"/>
    <s v="No Aplica"/>
    <s v="No Aplica"/>
    <m/>
    <s v="Soporte y mantenimiento de las UPS que actualmente soportan la operación del Centro de Computo Principal y Red Regulada de la ANH, con bolsa de repuestos."/>
    <m/>
    <s v="Unidad"/>
    <s v="Mantener la estabilidad del centro de datos de la entidad a través del soporte y mantenimiento de la red regulada (UPS)."/>
    <s v="Mensual"/>
    <m/>
    <m/>
    <m/>
    <s v="Constante"/>
    <s v="Mensual"/>
    <s v="Indicador Plan de Acción Institucional"/>
    <m/>
    <m/>
    <m/>
    <m/>
    <m/>
    <m/>
  </r>
  <r>
    <n v="139"/>
    <s v="Gestión TICs"/>
    <s v="Gestión con Valores para Resultados"/>
    <s v="OFICINA DE TECNOLOGÍAS DE LA INFORMACIÓN"/>
    <s v="NO APLICA"/>
    <x v="0"/>
    <x v="0"/>
    <x v="2"/>
    <x v="4"/>
    <s v="Gastos de comercialización"/>
    <s v="No Aplica"/>
    <s v="No Aplica"/>
    <s v="No Aplica"/>
    <m/>
    <s v="Soporte y mantenimiento del sistema de detección y extinción de incendios del centro principal de computo de la ANH, con bolsa de repuestos."/>
    <m/>
    <s v="Unidad"/>
    <s v="Mantener la estabilidad del centro de datos de la entidad a través del soporte y mantenimiento del sistema de control de incendios.​"/>
    <s v="Mensual"/>
    <m/>
    <m/>
    <m/>
    <s v="Constante"/>
    <s v="Mensual"/>
    <s v="Indicador Plan de Acción Institucional"/>
    <m/>
    <m/>
    <m/>
    <m/>
    <m/>
    <m/>
  </r>
  <r>
    <n v="140"/>
    <s v="Gestión TICs"/>
    <s v="Gestión con Valores para Resultados"/>
    <s v="OFICINA DE TECNOLOGÍAS DE LA INFORMACIÓN"/>
    <s v="NO APLICA"/>
    <x v="0"/>
    <x v="0"/>
    <x v="2"/>
    <x v="4"/>
    <s v="Gastos de comercialización"/>
    <s v="No Aplica"/>
    <s v="No Aplica"/>
    <s v="No Aplica"/>
    <m/>
    <s v="Soporte y mantenimiento de los aires acondicionados de los centros de cómputo de la ANH con suministro de repuestos."/>
    <m/>
    <s v="Unidad"/>
    <s v="Mantener el funcionamiento de los aires acondicionados de precisión de los Datacenter que albergan la infraestructura tecnológica de la entidad."/>
    <s v="Mensual"/>
    <m/>
    <m/>
    <m/>
    <s v="Constante"/>
    <s v="Mensual"/>
    <s v="Indicador Plan de Acción Institucional"/>
    <m/>
    <m/>
    <m/>
    <m/>
    <m/>
    <m/>
  </r>
  <r>
    <n v="141"/>
    <s v="Gestión TICs"/>
    <s v="Gestión con Valores para Resultados"/>
    <s v="OFICINA DE TECNOLOGÍAS DE LA INFORMACIÓN"/>
    <s v="NO APLICA"/>
    <x v="0"/>
    <x v="0"/>
    <x v="2"/>
    <x v="4"/>
    <s v="Gastos de comercialización"/>
    <s v="No Aplica"/>
    <s v="No Aplica"/>
    <s v="No Aplica"/>
    <m/>
    <s v="Soporte y mantenimiento de la plataforma de control de acceso y CCTV de la entidad."/>
    <m/>
    <s v="Unidad"/>
    <s v="Mantener el funcionamiento  de los equipos de control de acceso  y CCTV.​"/>
    <s v="Mensual"/>
    <m/>
    <m/>
    <m/>
    <s v="Constante"/>
    <s v="Mensual"/>
    <s v="Indicador Plan de Acción Institucional"/>
    <m/>
    <m/>
    <m/>
    <m/>
    <m/>
    <m/>
  </r>
  <r>
    <n v="142"/>
    <s v="Gestión TICs"/>
    <s v="Gestión con Valores para Resultados"/>
    <s v="OFICINA DE TECNOLOGÍAS DE LA INFORMACIÓN"/>
    <s v="NO APLICA"/>
    <x v="0"/>
    <x v="0"/>
    <x v="2"/>
    <x v="4"/>
    <s v="Gastos de comercialización"/>
    <s v="No Aplica"/>
    <s v="No Aplica"/>
    <s v="No Aplica"/>
    <m/>
    <s v="Servicio de internet dedicado para la oficina de la ANH"/>
    <m/>
    <s v="Unidad"/>
    <s v="Garantizar la conectividad hacia internet en las instalaciones de la  de la entidad, así como la comunicación entre los diferentes centros de datos."/>
    <s v="Mensual"/>
    <m/>
    <m/>
    <m/>
    <s v="Constante"/>
    <s v="Mensual"/>
    <s v="Indicador Plan de Acción Institucional"/>
    <m/>
    <m/>
    <m/>
    <m/>
    <m/>
    <m/>
  </r>
  <r>
    <n v="143"/>
    <s v="Gestión TICs"/>
    <s v="Gestión con Valores para Resultados"/>
    <s v="OFICINA DE TECNOLOGÍAS DE LA INFORMACIÓN"/>
    <s v="NO APLICA"/>
    <x v="1"/>
    <x v="1"/>
    <x v="2"/>
    <x v="4"/>
    <s v="Gastos de comercialización"/>
    <s v="No Aplica"/>
    <s v="No Aplica"/>
    <s v="No Aplica"/>
    <m/>
    <s v="Uso de la capacidad física locativa disponible en el Datacenter Alterno del IPSE"/>
    <m/>
    <s v="Unidad"/>
    <s v="Reconocer los gasto  en servicios públicos y seguridad, derivados del uso del centro de datos alterno del IPSE. (Con vigencias futuras desde la vigencia 2020)"/>
    <s v="Mensual"/>
    <m/>
    <m/>
    <m/>
    <s v="Constante"/>
    <s v="Mensual"/>
    <s v="Indicador Plan de Acción Institucional"/>
    <m/>
    <m/>
    <m/>
    <m/>
    <m/>
    <m/>
  </r>
  <r>
    <n v="144"/>
    <s v="Gestión TICs"/>
    <s v="Gestión con Valores para Resultados"/>
    <s v="OFICINA DE TECNOLOGÍAS DE LA INFORMACIÓN"/>
    <s v="NO APLICA"/>
    <x v="0"/>
    <x v="0"/>
    <x v="2"/>
    <x v="0"/>
    <s v="Gastos de comercialización"/>
    <s v="No Aplica"/>
    <s v="No Aplica"/>
    <s v="No Aplica"/>
    <m/>
    <s v="Créditos de infraestructura en la nube"/>
    <m/>
    <s v="Unidad"/>
    <s v="Mantener la infraestructura de Datacenter de respaldo de aplicaciones críticas en la nube"/>
    <s v="Mensual"/>
    <m/>
    <m/>
    <m/>
    <s v="Constante"/>
    <s v="Mensual"/>
    <s v="Indicador Plan de Acción Institucional"/>
    <m/>
    <m/>
    <m/>
    <m/>
    <m/>
    <m/>
  </r>
  <r>
    <n v="145"/>
    <s v="Gestión TICs"/>
    <s v="Gestión con Valores para Resultados"/>
    <s v="OFICINA DE TECNOLOGÍAS DE LA INFORMACIÓN"/>
    <s v="NO APLICA"/>
    <x v="0"/>
    <x v="0"/>
    <x v="2"/>
    <x v="0"/>
    <s v="Gastos de comercialización"/>
    <s v="No Aplica"/>
    <s v="No Aplica"/>
    <s v="No Aplica"/>
    <m/>
    <s v="Renovación  del Licenciamiento  de la suite de ofimática y correo en la nube"/>
    <m/>
    <s v="Unidad"/>
    <s v="Licenciamiento de software que permitan desarrollar actividades de elaboración de documentos, recepción y envío de correos, manejo de tablas con operaciones matemáticas, desarrollo de presentaciones y comunicaciones en línea para trabajo colaborativo, entre otros."/>
    <s v="Mensual"/>
    <m/>
    <m/>
    <m/>
    <s v="Constante"/>
    <s v="Mensual"/>
    <s v="Indicador Plan de Acción Institucional"/>
    <m/>
    <m/>
    <m/>
    <m/>
    <m/>
    <m/>
  </r>
  <r>
    <n v="154"/>
    <s v="Promoción y Asignación de Áreas"/>
    <s v="Evaluación de Resultados"/>
    <s v="VICEPRESIDENCIA DE PROMOCIÓN Y ASIGNACIÓN  DE ÁREAS"/>
    <s v="NO APLICA"/>
    <x v="1"/>
    <x v="3"/>
    <x v="5"/>
    <x v="0"/>
    <s v="Proyecto de inversión DNP"/>
    <s v="Fortalecimiento en la Implementación del Modelo de Promoción para Incrementar la Inversión Nacional"/>
    <s v="Servicio de divulgación para la promoción y posicionamiento de los recursos hidrocarburíferos"/>
    <s v="Priorizar, coordinar la participación por parte de la ANH en escenarios estratégicos."/>
    <m/>
    <s v="Participación en eventos estratégicos para la promoción de la entidad, del sector y del proceso de transición energética del país"/>
    <n v="12"/>
    <s v="Número"/>
    <s v="Corresponde a la participación estratégica de la ANH en foros, congresos y eventos priorizados a nivel nacional e internacional."/>
    <s v="Número de eventos estratégicos en los que participa la ANH"/>
    <m/>
    <m/>
    <m/>
    <s v="Creciente"/>
    <s v="Mensual"/>
    <s v="Indicador Estratégico"/>
    <m/>
    <m/>
    <m/>
    <m/>
    <m/>
    <m/>
  </r>
  <r>
    <n v="155"/>
    <s v="Promoción y Asignación de Áreas"/>
    <s v="Gestión con Valores para Resultados"/>
    <s v="VICEPRESIDENCIA DE PROMOCIÓN Y ASIGNACIÓN  DE ÁREAS"/>
    <s v="NO APLICA"/>
    <x v="2"/>
    <x v="4"/>
    <x v="7"/>
    <x v="12"/>
    <m/>
    <m/>
    <m/>
    <m/>
    <m/>
    <s v="Nuevas áreas prospectivas orientadas en Fuentes No Convencionales de Energía Renovable (FNCER) provenientes del subsuelo, evaluadas"/>
    <n v="1"/>
    <s v="Número"/>
    <m/>
    <m/>
    <m/>
    <m/>
    <m/>
    <m/>
    <m/>
    <s v="Indicador Estratégico"/>
    <m/>
    <m/>
    <m/>
    <m/>
    <m/>
    <m/>
  </r>
  <r>
    <n v="155"/>
    <s v="Promoción y Asignación de Áreas"/>
    <s v="Gestión con Valores para Resultados"/>
    <s v="VICEPRESICENCIA OPERCIONES, REGALIAS Y PARTICIPACIONES"/>
    <s v="GERENCIA DE RESERVAS Y OPERACIONES "/>
    <x v="2"/>
    <x v="2"/>
    <x v="8"/>
    <x v="12"/>
    <m/>
    <m/>
    <m/>
    <m/>
    <m/>
    <s v="Publicación del Balance de reservas de hidrocarburos de la Nación"/>
    <n v="1"/>
    <s v="Número"/>
    <m/>
    <m/>
    <m/>
    <m/>
    <m/>
    <m/>
    <m/>
    <s v="Indicador Estratégico"/>
    <m/>
    <m/>
    <m/>
    <m/>
    <m/>
    <m/>
  </r>
  <r>
    <n v="156"/>
    <s v="Gestión Social, HSE y de Seguridad de Contratos de Hidrocarburos"/>
    <s v="Gestión con Valores para Resultados"/>
    <s v="VICEPRESIDENCIA DE CONTRATOS DE HIDROCARBUROS"/>
    <s v="GERENCIA GSCYMA "/>
    <x v="2"/>
    <x v="4"/>
    <x v="17"/>
    <x v="12"/>
    <s v="Proyecto de inversión DNP"/>
    <s v="Apoyo para la viabilizacion de las actividades de exploracion y produccion de hidrocarburos a traves de la articulacion institucional de la gestion socio ambiental Nacional"/>
    <s v="No Aplica"/>
    <s v="No Aplica"/>
    <m/>
    <s v="Recursos destinados a iniciativas de inversión socio ambiental en territorio"/>
    <n v="20000"/>
    <s v="Millones de pesos"/>
    <m/>
    <m/>
    <m/>
    <m/>
    <m/>
    <m/>
    <m/>
    <s v="Indicador Estratégico"/>
    <m/>
    <m/>
    <m/>
    <m/>
    <m/>
    <m/>
  </r>
  <r>
    <n v="157"/>
    <s v="Gestión Social, HSE y de Seguridad de Contratos de Hidrocarburos"/>
    <s v="Gestión con Valores para Resultados"/>
    <s v="VICEPRESIDENCIA DE PROMOCIÓN Y ASIGNACIÓN  DE ÁREAS"/>
    <s v="GERENCIA DE PROMOCIÓN Y ASIGNACIÓN DE ÁREAS"/>
    <x v="1"/>
    <x v="3"/>
    <x v="18"/>
    <x v="12"/>
    <m/>
    <m/>
    <m/>
    <m/>
    <m/>
    <s v="Participación en espacios de articulación de los actores del sector para la adecuada gestión de los contratos de hidrocarburos"/>
    <n v="15"/>
    <s v="Número"/>
    <m/>
    <m/>
    <m/>
    <m/>
    <m/>
    <m/>
    <m/>
    <s v="Indicador Estratégico"/>
    <m/>
    <m/>
    <m/>
    <m/>
    <m/>
    <m/>
  </r>
  <r>
    <n v="158"/>
    <s v="Gestión del Talento Humano"/>
    <s v="Talento Humano"/>
    <s v="VICEPRESIDENCIA ADMINISTRATIVA Y FINANCIERA"/>
    <s v="TALENTO HUMANO"/>
    <x v="0"/>
    <x v="0"/>
    <x v="4"/>
    <x v="5"/>
    <m/>
    <m/>
    <m/>
    <m/>
    <m/>
    <s v="Evaluación Dimensión de Talento Humano FURAG - MIPG"/>
    <n v="3.6"/>
    <s v="Puntos"/>
    <m/>
    <m/>
    <m/>
    <m/>
    <m/>
    <m/>
    <m/>
    <s v="Indicador Estratégico"/>
    <m/>
    <m/>
    <m/>
    <m/>
    <m/>
    <m/>
  </r>
  <r>
    <n v="88"/>
    <s v="Gestión Social, HSE y de Seguridad de Contratos de Hidrocarburos"/>
    <s v="Evaluación de Resultados"/>
    <s v="VICEPRESIDENCIA DE CONTRATOS DE HIDROCARBUROS"/>
    <s v="SEGURIDAD, COMUNIDADES Y MEDIO AMBIENTE"/>
    <x v="1"/>
    <x v="3"/>
    <x v="19"/>
    <x v="3"/>
    <s v="Gastos de comercialización"/>
    <s v="No Aplica"/>
    <s v="No Aplica"/>
    <s v="No Aplica"/>
    <m/>
    <s v="Contratos de exploración y producción de hidrocarburos con problemáticas socioambientales, viabilizados"/>
    <n v="9"/>
    <s v="Número"/>
    <s v="Adelantar gestiones de manera conjunta, donde se involucren las diferentes perspectivas (técnica, jurídica, conflictividad) para analizar los hitos de la suspensión y adelantar las gestiones pertinentes que permitan cesar la suspensión y reactivar los proyectos​."/>
    <s v="Número de contratos Viabilizados a través de la gestión de la GSCYMA."/>
    <m/>
    <m/>
    <m/>
    <s v="Creciente"/>
    <s v="Bimestral"/>
    <s v="Indicador Estratégico"/>
    <m/>
    <m/>
    <m/>
    <m/>
    <m/>
    <m/>
  </r>
  <r>
    <n v="92"/>
    <s v="Gestión de Contratos en Exploración"/>
    <s v="Evaluación de Resultados"/>
    <s v="VICEPRESIDENCIA DE CONTRATOS DE HIDROCARBUROS"/>
    <s v="SEGUIMIENTO A CONTRATOS EN EXPLORACIÓN"/>
    <x v="2"/>
    <x v="2"/>
    <x v="20"/>
    <x v="0"/>
    <s v="Gastos de comercialización"/>
    <s v="No Aplica"/>
    <s v="No Aplica"/>
    <s v="No Aplica"/>
    <m/>
    <s v="Pozos exploratorios perforados de contratos vigentes"/>
    <n v="40"/>
    <s v="Número"/>
    <s v="​​Mide la cantidad de  pozos exploratorios perforados durante el cuatrienio, en cumplimiento de los compromisos exploratorios correspondientes a los Programa Exploratorio Mínimo y Adicional, Programa Exploratorio Posterior o ejecutados como actividad adicional de los Contratos y Convenios E&amp;P.​"/>
    <s v="Sumatoria del número de Pozos Exploratorios perforados en el mes"/>
    <m/>
    <m/>
    <m/>
    <s v="Creciente"/>
    <s v="Mensual"/>
    <s v="Indicador Estratégico"/>
    <m/>
    <m/>
    <m/>
    <m/>
    <m/>
    <m/>
  </r>
  <r>
    <n v="115"/>
    <s v="Gestión TICs"/>
    <s v="Gestión con Valores para Resultados"/>
    <s v="OFICINA DE TECNOLOGÍAS DE LA INFORMACIÓN"/>
    <s v="NO APLICA"/>
    <x v="0"/>
    <x v="0"/>
    <x v="13"/>
    <x v="4"/>
    <s v="Proyecto de inversión DNP"/>
    <s v="Fortalecimiento de las Tecnologías de la Información y las Comunicaciones para la Transformación Digital"/>
    <s v="Documentos de lineamientos técnicos"/>
    <s v="Diseñar y formular los instrumentos Estratégicos involucrados con TI"/>
    <m/>
    <s v="Plan Estratégico de Tecnologías de la Información y Comunicaciones - (PETIC), horizonte 2023-2026. "/>
    <s v="&gt;80"/>
    <s v="Porcentaje"/>
    <s v="El Plan Estratégico de Tecnologías de la Información y Comunicaciones - (PETIC) , alineado con la estrategia de negocio de la ANH para el horizonte 2023-2026. "/>
    <s v="Plan formulado"/>
    <m/>
    <m/>
    <m/>
    <s v="Constante"/>
    <s v="Mensual"/>
    <s v="Indicador Estratégico"/>
    <m/>
    <m/>
    <m/>
    <m/>
    <m/>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4">
  <r>
    <n v="1"/>
    <s v="Gestión Integral"/>
    <s v="Gestión con Valores para Resultados"/>
    <x v="0"/>
    <x v="0"/>
    <s v="Afianzar la gestión y desempeño organizacional eficiente y equitativo, generando mayor confianza ciudadana, transformación e innovación institucional"/>
    <s v="Promoción de la eficiencia y simplificación de procesos institucionales"/>
    <s v="Evaluación de la gestión institucional FURAG II (MIPG-ANH)"/>
    <s v="Plan Estratégico Institucional / Plan Nacional de Desarrollo"/>
    <s v="Gastos de comercialización"/>
    <s v="No Aplica"/>
    <s v="No Aplica"/>
    <s v="No Aplica"/>
    <s v="No Reportado"/>
    <s v="Informe de auditorias internas generados"/>
    <n v="1"/>
    <s v="Número"/>
    <s v=" Se refiere a la realización de los informes de las auditorías internas al SIGC."/>
    <s v="Sumatoria de informes de auditoría generados "/>
    <n v="0"/>
    <s v="No Reportado"/>
    <s v="No Reportado"/>
    <s v="Creciente"/>
    <s v="Anual"/>
    <s v="No Aplica"/>
    <s v="No Reportado"/>
    <s v="No Reportado"/>
    <s v="No Reportado"/>
    <s v="No Reportado"/>
    <s v="No Reportado"/>
    <s v="Indicador Plan de Acción Institucional"/>
    <s v="Sin Información"/>
    <s v="Sin Información"/>
  </r>
  <r>
    <n v="2"/>
    <s v="Gestión Integral"/>
    <s v="Gestión con Valores para Resultados"/>
    <x v="0"/>
    <x v="0"/>
    <s v="Afianzar la gestión y desempeño organizacional eficiente y equitativo, generando mayor confianza ciudadana, transformación e innovación institucional"/>
    <s v="Promoción de la eficiencia y simplificación de procesos institucionales"/>
    <s v="Evaluación de la gestión institucional FURAG II (MIPG-ANH)"/>
    <s v="Plan Estratégico Institucional / Plan Nacional de Desarrollo"/>
    <s v="Gastos de comercialización"/>
    <s v="No Aplica"/>
    <s v="No Aplica"/>
    <s v="No Aplica"/>
    <s v="No Reportado"/>
    <s v="Certificaciones internacionales a los sistemas de gestión"/>
    <n v="1"/>
    <s v="Número"/>
    <s v="Corresponde a las certificaciones que se obtienen al solicitar y recibir la visita del servicio de auditoría de seguimiento con el ente certificador, validado mediante contrato."/>
    <s v="(certificaciones  de mantenimiento a los sistemas de gestión / certificaciones a obtener en la vigencia )*100"/>
    <n v="69000000"/>
    <s v="No Reportado"/>
    <s v="No Reportado"/>
    <s v="Constante"/>
    <s v="Anual"/>
    <s v="No Aplica"/>
    <s v="No Reportado"/>
    <s v="No Reportado"/>
    <s v="No Reportado"/>
    <s v="No Reportado"/>
    <s v="No Reportado"/>
    <s v="Indicador Plan de Acción Institucional"/>
    <s v="Sin Información"/>
    <s v="Sin Información"/>
  </r>
  <r>
    <n v="3"/>
    <s v="Gestión Integral"/>
    <s v="Gestión con Valores para Resultados"/>
    <x v="0"/>
    <x v="0"/>
    <s v="Afianzar la gestión y desempeño organizacional eficiente y equitativo, generando mayor confianza ciudadana, transformación e innovación institucional"/>
    <s v="Promoción de la eficiencia y simplificación de procesos institucionales"/>
    <s v="Evaluación de la gestión institucional FURAG II (MIPG-ANH)"/>
    <s v="Plan Estratégico Institucional / Plan Nacional de Desarrollo"/>
    <s v="Gastos de comercialización"/>
    <s v="No Aplica"/>
    <s v="No Aplica"/>
    <s v="No Aplica"/>
    <s v="No Reportado"/>
    <s v="Plan de mejoramiento para fortalecer la gestión y desempeño institucional implementado"/>
    <n v="1"/>
    <s v="Número"/>
    <s v="Corresponde al plan para adelantar acciones en el marco del plan de mejoramiento para cerrar las brechas de la evaluación."/>
    <s v="Plan de mejoramiento para fortalecer la gestión y desempeño  institucional implementado"/>
    <n v="24000000"/>
    <s v="No Reportado"/>
    <s v="No Reportado"/>
    <s v="Constante"/>
    <s v="Anual"/>
    <s v="No Aplica"/>
    <s v="No Reportado"/>
    <s v="No Reportado"/>
    <s v="No Reportado"/>
    <s v="No Reportado"/>
    <s v="No Reportado"/>
    <s v="Indicador Plan de Acción Institucional"/>
    <s v="Sin Información"/>
    <s v="Sin Información"/>
  </r>
  <r>
    <n v="4"/>
    <s v="Gestión Integral"/>
    <s v="Gestión con Valores para Resultados"/>
    <x v="0"/>
    <x v="0"/>
    <s v="Afianzar la gestión y desempeño organizacional eficiente y equitativo, generando mayor confianza ciudadana, transformación e innovación institucional"/>
    <s v="Promoción de la eficiencia y simplificación de procesos institucionales"/>
    <s v="Evaluación de la gestión institucional FURAG II (MIPG-ANH)"/>
    <s v="Plan Estratégico Institucional / Plan Nacional de Desarrollo"/>
    <s v="Gastos de comercialización"/>
    <s v="No Aplica"/>
    <s v="No Aplica"/>
    <s v="No Aplica"/>
    <s v="No Reportado"/>
    <s v="Informe de revisión por la Presidencia de la ANH al SGIC realizado "/>
    <n v="1"/>
    <s v="Número"/>
    <s v="Corresponde  a las revisiones por la Presidencia al Sistema de Gestión Integral y de control."/>
    <s v="Informe de revisión por la Presidencia de la ANH al SGIC realizado "/>
    <n v="0"/>
    <s v="No Reportado"/>
    <s v="No Reportado"/>
    <s v="Constante"/>
    <s v="Anual"/>
    <s v="No Aplica"/>
    <s v="No Reportado"/>
    <s v="No Reportado"/>
    <s v="No Reportado"/>
    <s v="No Reportado"/>
    <s v="No Reportado"/>
    <s v="Indicador Plan de Acción Institucional"/>
    <s v="Sin Información"/>
    <s v="Sin Información"/>
  </r>
  <r>
    <n v="5"/>
    <s v="Gestión Integral"/>
    <s v="Evaluación de Resultados"/>
    <x v="0"/>
    <x v="0"/>
    <s v="Afianzar la gestión y desempeño organizacional eficiente y equitativo, generando mayor confianza ciudadana, transformación e innovación institucional"/>
    <s v="Promoción de la eficiencia y simplificación de procesos institucionales"/>
    <s v="Evaluación de la gestión institucional FURAG II (MIPG-ANH)"/>
    <s v="Plan Estratégico Institucional / Plan Nacional de Desarrollo"/>
    <s v="Otros gastos de funcionamiento"/>
    <s v="No Aplica"/>
    <s v="No Aplica"/>
    <s v="No Aplica"/>
    <s v="No Reportado"/>
    <s v="Evaluación de la gestión institucional FURAG II (MIPG-ANH)"/>
    <n v="83"/>
    <s v="Porcentaje"/>
    <s v="Se  evalúa el modelo a través de la herramienta FRURAG II, que arroja el resultado según la variables evaluadas."/>
    <s v="Resultado de la Evaluación"/>
    <n v="24000000"/>
    <s v="No Reportado"/>
    <s v="No Reportado"/>
    <s v="Creciente"/>
    <s v="Anual"/>
    <s v="No Aplica"/>
    <s v="No Reportado"/>
    <s v="No Reportado"/>
    <s v="No Reportado"/>
    <s v="No Reportado"/>
    <s v="No Reportado"/>
    <s v="Indicador Estratégico"/>
    <s v="Sin Información"/>
    <s v="Sin Información"/>
  </r>
  <r>
    <n v="6"/>
    <s v="Gestión Estratégica "/>
    <s v="Direccionamiento Estratégico y Planeación"/>
    <x v="0"/>
    <x v="0"/>
    <s v="Articular los actores del sector energético para la adecuada ejecución de los contratos misionales en armonía con una sociedad resiliente al clima"/>
    <s v="Modernización y ampliación de instrumentos de evaluación seguimiento y control del sector minero energético"/>
    <s v="Evaluación de la gestión institucional FURAG II (MIPG-ANH)"/>
    <s v="Plan Anticorrupción y de Atención al Ciudadano"/>
    <s v="Gastos de comercialización"/>
    <s v="No Aplica"/>
    <s v="No Aplica"/>
    <s v="No Aplica"/>
    <s v="No Reportado"/>
    <s v="Monitoreo realizado a la implementación de actividades del Componente  Gestión del Riesgo de Corrupción, del Plan Anticorrupción y de Atención al Ciudadano "/>
    <n v="3"/>
    <s v="Número"/>
    <s v="Corresponde al monitoreo sobre las actividades ejecutadas en el marco del   Componente Gestión del Riesgo de Corrupción, del Plan Anticorrupción y de Atención al Ciudadano"/>
    <s v="Sumatoria de monitoreos realizados a la implementación de las actividades del Componente Gestión del Riesgo de Corrupción, del Plan Anticorrupción y de Atención al Ciudadano   "/>
    <n v="0"/>
    <s v="No Reportado"/>
    <s v="No Reportado"/>
    <s v="Creciente"/>
    <s v="Cuatrimestral"/>
    <s v="No Reportado"/>
    <s v="No Reportado"/>
    <s v="No Reportado"/>
    <s v="No Reportado"/>
    <s v="No Reportado"/>
    <s v="No Reportado"/>
    <s v="Indicador Plan de Acción Institucional"/>
    <s v="Sin Información"/>
    <s v="Sin Información"/>
  </r>
  <r>
    <n v="7"/>
    <s v="Gestión Estratégica "/>
    <s v="Gestión con Valores para Resultados"/>
    <x v="0"/>
    <x v="0"/>
    <s v="Articular los actores del sector energético para la adecuada ejecución de los contratos misionales en armonía con una sociedad resiliente al clima"/>
    <s v="Modernización y ampliación de instrumentos de evaluación seguimiento y control del sector minero energético"/>
    <s v="Evaluación de la gestión institucional FURAG II (MIPG-ANH)"/>
    <s v="Plan Anticorrupción y de Atención al Ciudadano"/>
    <s v="Gastos de comercialización"/>
    <s v="No Aplica"/>
    <s v="No Aplica"/>
    <s v="No Aplica"/>
    <s v="No Reportado"/>
    <s v="Monitoreo realizado a la implementación de actividades del Componente  Planeación de la Estrategia de Racionalización, del Plan Anticorrupción y de Atención al Ciudadano "/>
    <n v="3"/>
    <s v="Número"/>
    <s v="​Corresponde al monitoreo sobre las actividades ejecutadas en el marco del   Componente Planeación de la Estrategia de Racionalización, del Plan Anticorrupción y de Atención al Ciudadano. ​_x000a_"/>
    <s v="Sumatoria de monitoreos realizados a la implementación de actividades del Componente  Planeación de la Estrategia de Racionalización, del Plan Anticorrupción y de Atención al Ciudadano "/>
    <n v="0"/>
    <s v="No Reportado"/>
    <s v="No Reportado"/>
    <s v="Creciente"/>
    <s v="Cuatrimestral"/>
    <s v="No Reportado"/>
    <s v="No Reportado"/>
    <s v="No Reportado"/>
    <s v="No Reportado"/>
    <s v="No Reportado"/>
    <s v="No Reportado"/>
    <s v="Indicador Plan de Acción Institucional"/>
    <s v="Sin Información"/>
    <s v="Sin Información"/>
  </r>
  <r>
    <n v="8"/>
    <s v="Gestión Estratégica "/>
    <s v="Gestión con Valores para Resultados"/>
    <x v="0"/>
    <x v="0"/>
    <s v="Articular los actores del sector energético para la adecuada ejecución de los contratos misionales en armonía con una sociedad resiliente al clima"/>
    <s v="Modernización y ampliación de instrumentos de evaluación seguimiento y control del sector minero energético"/>
    <s v="Evaluación de la gestión institucional FURAG II (MIPG-ANH)"/>
    <s v="Plan Anticorrupción y de Atención al Ciudadano"/>
    <s v="Gastos de comercialización"/>
    <s v="No Aplica"/>
    <s v="No Aplica"/>
    <s v="No Aplica"/>
    <s v="No Reportado"/>
    <s v="Monitoreo realizado a la implementación de actividades del Componente Rendición de Cuentas, del Plan Anticorrupción y de Atención al Ciudadano "/>
    <n v="3"/>
    <s v="Número"/>
    <s v="​Corresponde al monitoreo sobre las actividades ejecutadas en el marco del   Componente Rendición de Cuentas, del Plan Anticorrupción y de Atención al Ciudadano. ​"/>
    <s v="Sumatoria de Monitoreos realizados a la implementación de actividades del Componente Rendición de Cuentas, del Plan Anticorrupción y de Atención al Ciudadano "/>
    <n v="0"/>
    <s v="No Reportado"/>
    <s v="No Reportado"/>
    <s v="Creciente"/>
    <s v="Cuatrimestral"/>
    <s v="No Reportado"/>
    <s v="No Reportado"/>
    <s v="No Reportado"/>
    <s v="No Reportado"/>
    <s v="No Reportado"/>
    <s v="No Reportado"/>
    <s v="Indicador Plan de Acción Institucional"/>
    <s v="Sin Información"/>
    <s v="Sin Información"/>
  </r>
  <r>
    <n v="9"/>
    <s v="Gestión Estratégica "/>
    <s v="Gestión con Valores para Resultados"/>
    <x v="0"/>
    <x v="0"/>
    <s v="Articular los actores del sector energético para la adecuada ejecución de los contratos misionales en armonía con una sociedad resiliente al clima"/>
    <s v="Modernización y ampliación de instrumentos de evaluación seguimiento y control del sector minero energético"/>
    <s v="Evaluación de la gestión institucional FURAG II (MIPG-ANH)"/>
    <s v="Plan Anticorrupción y de Atención al Ciudadano"/>
    <s v="Gastos de comercialización"/>
    <s v="No Aplica"/>
    <s v="No Aplica"/>
    <s v="No Aplica"/>
    <s v="No Reportado"/>
    <s v="Monitoreo realizado a la implementación de actividades del Componente Iniciativas Adicionales, del Plan Anticorrupción y de Atención al Ciudadano "/>
    <n v="3"/>
    <s v="Número"/>
    <s v="​Corresponde al monitoreo sobre las actividades ejecutadas en el marco del   Componente  Iniciativas Adicionales, del Plan Anticorrupción y de Atención al Ciudadano. "/>
    <s v="Sumatoria de monitoreos realizados a la implementación de actividades del Componente Iniciativas Adicionales, del Plan Anticorrupción y de Atención al Ciudadano "/>
    <n v="0"/>
    <s v="No Reportado"/>
    <s v="No Reportado"/>
    <s v="Creciente"/>
    <s v="Cuatrimestral"/>
    <s v="No Reportado"/>
    <s v="No Reportado"/>
    <s v="No Reportado"/>
    <s v="No Reportado"/>
    <s v="No Reportado"/>
    <s v="No Reportado"/>
    <s v="Indicador Plan de Acción Institucional"/>
    <s v="Sin Información"/>
    <s v="Sin Información"/>
  </r>
  <r>
    <n v="10"/>
    <s v="Gestión de Proyectos"/>
    <s v="Evaluación de Resultados"/>
    <x v="0"/>
    <x v="0"/>
    <s v="Afianzar la gestión y desempeño organizacional eficiente y equitativo, generando mayor confianza ciudadana, transformación e innovación institucional"/>
    <s v="Promoción de la eficiencia y simplificación de procesos institucionales"/>
    <s v="Evaluación de la gestión institucional FURAG II (MIPG-ANH)"/>
    <s v="Plan Estratégico Institucional / Plan Nacional de Desarrollo"/>
    <s v="Otros gastos de funcionamiento"/>
    <s v="No Aplica"/>
    <s v="No Aplica"/>
    <s v="Fortalecer la gestión por proyectos en la ANH"/>
    <s v="Sin Información"/>
    <s v="Asesorías realizadas para la formulación, ajuste, y seguimiento a proyectos de la ANH"/>
    <n v="100"/>
    <s v="Porcentaje"/>
    <s v="Corresponde a las asesorías realizadas para la formulación, ajuste, y seguimiento a proyectos de la ANH; en el marco del proceso de Gestión de Proyectos._x000a_"/>
    <s v="(asesorías realizadas para la formulación, ajuste, y seguimiento a proyectos de la ANH/ Asesorías solicitadas por las dependencias)*100"/>
    <n v="0"/>
    <d v="2023-01-01T00:00:00"/>
    <d v="2023-12-31T00:00:00"/>
    <s v="Constante"/>
    <s v="Trimestral"/>
    <n v="100"/>
    <s v="En el mes de  abril de 2023 se continuaron asesorías sobre la formulación de proyectos nuevos de las vicepresidencias Técnica, Promoción y Asignación de Áreas, y Oficina de Tecnologías, dando respuesta a observaciones del Ministerio de Minas y   Departamento Nacional de Planeación - DNP, realizando cambios en los documentos soporte de formulación y acompañandos las reuniones correspondientes. También, se asesoró el ajuste al proyecto en ejecución de la Vicepresidencia Técnica, según observaciones realizadas por el Ministerio de Minas y Energía y DNP; igualmente, se orientó el reporte de seguimiento a la ejecución y actualización de la regionalización de los proyectos vigentes en la nueva Plataforma Integrada de Inversión Pública - PIIP."/>
    <s v="Reuniones convocadas a través de la plataforma Teams, y correos electrónicos insitucionales._x000a_Plataformas:_x000a_https://mgaweb.dnp.gov.co/_x000a_https://piip.dnp.gov.co/_x000a_"/>
    <s v="No Aplica"/>
    <s v="No Aplica"/>
    <s v="Se reitera la vinculación en la columna H al indicador estratégico FURAG. Se diligenciaron las fechas de inicio y fin,columnas U y V."/>
    <s v="Indicador Plan de Acción Institucional"/>
    <s v="Patricia Marín Ruiz"/>
    <s v="patricia.marin@anh.gov.co"/>
  </r>
  <r>
    <n v="11"/>
    <s v="Gestión de Proyectos"/>
    <s v="Evaluación de Resultados"/>
    <x v="0"/>
    <x v="0"/>
    <s v="Afianzar la gestión y desempeño organizacional eficiente y equitativo, generando mayor confianza ciudadana, transformación e innovación institucional"/>
    <s v="Promoción de la eficiencia y simplificación de procesos institucionales"/>
    <s v="Evaluación de la gestión institucional FURAG II (MIPG-ANH)"/>
    <s v="Plan Estratégico Institucional / Plan Nacional de Desarrollo"/>
    <s v="Otros gastos de funcionamiento"/>
    <s v="No Aplica"/>
    <s v="No Aplica"/>
    <s v="Fortalecer la gestión por proyectos en la ANH"/>
    <s v="Sin Información"/>
    <s v="Informe sobre la ejecución de proyectos elaborado"/>
    <n v="4"/>
    <s v="Número"/>
    <s v="Corresponde al informe consolidado sobre el seguimiento a la ejecución de proyectos "/>
    <s v="Informe consolidado sobre el seguimiento a la ejecución de proyectos"/>
    <n v="0"/>
    <d v="2023-01-01T00:00:00"/>
    <d v="2023-12-31T00:00:00"/>
    <s v="Creciente"/>
    <s v="Trimestral"/>
    <n v="1"/>
    <s v="Se elaboró informe de ejecución presupuestal al cierre del PRIMER TRIMESTRE de 2023,  paras er consolidado por el Grupo Financieron y remitido al Ministerio de Hacienda; se ha realizó la actualización del informe para lo correspondiente al presupuesto Inversión para el numeral 2.2.2. (páginas 15 a 21)."/>
    <s v="Correo electrónico con asunto INFORME EJECUCION PRESUPUESTAL ANH I TRIMESTRE DE 2023, De: Hernan Arnulfo Mendez Triana &lt;hernan.mendez@anh.gov.co&gt; _x000a_Enviado el: jueves, 18 de mayo de 2023 12:01 p. m."/>
    <s v="No Aplica"/>
    <s v="No Aplica"/>
    <s v="Se reitera la vinculación en la columna H al indicador estratégico FURAG. Se diligenciaron las fechas de inicio y fin,columnas U y V."/>
    <s v="Indicador Plan de Acción Institucional"/>
    <s v="Patricia Marín Ruiz"/>
    <s v="patricia.marin@anh.gov.co"/>
  </r>
  <r>
    <n v="12"/>
    <s v="Gestión de Proyectos"/>
    <s v="Direccionamiento Estratégico y Planeación"/>
    <x v="0"/>
    <x v="0"/>
    <s v="Afianzar la gestión y desempeño organizacional eficiente y equitativo, generando mayor confianza ciudadana, transformación e innovación institucional"/>
    <s v="Promoción de la eficiencia y simplificación de procesos institucionales"/>
    <s v="Evaluación de la gestión institucional FURAG II (MIPG-ANH)"/>
    <s v="Plan Estratégico Institucional / Plan Nacional de Desarrollo"/>
    <s v="Otros gastos de funcionamiento"/>
    <s v="No Aplica"/>
    <s v="No Aplica"/>
    <s v="Fortalecer la gestión por proyectos en la ANH"/>
    <s v="Sin Información"/>
    <s v="Documento con  información de recursos de inversión para el anteproyecto de presupuesto consolidado"/>
    <n v="1"/>
    <s v="Unidad"/>
    <s v="​El anteproyecto de inversión incluye la solicitud de recursos que por proyecto de inversión realizan las dependencias para la siguiente vigencia, justificando la respectiva necesidad de recursos. ​"/>
    <s v="Documento con  información de recursos de inversión para el anteproyecto de presupuesto consolidado"/>
    <n v="0"/>
    <d v="2023-01-01T00:00:00"/>
    <d v="2023-06-30T00:00:00"/>
    <s v="Constante"/>
    <s v="Anual"/>
    <s v="No Aplica"/>
    <s v="No Aplica"/>
    <s v="No Aplica"/>
    <s v="No Aplica"/>
    <s v="No Aplica"/>
    <s v="Se reitera la vinculación en la columna H al indicador estratégico FURAG. Se diligenciaron las fechas de inicio y fin,columnas U y V."/>
    <s v="Indicador Plan de Acción Institucional"/>
    <s v="Patricia Marín Ruiz"/>
    <s v="patricia.marin@anh.gov.co"/>
  </r>
  <r>
    <n v="13"/>
    <s v="Gestión Documental"/>
    <s v="Información y comunicación"/>
    <x v="0"/>
    <x v="1"/>
    <s v="Afianzar la gestión y desempeño organizacional eficiente y equitativo, generando mayor confianza ciudadana, transformación e innovación institucional"/>
    <s v="Promoción de la eficiencia y simplificación de procesos institucionales"/>
    <s v="Evaluación de la gestión institucional FURAG II (MIPG-ANH)"/>
    <s v="Plan Institucional de Archivos de la Entidad ­PINAR"/>
    <s v="Gastos de comercialización"/>
    <s v="No Aplica"/>
    <s v="No Aplica"/>
    <s v="No Aplica"/>
    <n v="489"/>
    <s v="Diagnóstico Integral de Archivo ANH"/>
    <n v="1"/>
    <s v="Unidad"/>
    <s v="Contar el diagnóstico integral de archivo de la ANH y lo inherente a este"/>
    <s v="Diagnóstico construido"/>
    <n v="280000000"/>
    <d v="2023-05-01T00:00:00"/>
    <d v="2023-12-01T00:00:00"/>
    <s v="Constante"/>
    <s v="Semestral"/>
    <n v="0"/>
    <s v="El 24 de abril de 2023 se aprueba la línea 489 para la contratación cuyo objeto es el diagnóstico integral de archivo de la ANH. Durante abril se elaboro el borrador del ESET, se esta revisando y  ajustando con informacion propia de la Archivo General de la Nacion."/>
    <s v="Secop:  https://community.secop.gov.co/Public/App/AnnualPurchasingPlanManagementPublic/Index?currentLanguage=en&amp;Page=login&amp;Country=CO&amp;SkinName=CCE y Pagina Web ANH: https://www.anh.gov.co/es/la-anh/planeaci%C3%B3n/"/>
    <n v="0"/>
    <n v="0"/>
    <s v="Responsable: Yenny"/>
    <s v="Indicador Plan de Acción Institucional"/>
    <s v="Janier Cuervo Ordóñez"/>
    <s v="janier.cuervo@anh.gov.co"/>
  </r>
  <r>
    <n v="14"/>
    <s v="Gestión Documental"/>
    <s v="Información y comunicación"/>
    <x v="0"/>
    <x v="1"/>
    <s v="Afianzar la gestión y desempeño organizacional eficiente y equitativo, generando mayor confianza ciudadana, transformación e innovación institucional"/>
    <s v="Promoción de la eficiencia y simplificación de procesos institucionales"/>
    <s v="Evaluación de la gestión institucional FURAG II (MIPG-ANH)"/>
    <s v="Plan Institucional de Archivos de la Entidad ­PINAR"/>
    <s v="Adquisición de Bienes y Servicios"/>
    <s v="No Aplica"/>
    <s v="No Aplica"/>
    <s v="No Aplica"/>
    <n v="287"/>
    <s v="Actualización instrumentos Archivísticos de la ANH (TRD, CCD, FUID, PGD, entre otros)"/>
    <n v="80"/>
    <s v="Porcentaje"/>
    <s v="Elaboración, seguimiento y actualización de los instrumentos archivísticos de la Entidad conforme con la normativa archivística vigente y aplicable"/>
    <s v="Numero acumulado de instrumentos archivísticos aprobados en Comité de Evaluación de Desempeño / Total de Instrumentos archivísticos (en total son 8)"/>
    <n v="790000000"/>
    <d v="2023-02-01T00:00:00"/>
    <d v="2023-12-01T00:00:00"/>
    <s v="Creciente"/>
    <s v="Mensual"/>
    <n v="0"/>
    <s v="Se entrega el Programa de Gestión Documental PGD (primer instrumento archivístico) para revisión y aprobación del Comité de Evaluación y Desempeño el próximo 5 de mayo de 2023. Contrato Nro. 100 de 2023, suscrito con Yenny Emilse Farfán Quijano cuyo objeto es: 287. Prestación de Servicios profesionales especializados en apoyo en Gestión Documental para el grupo Administrativo y Financiero”. "/>
    <m/>
    <n v="0"/>
    <n v="0"/>
    <s v="Responsable: Yenny"/>
    <s v="Indicador Plan de Acción Institucional"/>
    <s v="Janier Cuervo Ordóñez"/>
    <s v="janier.cuervo@anh.gov.co"/>
  </r>
  <r>
    <n v="15"/>
    <s v="Gestión Documental"/>
    <s v="Información y comunicación"/>
    <x v="0"/>
    <x v="1"/>
    <s v="Afianzar la gestión y desempeño organizacional eficiente y equitativo, generando mayor confianza ciudadana, transformación e innovación institucional"/>
    <s v="Promoción de la eficiencia y simplificación de procesos institucionales"/>
    <s v="Evaluación de la gestión institucional FURAG II (MIPG-ANH)"/>
    <s v="Plan Institucional de Archivos de la Entidad ­PINAR"/>
    <s v="Gastos de comercialización"/>
    <s v="No Aplica"/>
    <s v="No Aplica"/>
    <s v="No Aplica"/>
    <s v="No Aplica"/>
    <s v="Organización documental del archivo de gestión y central de la ANH"/>
    <n v="20"/>
    <s v="Porcentaje"/>
    <s v="Contratar los servicios de organización y demás actividades relacionadas, de acuerdo a la normatividad Archivística Colombiana Vigente, y siguiendo las directrices del diagnóstico emitido por el AGN para  aproximadamente 5.000 cajas de archivo (levantamiento de inventario, clasificación, ordenación, depuración, foliación, descripción documental)."/>
    <s v="Contrato suscrito"/>
    <n v="980000000"/>
    <d v="2023-07-01T00:00:00"/>
    <d v="2023-12-01T00:00:00"/>
    <s v="Creciente"/>
    <s v="Semestral"/>
    <n v="0"/>
    <s v="El insumo para iniciar con la organización documental del archivo de gestión y central de la ANH (aprox 5.000 cajas de archivo) que incluye las actividades de:  levantamiento de inventario, clasificación, ordenación, depuración, foliación y  descripción documental; será el que provea el contrato suscrito con la AGN"/>
    <s v="No Aplica"/>
    <n v="0"/>
    <n v="0"/>
    <s v="Responsable: Cindy Lorena  Bastidas"/>
    <s v="Indicador Plan de Acción Institucional"/>
    <s v="Janier Cuervo Ordóñez"/>
    <s v="janier.cuervo@anh.gov.co"/>
  </r>
  <r>
    <n v="16"/>
    <s v="Gestión Administrativa"/>
    <s v="Gestión con Valores para Resultados"/>
    <x v="0"/>
    <x v="1"/>
    <s v="Afianzar la gestión y desempeño organizacional eficiente y equitativo, generando mayor confianza ciudadana, transformación e innovación institucional"/>
    <s v="Promoción de la eficiencia y simplificación de procesos institucionales"/>
    <s v="Evaluación de la gestión institucional FURAG II (MIPG-ANH)"/>
    <s v="Plan de Acción Institucional"/>
    <s v="Adquisición de Bienes y Servicios"/>
    <s v="No Aplica"/>
    <s v="No Aplica"/>
    <s v="No Aplica"/>
    <s v="3 34 36 154 287 288 298"/>
    <s v="Servicios adquiridos para el apoyo a los procesos liderados por el GIT Administrativo"/>
    <n v="100"/>
    <s v="Porcentaje"/>
    <s v="Consiste en las acciones que se tomen para la contratación de prestaciones de servicios requeridos por la Agencia liderados por el GIT Administrativo y Financiero"/>
    <s v="(No. de Contratos suscritos / No. de contratos a suscribir según PAA) * 100"/>
    <n v="2581000000"/>
    <d v="2023-01-01T00:00:00"/>
    <d v="2023-12-01T00:00:00"/>
    <s v="Creciente"/>
    <s v="Semestral"/>
    <n v="0.5"/>
    <s v="Otrosí 1 Cto 124/22, Otrosí OC 42956/2019, OC 10288/22, Otrosí 1 Cto 297/2022, Otrosí, Otrosí 1 y 2  Cto 291/2022, Cto 476/2022, Cto 11/2023, Cto 78/2023, Cto 100/2023, OC 104575/2023, Cto 210/2023, Cto 196/2023, Cto 238/2023. Se estima que se requieren 16 contratos para atender"/>
    <s v="Secop:  https://community.secop.gov.co/Public/App/AnnualPurchasingPlanManagementPublic/Index?currentLanguage=en&amp;Page=login&amp;Country=CO&amp;SkinName=CCE"/>
    <n v="1044689311"/>
    <n v="88035521"/>
    <s v="Responsable: Franklin"/>
    <s v="Indicador Plan de Acción Institucional"/>
    <s v="Janier Cuervo Ordóñez"/>
    <s v="janier.cuervo@anh.gov.co"/>
  </r>
  <r>
    <n v="17"/>
    <s v="Gestión TICs"/>
    <s v="Gestión con Valores para Resultados"/>
    <x v="0"/>
    <x v="1"/>
    <s v="Afianzar la gestión y desempeño organizacional eficiente y equitativo, generando mayor confianza ciudadana, transformación e innovación institucional"/>
    <s v="Promoción de la eficiencia y simplificación de procesos institucionales"/>
    <s v="Nivel de cumplimiento en la implementación de soluciones digitales"/>
    <s v="Plan Estratégico Tecnologías de la Información y las Comunicaciones - PETIC"/>
    <s v="Adquisición de Bienes y Servicios"/>
    <s v="No Aplica"/>
    <s v="No Aplica"/>
    <s v="No Aplica"/>
    <n v="375"/>
    <s v="Actualización, mantenimiento y soporte del Sistema de Gestión de Documentos Electrónicos de Archivo - SGDEA ControlDoc"/>
    <n v="1"/>
    <s v="Unidad"/>
    <s v="Soporte, mantenimiento y actualizaciones del SGDEA que emplea la entidad por horas."/>
    <s v="Mensual"/>
    <n v="56423850"/>
    <d v="2023-03-01T00:00:00"/>
    <d v="2023-12-01T00:00:00"/>
    <s v="Constante"/>
    <s v="Mensual"/>
    <n v="1"/>
    <s v="El 27 de marzo de 2023 se suscribió el Contrato 238 de 2023"/>
    <s v="Secop II - Contrato 238 de 2023 suscrito con Control Online SAS"/>
    <n v="56423850"/>
    <n v="0"/>
    <s v="Responsable: Janier"/>
    <s v="Indicador Plan de Acción Institucional"/>
    <s v="Janier Cuervo Ordóñez"/>
    <s v="janier.cuervo@anh.gov.co"/>
  </r>
  <r>
    <n v="18"/>
    <s v="Gestión financiera"/>
    <s v="Gestión con Valores para Resultados"/>
    <x v="0"/>
    <x v="2"/>
    <s v="Afianzar la gestión y desempeño organizacional eficiente y equitativo, generando mayor confianza ciudadana, transformación e innovación institucional"/>
    <s v="Promoción de la eficiencia y simplificación de procesos institucionales"/>
    <s v="Evaluación de la gestión institucional FURAG II (MIPG-ANH)"/>
    <s v="Plan de Acción Institucional"/>
    <s v="Retenciones realizadas a Personales Naturales y Jurídicas"/>
    <s v="No Aplica"/>
    <s v="No Aplica"/>
    <s v="Identificar el total de declaraciones presentadas a las oficinas de impuestos de forma oportuna, de acuerdo a los establecido en la normatividad vigente"/>
    <s v="Sin Información"/>
    <s v="Declaraciones presentadas oportunamente"/>
    <n v="100"/>
    <s v="Porcentaje"/>
    <s v="Se presenta las Declaraciones DIAN, ICA, Retención ICA, Declaración Ministerio de Educación y Declaración de Ministerio del Interior. Se debe tener en cuenta que V1 y V5 incluye ReteICA e ICA; V2 y V6 incluye Retefuente, IVA e Ingresos y Patrimonio."/>
    <s v="V1: Declaraciones ICA presentadas_x000a_V2: Declaraciones DIAN presentadas_x000a_V3: Declaraciones MinEducación presentadas_x000a_V4: Declaraciones MinInterior presentadas_x000a_V5: Declaraciones ICA del año_x000a_V6: Declaraciones DIAN del año_x000a_V7: Declaraciones MinEducación del año_x000a_V8: Declaraciones MinInterior del año_x000a__x000a_(V1+V2+V3+V4)/(V5+V6+V7+V8)*100"/>
    <n v="1070000000"/>
    <d v="2023-01-11T00:00:00"/>
    <d v="2023-12-31T00:00:00"/>
    <s v="Creciente"/>
    <s v="Mensual"/>
    <n v="43.33"/>
    <s v="Se presenta la declaración de: (i) sexto bimestre del 2022 ReteICA Bogotá, (ii) primer bimestre ReteICA del 2023 Bogotá, (iii) ICA vigencia 2022 Bogotá, (iv) Retefuente DIAN diciembre 2022, (v) Retefuente DIAN enero 2023 y (vi) Retefuente DIAN  febrero 2023, (vii) declaración IVA DIAN sexto bimestre del 2022, (viii) declaración IVA DIAN primer bimestre del 2023, (ix) declaración de ingresos y patrimonio DIAN vigencia 2022, (x) Mineducación segundo semestre 2022, (xi) MinInterior diciembre 2022, (xii) Mininterior enero 2023 y (xiii) sexto bimestre del 2022 ReteICA Cartagena"/>
    <s v="Portal DIAN y carpeta compartida Gestión Contable impuestos Marzo 2023."/>
    <n v="267500000"/>
    <n v="267500000"/>
    <s v="Se construye y realizan ajusten en reuniones con profesional encargado de la consolidación del Plan de Acción Institucional."/>
    <s v="Indicador Plan de Acción Institucional"/>
    <s v="Jarvin Antonio López Rodríguez"/>
    <s v="jarvin.lopez@anh.gov.co"/>
  </r>
  <r>
    <n v="19"/>
    <s v="Gestión financiera"/>
    <s v="Gestión con Valores para Resultados"/>
    <x v="0"/>
    <x v="1"/>
    <s v="Afianzar la gestión y desempeño organizacional eficiente y equitativo, generando mayor confianza ciudadana, transformación e innovación institucional"/>
    <s v="Promoción de la eficiencia y simplificación de procesos institucionales"/>
    <s v="Evaluación de la gestión institucional FURAG II (MIPG-ANH)"/>
    <s v="Plan de Acción Institucional"/>
    <s v="Funcionamiento (Gastos de Personal, Adquisición de Bienes y Servicios, Transferencias corrientes (sin transferencia excedentes financieros a la nación), Gatos de Comercialización, Impuesto y Cuota de Fiscalización y Auditaje"/>
    <s v="No Aplica"/>
    <s v="No Aplica"/>
    <s v="Ejercer el control y seguimiento a la ejecución de los gastos de funcionamiento en el período fiscal correspondiente tomando el comportamiento semestral, con el ánimo de garantizar la austeridad en el gasto conforme a las directrices del gobierno nacional"/>
    <s v="No Aplica"/>
    <s v="Ejecución de los gastos de funcionamiento para la Agencia"/>
    <s v="% de ejecución equivalente &lt;= el 50% de apropiación anual"/>
    <s v="Porcentaje"/>
    <s v="Mide el nivel de ejecución de los gastos de funcionamiento para la Agencia a partir del Total Presupuesto de Gastos de Funcionamiento Ejecutado / Total Apropiación de Gasto de Funcionamiento"/>
    <s v="(Valor Obligado Acumulado Gastos de Funcionamiento - Valor Obligado Excedentes Financieros)/ (Apropiación vigentes Gastos de Funcionamiento - Valor Apropiado Excedentes Financieros)"/>
    <n v="103584660000"/>
    <d v="2023-01-01T00:00:00"/>
    <d v="2023-12-01T00:00:00"/>
    <s v="Creciente"/>
    <s v="Semestral"/>
    <n v="0.21594711301718064"/>
    <s v="Se viene ejecutando la contratación de acuerdo con lo planeado en el plan anual de adquisiciones. Se relacionan los valores excluyendo el giro de los excedentes financieros"/>
    <s v="Informe de Ejecución Presupuestal de gastos agregado de SIIF al cierre de marzo de 2023"/>
    <n v="70460073969.100006"/>
    <n v="19255344830.740002"/>
    <s v="Responsable: Janier"/>
    <s v="Indicador Plan de Acción Institucional"/>
    <s v="Janier Cuervo Ordóñez"/>
    <s v="janier.cuervo@anh.gov.co"/>
  </r>
  <r>
    <n v="20"/>
    <s v="Gestión financiera"/>
    <s v="Gestión con Valores para Resultados"/>
    <x v="0"/>
    <x v="1"/>
    <s v="Articular los actores del sector energético para la adecuada ejecución de los contratos misionales en armonía con una sociedad resiliente al clima"/>
    <s v="Fortalecimiento y articulación institucional del sector minero energético"/>
    <s v="Aplicación de Instrumento de medición de Nivel de Satisfacción del Talento Humano a los funcionarios de la entidad"/>
    <s v="Plan de Acción Institucional"/>
    <s v="Otros gastos de funcionamiento"/>
    <s v="No Aplica"/>
    <s v="No Aplica"/>
    <s v="No Aplica"/>
    <s v="No Reportado"/>
    <s v="Solicitudes atendidas (cliente interno)"/>
    <s v="No Reportado"/>
    <s v="Porcentaje"/>
    <s v="Corresponde a todas las gestiones adelantadas para dar trámite a las solicitudes que se requieran al Grupo Administrativo y Financiero.​"/>
    <s v="(No. de solicitudes recibidas por el Grupo Financiero / No. Solicitudes atendidas) * 100"/>
    <s v="No Reportado"/>
    <s v="No Reportado"/>
    <s v="No Reportado"/>
    <s v="Constante"/>
    <s v="Mensual"/>
    <s v="No Reportado"/>
    <s v="No Reportado"/>
    <s v="No Reportado"/>
    <s v="No Reportado"/>
    <s v="No Reportado"/>
    <s v="No Reportado"/>
    <s v="Indicador Plan de Acción Institucional"/>
    <s v="Sin Información"/>
    <s v="Sin Información"/>
  </r>
  <r>
    <n v="21"/>
    <s v="Gestión del Talento Humano"/>
    <s v="Talento Humano"/>
    <x v="0"/>
    <x v="3"/>
    <s v="Afianzar la gestión y desempeño organizacional eficiente y equitativo, generando mayor confianza ciudadana, transformación e innovación institucional"/>
    <s v="Promoción de la eficiencia y simplificación de procesos institucionales"/>
    <s v="Aplicación de Instrumento de medición de Nivel de Satisfacción del Talento Humano a los funcionarios de la entidad"/>
    <s v="Plan Estratégico de Talento Humano"/>
    <s v="Otros gastos de funcionamiento"/>
    <s v="No Aplica"/>
    <s v="No Aplica"/>
    <s v="No Aplica"/>
    <s v="No Reportado"/>
    <s v="Aplicación de Instrumento de medición de Nivel de Satisfacción del Talento Humano a los funcionarios de la entidad"/>
    <n v="100"/>
    <s v="Porcentaje"/>
    <s v="Evaluar la satisfacción de la parte interesada interna frente a la implementación de las rutas para crear Valor en lo Público (Ruta de la Felicidad, Ruta del Crecimiento, Ruta del Servicio, Ruta de la Calidad y Ruta del Análisis de Datos."/>
    <s v="Sondeo de satisfacción"/>
    <n v="0"/>
    <s v="No Reportado"/>
    <s v="No Reportado"/>
    <s v="Creciente"/>
    <s v="Semestral"/>
    <s v="No Aplica"/>
    <s v="No Reportado"/>
    <s v="No Reportado"/>
    <s v="No Reportado"/>
    <s v="No Reportado"/>
    <s v="No Reportado"/>
    <s v="Indicador Estratégico"/>
    <s v="Sin Información"/>
    <s v="Sin Información"/>
  </r>
  <r>
    <n v="22"/>
    <s v="Gestión del Talento Humano"/>
    <s v="Talento Humano"/>
    <x v="0"/>
    <x v="3"/>
    <s v="Afianzar la gestión y desempeño organizacional eficiente y equitativo, generando mayor confianza ciudadana, transformación e innovación institucional"/>
    <s v="Promoción de la eficiencia y simplificación de procesos institucionales"/>
    <s v="Evaluación Dimensión de Talento Humano FURAG - MIPG"/>
    <s v="Plan Estratégico de Talento Humano"/>
    <s v="Otros gastos de funcionamiento"/>
    <s v="No Aplica"/>
    <s v="No Aplica"/>
    <s v="No Aplica"/>
    <s v="No Reportado"/>
    <s v="Avance en la Implementación del Plan Estratégico de TH 2023"/>
    <n v="98"/>
    <s v="Porcentaje"/>
    <s v="Evaluar el nivel de Avance en la implementación del Plan Estratégico de TH 2018 - 2022"/>
    <s v="Promedio de la ejecución de los planes: plan previsión de recursos humanos+ plan anual de vacantes + plan institucional de capacitación + plan de incentivos institucionales/bienestar + plan anual en seguridad y salud en el trabajo"/>
    <n v="1259938660"/>
    <s v="No Reportado"/>
    <s v="No Reportado"/>
    <s v="Creciente"/>
    <s v="Trimestral"/>
    <s v="No Aplica"/>
    <s v="No Reportado"/>
    <s v="No Reportado"/>
    <s v="No Reportado"/>
    <s v="No Reportado"/>
    <s v="No Reportado"/>
    <s v="Indicador Plan de Acción Institucional"/>
    <s v="Sin Información"/>
    <s v="Sin Información"/>
  </r>
  <r>
    <n v="23"/>
    <s v="Gestión del Talento Humano"/>
    <s v="Talento Humano"/>
    <x v="0"/>
    <x v="3"/>
    <s v="Afianzar la gestión y desempeño organizacional eficiente y equitativo, generando mayor confianza ciudadana, transformación e innovación institucional"/>
    <s v="Promoción de la eficiencia y simplificación de procesos institucionales"/>
    <s v="Evaluación Dimensión de Talento Humano FURAG - MIPG"/>
    <s v="Plan de Seguridad y Salud en el Trabajo"/>
    <s v="Otros gastos de funcionamiento"/>
    <s v="No Aplica"/>
    <s v="No Aplica"/>
    <s v="No Aplica"/>
    <s v="No Reportado"/>
    <s v="Avance en la Implementación del Plan de Seguridad y Salud en el Trabajo - SST 2023"/>
    <n v="98"/>
    <s v="Porcentaje"/>
    <s v="Evaluar el Nivel de Avance en la implementación del Plan de Seguridad y Salud en el Trabajo - SST 2022"/>
    <s v="(Total actividades ejecutadas para el periodo / Total actividades programadas ) *100"/>
    <n v="142517377"/>
    <s v="No Reportado"/>
    <s v="No Reportado"/>
    <s v="Creciente"/>
    <s v="Trimestral"/>
    <s v="No Aplica"/>
    <s v="No Reportado"/>
    <s v="No Reportado"/>
    <s v="No Reportado"/>
    <s v="No Reportado"/>
    <s v="No Reportado"/>
    <s v="Indicador Plan de Acción Institucional"/>
    <s v="Sin Información"/>
    <s v="Sin Información"/>
  </r>
  <r>
    <n v="24"/>
    <s v="Gestión del Talento Humano"/>
    <s v="Talento Humano"/>
    <x v="0"/>
    <x v="3"/>
    <s v="Afianzar la gestión y desempeño organizacional eficiente y equitativo, generando mayor confianza ciudadana, transformación e innovación institucional"/>
    <s v="Promoción de la eficiencia y simplificación de procesos institucionales"/>
    <s v="Evaluación Dimensión de Talento Humano FURAG - MIPG"/>
    <s v="Plan Institucional de Capacitación "/>
    <s v="Otros gastos de funcionamiento"/>
    <s v="No Aplica"/>
    <s v="No Aplica"/>
    <s v="No Aplica"/>
    <s v="No Reportado"/>
    <s v="Avance en la Implementación del Plan Institucional de Capacitación 2023"/>
    <n v="98"/>
    <s v="Porcentaje"/>
    <s v="Evaluar el Nivel de Avance de las actividades programadas en el Plan Institucional de Capacitación 2022."/>
    <s v="(Total actividades ejecutadas para el periodo / Total actividades programadas ) *100"/>
    <n v="549342316"/>
    <s v="No Reportado"/>
    <s v="No Reportado"/>
    <s v="Creciente"/>
    <s v="Trimestral"/>
    <s v="No Aplica"/>
    <s v="No Reportado"/>
    <s v="No Reportado"/>
    <s v="No Reportado"/>
    <s v="No Reportado"/>
    <s v="No Reportado"/>
    <s v="Indicador Plan de Acción Institucional"/>
    <s v="Sin Información"/>
    <s v="Sin Información"/>
  </r>
  <r>
    <n v="25"/>
    <s v="Gestión del Talento Humano"/>
    <s v="Talento Humano"/>
    <x v="0"/>
    <x v="3"/>
    <s v="Afianzar la gestión y desempeño organizacional eficiente y equitativo, generando mayor confianza ciudadana, transformación e innovación institucional"/>
    <s v="Promoción de la eficiencia y simplificación de procesos institucionales"/>
    <s v="Evaluación Dimensión de Talento Humano FURAG - MIPG"/>
    <s v="Plan Bienestar e Incentivos"/>
    <s v="Otros gastos de funcionamiento"/>
    <s v="No Aplica"/>
    <s v="No Aplica"/>
    <s v="No Aplica"/>
    <s v="No Reportado"/>
    <s v="Avance en la Implementación del Plan Bienestar e Incentivos 2023."/>
    <n v="98"/>
    <s v="Porcentaje"/>
    <s v="Evaluar el Nivel de Avance de las actividades programadas en el Plan de Bienestar e Incentivos 2022."/>
    <s v="(Total actividades ejecutadas para el periodo / Total actividades programadas ) *100"/>
    <n v="487605455"/>
    <s v="No Reportado"/>
    <s v="No Reportado"/>
    <s v="Creciente"/>
    <s v="Trimestral"/>
    <s v="No Aplica"/>
    <s v="No Reportado"/>
    <s v="No Reportado"/>
    <s v="No Reportado"/>
    <s v="No Reportado"/>
    <s v="No Reportado"/>
    <s v="Indicador Plan de Acción Institucional"/>
    <s v="Sin Información"/>
    <s v="Sin Información"/>
  </r>
  <r>
    <n v="26"/>
    <s v="Gestión del Talento Humano"/>
    <s v="Talento Humano"/>
    <x v="0"/>
    <x v="3"/>
    <s v="Afianzar la gestión y desempeño organizacional eficiente y equitativo, generando mayor confianza ciudadana, transformación e innovación institucional"/>
    <s v="Promoción de la eficiencia y simplificación de procesos institucionales"/>
    <s v="Evaluación Dimensión de Talento Humano FURAG - MIPG"/>
    <s v="Plan de Previsión de Recursos Humanos "/>
    <s v="Otros gastos de funcionamiento"/>
    <s v="No Aplica"/>
    <s v="No Aplica"/>
    <s v="No Aplica"/>
    <s v="No Reportado"/>
    <s v="Avance en la Implementación del Plan de Previsión de Recursos Humanos 2023"/>
    <n v="98"/>
    <s v="Porcentaje"/>
    <s v="Evaluar el Nivel de Avance de las actividades programadas en el Plan de Previsión de Recursos Humanos 2022."/>
    <s v="(Total actividades ejecutadas para el periodo / Total actividades programadas ) *100"/>
    <n v="35647807968"/>
    <s v="No Reportado"/>
    <s v="No Reportado"/>
    <s v="Creciente"/>
    <s v="Trimestral"/>
    <s v="No Aplica"/>
    <s v="No Reportado"/>
    <s v="No Reportado"/>
    <s v="No Reportado"/>
    <s v="No Reportado"/>
    <s v="No Reportado"/>
    <s v="Indicador Plan de Acción Institucional"/>
    <s v="Sin Información"/>
    <s v="Sin Información"/>
  </r>
  <r>
    <n v="27"/>
    <s v="Gestión del Talento Humano"/>
    <s v="Talento Humano"/>
    <x v="0"/>
    <x v="3"/>
    <s v="Afianzar la gestión y desempeño organizacional eficiente y equitativo, generando mayor confianza ciudadana, transformación e innovación institucional"/>
    <s v="Promoción de la eficiencia y simplificación de procesos institucionales"/>
    <s v="Evaluación Dimensión de Talento Humano FURAG - MIPG"/>
    <s v="Plan Estratégico de Talento Humano"/>
    <s v="No Reportado"/>
    <s v="No Reportado"/>
    <s v="No Reportado"/>
    <s v="No Reportado"/>
    <s v="No Reportado"/>
    <s v="Ejecución de Actividad enfocada a el ciclo de vida organizacional del servidor público  en su etapa de Retiro "/>
    <n v="1"/>
    <s v="Unidad"/>
    <s v="No Reportado"/>
    <s v="No Reportado"/>
    <s v="No Reportado"/>
    <s v="No Reportado"/>
    <s v="No Reportado"/>
    <s v="No Reportado"/>
    <s v="No Reportado"/>
    <s v="No Reportado"/>
    <s v="No Reportado"/>
    <s v="No Reportado"/>
    <s v="No Reportado"/>
    <s v="No Reportado"/>
    <s v="No Reportado"/>
    <s v="Indicador Plan de Acción Institucional"/>
    <s v="Sin Información"/>
    <s v="Sin Información"/>
  </r>
  <r>
    <n v="28"/>
    <s v="Gestión del Talento Humano"/>
    <s v="Talento Humano"/>
    <x v="0"/>
    <x v="3"/>
    <s v="Afianzar la gestión y desempeño organizacional eficiente y equitativo, generando mayor confianza ciudadana, transformación e innovación institucional"/>
    <s v="Promoción de la eficiencia y simplificación de procesos institucionales"/>
    <s v="Evaluación Dimensión de Talento Humano FURAG - MIPG"/>
    <s v="Plan Estratégico de Talento Humano"/>
    <s v="No Reportado"/>
    <s v="No Reportado"/>
    <s v="No Reportado"/>
    <s v="No Reportado"/>
    <s v="No Reportado"/>
    <s v="Evaluación Dimensión de Talento Humano FURAG - MIPG"/>
    <n v="3.6"/>
    <s v="Puntos"/>
    <s v="No Reportado"/>
    <s v="No Reportado"/>
    <s v="No Reportado"/>
    <s v="No Reportado"/>
    <s v="No Reportado"/>
    <s v="No Reportado"/>
    <s v="No Reportado"/>
    <s v="No Reportado"/>
    <s v="No Reportado"/>
    <s v="No Reportado"/>
    <s v="No Reportado"/>
    <s v="No Reportado"/>
    <s v="No Reportado"/>
    <s v="Indicador Estratégico"/>
    <s v="Sin Información"/>
    <s v="Sin Información"/>
  </r>
  <r>
    <n v="29"/>
    <s v="Participación Ciudadana y Comunicaciones"/>
    <s v="Información y comunicación"/>
    <x v="0"/>
    <x v="4"/>
    <s v="Articular los actores del sector energético para la adecuada ejecución de los contratos misionales en armonía con una sociedad resiliente al clima"/>
    <s v="Fortalecimiento y articulación institucional del sector minero energético"/>
    <s v="Nivel de satisfacción de los actores involucrados en los procesos necesarios para garantizar la seguridad y soberanía energética del país"/>
    <s v="Plan Anticorrupción y de Atención al Ciudadano"/>
    <s v="Gastos de comercialización"/>
    <s v="No Aplica"/>
    <s v="No Aplica"/>
    <s v="No Aplica"/>
    <s v="Sin Información"/>
    <s v="Documentos publicados para el análisis de la satisfacción de usuarios ANH"/>
    <n v="2"/>
    <s v="Unidad"/>
    <s v="​El indicador mide la información consolidada de las encuestas aplicadas a los usuarios y la evaluación de la atención prestada por la ANH a sus usuarios en el Informe Encuesta de Satisfacción al Usuario ANH y publicación de Informes de atención PQRSD"/>
    <s v="V1 = Informe de encuesta de satisfacción de usuarios ANH + V2 = Informes de atención PQRSD publicados con la peridicidad definida"/>
    <n v="0"/>
    <d v="2023-01-01T00:00:00"/>
    <d v="2023-12-31T00:00:00"/>
    <s v="Constante"/>
    <s v="Anual"/>
    <n v="1"/>
    <s v="Se aplicó la encuesta de satisfacción de usuarios ANH 2023-1. Formulario de encuesta disponible en el siguiente enlace: https://www.anh.gov.co/es/atenci%C3%B3n-y-servicios-a-la-ciudadan%C3%ADa/pqrsd/_x000a__x000a_Está pendiente la publicación del Informe Encuesta de Satisfacción al Usuario ANH 2023-I https://www.anh.gov.co/es/atenci%C3%B3n-y-servicios-a-la-ciudadan%C3%ADa/canales-de-atenci%C3%B3n/encuestas-anh/_x000a__x000a_Publicado informe de seguimiento de PQRSD del primer trimestre de 2023 en el siguiente enlace: https://www.anh.gov.co/es/atenci%C3%B3n-y-servicios-a-la-ciudadan%C3%ADa/pqrsd/  "/>
    <s v="https://www.anh.gov.co/es/atenci%C3%B3n-y-servicios-a-la-ciudadan%C3%ADa/pqrsd/    _x000a__x000a_https://www.anh.gov.co/es/atenci%C3%B3n-y-servicios-a-la-ciudadan%C3%ADa/canales-de-atenci%C3%B3n/encuestas-anh/"/>
    <n v="0"/>
    <n v="0"/>
    <s v="Sin Información"/>
    <s v="Indicador Plan de Acción Institucional"/>
    <s v="Diego Alejandro Sandoval Garrido"/>
    <s v="diego.sandoval@anh.gov.co"/>
  </r>
  <r>
    <n v="30"/>
    <s v="Auditoría interna"/>
    <s v="Control interno"/>
    <x v="1"/>
    <x v="5"/>
    <s v="Afianzar la gestión y desempeño organizacional eficiente y equitativo, generando mayor confianza ciudadana, transformación e innovación institucional"/>
    <s v="Promoción de la eficiencia y simplificación de procesos institucionales"/>
    <s v="Evaluación de la gestión institucional FURAG II (MIPG-ANH)"/>
    <s v="Plan de Acción Institucional"/>
    <s v="Gastos de funcionamiento"/>
    <s v="No Aplica"/>
    <s v="No Aplica"/>
    <s v="Establecer el grado de eficacia en que se ejecutan las actividades establecidas en el PAAI"/>
    <s v="213, 214, 215, 216, 217, 218 y 219"/>
    <s v="Plan Anual de Auditoría Interna (PAAI) cumplido"/>
    <n v="100"/>
    <s v="Porcentaje"/>
    <s v="Establecer el grado de eficacia en que se ejecutan las actividades establecidas en el PAAI"/>
    <s v="(Actividades ejecutadas /_x000a_Actividades programadas)*100"/>
    <n v="640479988"/>
    <d v="2023-01-01T00:00:00"/>
    <d v="2023-12-31T00:00:00"/>
    <s v="Creciente"/>
    <s v="Trimestral"/>
    <n v="22.73"/>
    <s v="Documentos soportes de las actividades ejecutadas con base en el PAAI_x000a_25 actividades ejecutadas con base en lo planeado en el PAAI 2023"/>
    <s v="https://www.anh.gov.co/es/la-anh/control-y-rendici%C3%B3n/informes-de-control-interno/_x000a__x000a_https://anhcol-my.sharepoint.com/personal/andres_hernandez_anh_gov_co/_layouts/15/onedrive.aspx?id=%2Fpersonal%2Fandres%5Fhernandez%5Fanh%5Fgov%5Fco%2FDocuments%2FOCI%2FPAAI%202023&amp;ga=1_x000a__x000a_Certificados emitidos por la Contraloría General de la Republica para los informes reportados en SIRECI."/>
    <n v="48781616.979999997"/>
    <n v="48781616.979999997"/>
    <s v="Columna H “Indicador Estratégico” se observa  indicador “Evaluación de la gestión institucional FURAG II (MIPG-ANH)” D7 “Control Interno”; la Oficina de Control Interno (OCI) solicita que el indicador estratégico del proceso sea “Ejecución del Plan Anual de Auditoría Interna” dado que el indicador registrado_x000a_mide el grado en que la implementa al séptima dimensión (control interno) del Modelo Integrado de Planeación y Gestión (MIPG)._x000a__x000a_Columna I “Plan o Programa”. La OCI solicita se valide la pertinencia de relacionar en este ítem el Plan Anual de Auditoría Interna (PAAI)."/>
    <s v="Indicador Plan de Acción Institucional"/>
    <s v="Miguel Ángel Espinosa Ruiz"/>
    <s v="miguel.espinosa@anh.gov.co"/>
  </r>
  <r>
    <n v="31"/>
    <s v="Gestión Social, HSE y de Seguridad de Contratos de Hidrocarburos"/>
    <s v="Gestión con Valores para Resultados"/>
    <x v="2"/>
    <x v="6"/>
    <s v="Fortalecer la seguridad y soberanía energética en hidrocarburos, apoyando la transición energética y la economía verde"/>
    <s v="Fortalecimiento de hidrocarburos (gas, petróleo aumentando factor recobro mejorado) para la financiación de la transición energética"/>
    <s v="Participación en eventos estratégicos para la promoción de la entidad, del sector y del proceso de transición energética del país"/>
    <s v="Plan de Acción Institucional"/>
    <s v="Proyecto de inversión"/>
    <s v="Apoyo para la viabilizarían de las actividades de exploración y producción de hidrocarburos a través de la articulación institucional de la gestión socio ambiental Nacional"/>
    <s v="Servicio de divulgación para la atención y disminución de la conflictividad del sector de hidrocarburos"/>
    <s v="Adelantar acciones a nivel nacional, regional y local que permitan viabilizar las actividades de exploración y producción de hidrocarburos _x000a_"/>
    <n v="320"/>
    <s v="Eventos de divulgación realizados"/>
    <n v="6"/>
    <s v="Número"/>
    <s v="Eventos de divulgación de las acciones a nivel nacional, regional y local para viabilizar las actividades de exploración y producción de hidrocarburos "/>
    <s v="V1= Número de eventos realizados "/>
    <n v="1900000000"/>
    <d v="2023-01-01T00:00:00"/>
    <d v="2023-12-31T00:00:00"/>
    <s v="Creciente"/>
    <s v="Trimestral"/>
    <n v="0"/>
    <s v="Se ejecuta Convenio de Asociación para fortalecer la articulación interinstitucional nación - territorio, a través de la implementación de iniciativas socioambientales que aporten al desarrollo sostenible de los territorios con actividades de exploración y producción de hidrocarburos, bajo criterios éticos, sociales, de respeto por el medio ambiente y los derechos humanos, aportando a la &quot;transición energética justa, segura, confiable y eficiente”."/>
    <s v="Plan de Trabajo y Cronograma Convenio de Asociación No. 227 de 2023_x000a_Propuesta técnico económica para implementación Convenio de Asociación No.  227 de 2023 basada en el proyecto de inversión aprobado por DNP._x000a_X:\1 - Convenios\19- Convenios 2023\Convenio de Asociación No. 227 de 2023 FUPAD\Propuesta Tècnico Económica - Plan de Trabajo "/>
    <n v="15000000000"/>
    <n v="0"/>
    <s v="Sin Información"/>
    <s v="Indicador Plan de Acción Institucional"/>
    <s v="Anny Lizette Castillo Cittelly"/>
    <s v="anny.castillo@anh.gov.co"/>
  </r>
  <r>
    <n v="31"/>
    <s v="Gestión Social, HSE y de Seguridad de Contratos de Hidrocarburos"/>
    <s v="Gestión con Valores para Resultados"/>
    <x v="2"/>
    <x v="6"/>
    <s v="Fortalecer la seguridad y soberanía energética en hidrocarburos, apoyando la transición energética y la economía verde"/>
    <s v="Fortalecimiento de hidrocarburos (gas, petróleo aumentando factor recobro mejorado) para la financiación de la transición energética"/>
    <s v="Participación en eventos estratégicos para la promoción de la entidad, del sector y del proceso de transición energética del país"/>
    <s v="Plan de Acción Institucional"/>
    <s v="Proyecto de inversión"/>
    <s v="Apoyo para la viabilizarían de las actividades de exploración y producción de hidrocarburos a través de la articulación institucional de la gestión socio ambiental Nacional"/>
    <s v="Servicio de divulgación para la atención y disminución de la conflictividad del sector de hidrocarburos"/>
    <s v="Implementar acciones interinstitucionales que atiendan las situaciones de conflicto en las actividades de exploración y producción de hidrocarburos."/>
    <n v="320"/>
    <m/>
    <m/>
    <m/>
    <m/>
    <m/>
    <n v="13100000000"/>
    <m/>
    <m/>
    <m/>
    <s v="Trimestral"/>
    <m/>
    <m/>
    <m/>
    <m/>
    <m/>
    <m/>
    <s v="Indicador Plan de Acción Institucional"/>
    <s v="Anny Lizette Castillo Cittelly"/>
    <s v="anny.castillo@anh.gov.co"/>
  </r>
  <r>
    <n v="32"/>
    <s v="Gestión Social, HSE y de Seguridad de Contratos de Hidrocarburos"/>
    <s v="Gestión con Valores para Resultados"/>
    <x v="2"/>
    <x v="6"/>
    <s v="Fortalecer la seguridad y soberanía energética en hidrocarburos, apoyando la transición energética y la economía verde"/>
    <s v="Fortalecimiento de hidrocarburos (gas, petróleo aumentando factor recobro mejorado) para la financiación de la transición energética"/>
    <s v="Nivel de satisfacción de los actores involucrados en los procesos necesarios para garantizar la seguridad y soberanía energética del país"/>
    <s v="Plan de Acción Institucional"/>
    <s v="Proyecto de inversión"/>
    <s v="Apoyo para la viabilizarían de las actividades de exploración y producción de hidrocarburos a través de la articulación institucional de la gestión socio ambiental Nacional"/>
    <s v="Documentos de investigación"/>
    <s v="Apoyar el levantamiento de información biótica, abiótica y de elementos socioeconómicos del componente ambiental de las áreas de interés priorizadas para las actividades de exploración y producción de hidrocarburos_x000a_"/>
    <n v="339"/>
    <s v="Documentos de investigación realizados "/>
    <n v="2"/>
    <s v="Número"/>
    <s v="Documentos de Investigación realizados de caracterización ambiental con el resultado del análisis de la información colectada, para la toma de decisiones en las actividades de exploración y producción de hidrocarburos  "/>
    <s v="V1= Número de documentos de investigación realizados"/>
    <n v="500000000"/>
    <d v="2023-01-01T00:00:00"/>
    <d v="2023-12-31T00:00:00"/>
    <s v="Creciente"/>
    <s v="Trimestral"/>
    <n v="0"/>
    <s v="Se ejecuta Convenio de Asociación para fortalecer la articulación interinstitucional nación - territorio, a través de la implementación de iniciativas socioambientales que aporten al desarrollo sostenible de los territorios con actividades de exploración y producción de hidrocarburos, bajo criterios éticos, sociales, de respeto por el medio ambiente y los derechos humanos, aportando a la &quot;transición energética justa, segura, confiable y eficiente”._x000a__x000a_Se suscribió convenio interadministrativo con el INVEMAR para analizar la información ambiental colectada durante el 2022 sobre el área Baja Guajira y socializar el proceso de levantamiento de línea base ambiental costa afuera con que cuenta el país a la fecha, permitiendo evaluar la necesidad de información ambiental de las operaciones de exploración de hidrocarburos, así como nuevos modelos del sector, en la transición hacia energías alternativas, contribuyendo a la consolidación de la institucionalidad en el marco de las competencias, funciones y en cumplimiento de las actividades misionales de cada Entidad, propendiendo por un aprovechamiento óptimo y sostenible de los recursos energéticos costa afuera."/>
    <s v="Plan operativo Convenio Interadministrativo No. 300 de 2023 suscrito con el INVEMAR_x000a__x000a_Plan de Trabajo y Cronograma Convenio de Asociación No. 227 de 2023_x000a_Propuesta técnico económica para implementación Convenio de Asociación No.  227 de 2023 basada en el proyecto de inversión aprobado por DNP._x000a_X:\1 - Convenios\19- Convenios 2023\Convenio de Asociación No. 227 de 2023 FUPAD\Propuesta Tècnico Económica - Plan de Trabajo"/>
    <n v="2500000000"/>
    <n v="0"/>
    <s v="Sin Información"/>
    <s v="Indicador Plan de Acción Institucional"/>
    <s v="Anny Lizette Castillo Cittelly"/>
    <s v="anny.castillo@anh.gov.co"/>
  </r>
  <r>
    <n v="32"/>
    <s v="Gestión Social, HSE y de Seguridad de Contratos de Hidrocarburos"/>
    <s v="Gestión con Valores para Resultados"/>
    <x v="2"/>
    <x v="6"/>
    <s v="Fortalecer la seguridad y soberanía energética en hidrocarburos, apoyando la transición energética y la economía verde"/>
    <s v="Fortalecimiento de hidrocarburos (gas, petróleo aumentando factor recobro mejorado) para la financiación de la transición energética"/>
    <s v="Nivel de satisfacción de los actores involucrados en los procesos necesarios para garantizar la seguridad y soberanía energética del país"/>
    <s v="Plan de Acción Institucional"/>
    <s v="Proyecto de inversión"/>
    <s v="Apoyo para la viabilizarían de las actividades de exploración y producción de hidrocarburos a través de la articulación institucional de la gestión socio ambiental Nacional"/>
    <s v="Documentos de investigación"/>
    <s v="Elaborar documentos técnicos de caracterización ambiental con el resultado del análisis de la información colectada para la toma de decisiones en las actividades de exploración y producción de hidrocarburos "/>
    <n v="320"/>
    <s v="Documentos de investigación realizados "/>
    <n v="2"/>
    <s v="Número"/>
    <m/>
    <m/>
    <n v="2000000000"/>
    <m/>
    <m/>
    <m/>
    <s v="Trimestral"/>
    <m/>
    <m/>
    <m/>
    <m/>
    <m/>
    <m/>
    <s v="Indicador Plan de Acción Institucional"/>
    <s v="Anny Lizette Castillo Cittelly"/>
    <s v="anny.castillo@anh.gov.co"/>
  </r>
  <r>
    <n v="33"/>
    <s v="Gestión Social, HSE y de Seguridad de Contratos de Hidrocarburos"/>
    <s v="Gestión con Valores para Resultados"/>
    <x v="2"/>
    <x v="6"/>
    <s v="Fortalecer la seguridad y soberanía energética en hidrocarburos, apoyando la transición energética y la economía verde"/>
    <s v="Fortalecimiento de hidrocarburos (gas, petróleo aumentando factor recobro mejorado) para la financiación de la transición energética"/>
    <s v="Nivel de satisfacción de los actores involucrados en los procesos necesarios para garantizar la seguridad y soberanía energética del país"/>
    <s v="Plan de Acción Institucional"/>
    <s v="Proyecto de inversión"/>
    <s v="Apoyo para la viabilizarían de las actividades de exploración y producción de hidrocarburos a través de la articulación institucional de la gestión socio ambiental Nacional"/>
    <s v="Documentos de lineamientos técnicos"/>
    <s v="Diseñar planes de trabajo conjunto para generar capacidad en materia de exploración y producción de hidrocarburos en las entidades de carácter ambiental "/>
    <n v="320"/>
    <s v="Documentos de lineamientos técnicos realizados"/>
    <n v="2"/>
    <s v="Número"/>
    <s v="Documentos de lineamientos técnicos realizados que den cuenta de la generación de capacidades en las entidades de carácter ambiental"/>
    <s v="V1= Número de documentos de lineamientos técnicos realizados"/>
    <n v="350000000"/>
    <d v="2023-01-01T00:00:00"/>
    <d v="2023-12-31T00:00:00"/>
    <s v="Creciente"/>
    <s v="Trimestral"/>
    <n v="0"/>
    <s v="Se ejecuta Convenio de Asociación para fortalecer la articulación interinstitucional nación - territorio, a través de la implementación de iniciativas socioambientales que aporten al desarrollo sostenible de los territorios con actividades de exploración y producción de hidrocarburos, bajo criterios éticos, sociales, de respeto por el medio ambiente y los derechos humanos, aportando a la &quot;transición energética justa, segura, confiable y eficiente”."/>
    <s v="Plan de Trabajo y Cronograma Convenio de Asociación No. 227 de 2023_x000a_Propuesta técnico económica para implementación Convenio de Asociación No.  227 de 2023 basada en el proyecto de inversión aprobado por DNP._x000a_X:\1 - Convenios\19- Convenios 2023\Convenio de Asociación No. 227 de 2023 FUPAD\Propuesta Tècnico Económica - Plan de Trabajo"/>
    <n v="2500000000"/>
    <n v="0"/>
    <s v="Sin Información"/>
    <s v="Indicador Plan de Acción Institucional"/>
    <s v="Anny Lizette Castillo Cittelly"/>
    <s v="anny.castillo@anh.gov.co"/>
  </r>
  <r>
    <n v="33"/>
    <s v="Gestión Social, HSE y de Seguridad de Contratos de Hidrocarburos"/>
    <s v="Gestión con Valores para Resultados"/>
    <x v="2"/>
    <x v="6"/>
    <s v="Fortalecer la seguridad y soberanía energética en hidrocarburos, apoyando la transición energética y la economía verde"/>
    <s v="Fortalecimiento de hidrocarburos (gas, petróleo aumentando factor recobro mejorado) para la financiación de la transición energética"/>
    <s v="Nivel de satisfacción de los actores involucrados en los procesos necesarios para garantizar la seguridad y soberanía energética del país"/>
    <s v="Plan de Acción Institucional"/>
    <s v="Proyecto de inversión"/>
    <s v="Apoyo para la viabilizarían de las actividades de exploración y producción de hidrocarburos a través de la articulación institucional de la gestión socio ambiental Nacional"/>
    <s v="Documentos de lineamientos técnicos"/>
    <s v="Elaborar estudios de lineamientos técnicos que aporten a la generación de capacidad en materia de exploración y producción de hidrocarburos, en las entidades de carácter ambiental."/>
    <n v="320"/>
    <s v="Documentos de lineamientos técnicos realizados"/>
    <n v="2"/>
    <s v="Número"/>
    <m/>
    <m/>
    <n v="2150000000"/>
    <m/>
    <m/>
    <m/>
    <s v="Trimestral"/>
    <m/>
    <m/>
    <m/>
    <m/>
    <m/>
    <m/>
    <s v="Indicador Plan de Acción Institucional"/>
    <s v="Anny Lizette Castillo Cittelly"/>
    <s v="anny.castillo@anh.gov.co"/>
  </r>
  <r>
    <n v="34"/>
    <s v="Gestión Social, HSE y de Seguridad de Contratos de Hidrocarburos"/>
    <s v="Gestión con Valores para Resultados"/>
    <x v="2"/>
    <x v="6"/>
    <s v="Fortalecer la seguridad y soberanía energética en hidrocarburos, apoyando la transición energética y la economía verde"/>
    <s v="Fortalecimiento de hidrocarburos (gas, petróleo aumentando factor recobro mejorado) para la financiación de la transición energética"/>
    <s v="Nivel de satisfacción de los actores involucrados en los procesos necesarios para garantizar la seguridad y soberanía energética del país"/>
    <s v="Plan de Acción Institucional"/>
    <s v="Proyecto de inversión"/>
    <s v="Apoyo para la viabilizarían de las actividades de exploración y producción de hidrocarburos a través de la articulación institucional de la gestión socio ambiental Nacional"/>
    <s v="Documentos de Planeación"/>
    <s v="Formular iniciativas de inversión social en los territorios priorizados y estratégicos para el desarrollo de las actividades de exploración y producción de hidrocarburos_x000a_"/>
    <s v="No Aplica"/>
    <s v="Documentos de Planeación realizados"/>
    <n v="20"/>
    <s v="Número"/>
    <s v="Documentos de planeación realizados que evidencien la formulación e implementación de  iniciativas de inversión social en los territorios priorizados y estratégicos para el desarrollo de las actividades de exploración y producción de hidrocarburos "/>
    <s v="V1= Número de documentos de planeación realizados"/>
    <n v="5200000000"/>
    <d v="2023-01-01T00:00:00"/>
    <d v="2023-12-31T00:00:00"/>
    <s v="Creciente"/>
    <s v="Trimestral"/>
    <n v="0"/>
    <s v="Se ejecuta Convenio de Asociación para fortalecer la articulación interinstitucional nación - territorio, a través de la implementación de iniciativas socioambientales que aporten al desarrollo sostenible de los territorios con actividades de exploración y producción de hidrocarburos, bajo criterios éticos, sociales, de respeto por el medio ambiente y los derechos humanos, aportando a la &quot;transición energética justa, segura, confiable y eficiente”."/>
    <s v="Plan de Trabajo y Cronograma Convenio de Asociación No. 227 de 2023_x000a_Propuesta técnico económica para implementación Convenio de Asociación No.  227 de 2023 basada en el proyecto de inversión aprobado por DNP._x000a_X:\1 - Convenios\19- Convenios 2023\Convenio de Asociación No. 227 de 2023 FUPAD\Propuesta Tècnico Económica - Plan de Trabajo"/>
    <n v="20000000000"/>
    <n v="0"/>
    <s v="Sin Información"/>
    <s v="Indicador Plan de Acción Institucional"/>
    <s v="Anny Lizette Castillo Cittelly"/>
    <s v="anny.castillo@anh.gov.co"/>
  </r>
  <r>
    <n v="34"/>
    <s v="Gestión Social, HSE y de Seguridad de Contratos de Hidrocarburos"/>
    <s v="Gestión con Valores para Resultados"/>
    <x v="2"/>
    <x v="6"/>
    <s v="Fortalecer la seguridad y soberanía energética en hidrocarburos, apoyando la transición energética y la economía verde"/>
    <s v="Fortalecimiento de hidrocarburos (gas, petróleo aumentando factor recobro mejorado) para la financiación de la transición energética"/>
    <s v="Nivel de satisfacción de los actores involucrados en los procesos necesarios para garantizar la seguridad y soberanía energética del país"/>
    <s v="Plan de Acción Institucional"/>
    <s v="Proyecto de inversión"/>
    <s v="Apoyo para la viabilizarían de las actividades de exploración y producción de hidrocarburos a través de la articulación institucional de la gestión socio ambiental Nacional"/>
    <s v="Documentos de Planeación"/>
    <s v="Implementar iniciativas de inversión social en los territorios priorizados, aportando al desarrollo de las regiones donde se adelantan actividades de exploración y producción de hidrocarburos"/>
    <s v="No Aplica"/>
    <s v="Documentos de Planeación realizados"/>
    <n v="20"/>
    <s v="Número"/>
    <m/>
    <m/>
    <n v="14800000000"/>
    <m/>
    <m/>
    <m/>
    <s v="Trimestral"/>
    <m/>
    <m/>
    <m/>
    <m/>
    <m/>
    <m/>
    <s v="Indicador Plan de Acción Institucional"/>
    <s v="Anny Lizette Castillo Cittelly"/>
    <s v="anny.castillo@anh.gov.co"/>
  </r>
  <r>
    <n v="35"/>
    <s v="Gestión Social, HSE y de Seguridad de Contratos de Hidrocarburos"/>
    <s v="Evaluación de Resultados"/>
    <x v="2"/>
    <x v="7"/>
    <s v="Articular los actores del sector energético para la adecuada ejecución de los contratos misionales en armonía con una sociedad resiliente al clima"/>
    <s v="Fortalecimiento y articulación institucional del sector minero energético"/>
    <s v="Nivel de satisfacción de los actores involucrados en los procesos necesarios para garantizar la seguridad y soberanía energética del país"/>
    <s v="Plan de Acción Institucional"/>
    <s v="Gastos de comercialización"/>
    <s v="No Aplica"/>
    <s v="No Aplica"/>
    <s v="No Aplica"/>
    <s v="Sin Información"/>
    <s v="Nivel de respuesta a las solicitudes de los operadores en el componente socioambiental"/>
    <n v="90"/>
    <s v="Porcentaje"/>
    <s v="El indicador muestra la eficacia en la respuesta a las solicitudes del Operador allegadas a la Gerencia de Seguridad, Comunidades y Medio Ambiente"/>
    <s v="(Número de solicitudes atendidas  / Total de solicitudes recibidas )*100"/>
    <n v="1608060160.5"/>
    <d v="2023-01-01T00:00:00"/>
    <d v="2023-12-31T00:00:00"/>
    <s v="Constante"/>
    <s v="Mensual"/>
    <n v="54.5"/>
    <s v="El indicador de trámites de la GSCYMA muestra un cumplimiento del 61%  respecto a la meta establecida para el mes de marzo (se estableció una meta del 90% en la respuesta de los trámites). es importante resaltar que la GECYMA, estableció una meta del 90% para el mes de marzo.  Se respondieron un acumulado de 73 del total de los 134 trámites que se tenían acumulados al corte del 31 de marzo de 2023. Para el mes de Marzo, la tendencia del indicador aumenta respecto al mes anterior, esto incluso, con el aumento de la Meta que paso del 50% al 90% esto se debe a los lineamientos generados por la gerencia por medio de las reuniones semanales donde se realiza seguimiento a cada uno de los tramites allegados y se generan lineamientos a los profesionales para generar soluciones que permitan mejorar la eficiencia en la gestión de los tramites, asimismo, la GSCYMA, implemento un Dashboard ( Tablero de Control) que funciona como herramienta para realizar el seguimiento de los tramites de la GSCYMA. es importante mencionar que la GSCYMA obtuvo una mejora en la eficiencia de la gestión de tramites."/>
    <s v="Dashboard de Trámites GSCYMA"/>
    <n v="156942293.81999999"/>
    <n v="37894358.879999995"/>
    <s v="Sin Información"/>
    <s v="Indicador Plan de Acción Institucional"/>
    <s v="Libardo Andrés Huertas Cuevas"/>
    <s v="libardo.huertas@anh.gov.co"/>
  </r>
  <r>
    <n v="36"/>
    <s v="Gestión Social, HSE y de Seguridad de Contratos de Hidrocarburos"/>
    <s v="Gestión con Valores para Resultados"/>
    <x v="2"/>
    <x v="7"/>
    <s v="Articular los actores del sector energético para la adecuada ejecución de los contratos misionales en armonía con una sociedad resiliente al clima"/>
    <s v="Fortalecimiento y articulación institucional del sector minero energético"/>
    <s v="Nivel de satisfacción de los actores involucrados en los procesos necesarios para garantizar la seguridad y soberanía energética del país"/>
    <s v="Plan de Acción Institucional"/>
    <s v="Gastos de comercialización"/>
    <s v="No Aplica"/>
    <s v="No Aplica"/>
    <s v="No Aplica"/>
    <s v="Sin Información"/>
    <s v="Oportunidad en la entrega de los Programas en Beneficio de las comunidades"/>
    <n v="90"/>
    <s v="Porcentaje"/>
    <s v="Realizar la medición de los tiempos de entrega de los Programas en Beneficio de las Comunidades"/>
    <s v="(Número de solicitudes PBC del trimestre atendidas en 30 días  / Total de solicitudes recibidas en el trimestre )*100"/>
    <n v="1091211010.5"/>
    <d v="2023-01-01T00:00:00"/>
    <d v="2023-12-31T00:00:00"/>
    <s v="Constante"/>
    <s v="Trimestral"/>
    <n v="19"/>
    <s v="El indicador de tiempo de respuestas de las solicitudes de PBC pretende realizar la medición de los tiempos de entrega de la GSCYMA a las solicitudes de PBC, en ese sentido, para el primer trimestre de 2023, se utilizo la herramienta del Dashboard de tramites para realizar seguimiento y control de los tramites asociados a PBC, en ese orden de ideas, la meta que se propuso la GSCYMA en el trimestre I fue del 100%, esto de acuerdo con la coyuntura de la contratación del personal y la curva de aprendizaje de las 3 personas nuevas que se contrataron para PBC, el resultado de la gestión de PBC con respecto a la meta planteada fue 19% en este periodo, este resultado se basa en los datos obtenidos de los tramites de PBC allegados en el primer trimestre (mas los abiertos (14) de la Vigencia 2022), de este total, se define cuales de estos tramites cumplieron con la meta de 30 días (Es importante resaltar que los tramites allegados entre el 15 - 30 se da plazo de respuesta al mes siguiente para efectos de cumplimiento de tiempos), para la medición de los tiempos, la GSCYMA, decidió contabilizar el tiempo de las operadoras como tiempo de espera o de solicitud de información, es decir, estos tiempos no entran en los tiempos de la gestión de tramites de la GSCYMA. Es importante mencionar, que para la medición del primer trimestre del año 2023, se tomaron todos los tramites asociados a PBC, incluyendo los trámites allegados abiertos de la Vigencia 2022."/>
    <s v="Dashboard de Trámites GSCYMA"/>
    <n v="156942293.81999999"/>
    <n v="37894358.879999995"/>
    <s v="Sin Información"/>
    <s v="Indicador Plan de Acción Institucional"/>
    <s v="Libardo Andrés Huertas Cuevas"/>
    <s v="libardo.huertas@anh.gov.co"/>
  </r>
  <r>
    <n v="37"/>
    <s v="Gestión Social, HSE y de Seguridad de Contratos de Hidrocarburos"/>
    <s v="Evaluación de Resultados"/>
    <x v="2"/>
    <x v="8"/>
    <s v="Articular los actores del sector energético para la adecuada ejecución de los contratos misionales en armonía con una sociedad resiliente al clima"/>
    <s v="Fortalecimiento y articulación institucional del sector minero energético"/>
    <s v="Contratos de exploración y producción de hidrocarburos con problemáticas socioambientales, viabilizados"/>
    <s v="Plan de Acción Institucional"/>
    <s v="Gastos de comercialización"/>
    <s v="No Aplica"/>
    <s v="No Aplica"/>
    <s v="No Aplica"/>
    <s v="Sin Información"/>
    <s v="Contratos de exploración y producción de hidrocarburos con problemáticas socioambientales, viabilizados"/>
    <n v="9"/>
    <s v="Número"/>
    <s v="Adelantar gestiones de manera conjunta, donde se involucren las diferentes perspectivas (técnica, jurídica, conflictividad) para analizar los hitos de la suspensión y adelantar las gestiones pertinentes que permitan cesar la suspensión y reactivar los proyectos​."/>
    <s v="Número de contratos Viabilizados a través de la gestión de la GSCYMA."/>
    <s v="Sin Información"/>
    <d v="2023-01-01T00:00:00"/>
    <d v="2023-12-31T00:00:00"/>
    <s v="Creciente"/>
    <s v="Cuatrimestral"/>
    <s v="Sin Información"/>
    <s v="Sin Información"/>
    <s v="Sin Información"/>
    <s v="Sin Información"/>
    <s v="Sin Información"/>
    <s v="Sin Información"/>
    <s v="Indicador Estratégico"/>
    <s v="Libardo Andrés Huertas Cuevas"/>
    <s v="libardo.huertas@anh.gov.co"/>
  </r>
  <r>
    <n v="38"/>
    <s v="Gestión Social, HSE y de Seguridad de Contratos de Hidrocarburos"/>
    <s v="Gestión con Valores para Resultados"/>
    <x v="2"/>
    <x v="6"/>
    <s v="Fortalecer la seguridad y soberanía energética en hidrocarburos, apoyando la transición energética y la economía verde"/>
    <s v="Fortalecimiento de las Fuentes No Convencionales de Energía - FNCE"/>
    <s v="Recursos destinados a iniciativas de inversión socio ambiental en territorio"/>
    <s v="Plan Estratégico Institucional"/>
    <s v="Proyecto de inversión"/>
    <s v="Apoyo para la viabilizacion de las actividades de exploracion y produccion de hidrocarburos a traves de la articulacion institucional de la gestion socio ambiental Nacional"/>
    <s v="No Aplica"/>
    <s v="No Aplica"/>
    <s v="No Reportado"/>
    <s v="Recursos destinados a iniciativas de inversión socio ambiental en territorio"/>
    <n v="20000"/>
    <s v="Millones de pesos"/>
    <s v="No Reportado"/>
    <s v="No Reportado"/>
    <s v="No Reportado"/>
    <s v="No Reportado"/>
    <s v="No Reportado"/>
    <s v="No Reportado"/>
    <s v="No Reportado"/>
    <s v="No Reportado"/>
    <s v="No Reportado"/>
    <s v="No Reportado"/>
    <s v="No Reportado"/>
    <s v="No Reportado"/>
    <s v="No Reportado"/>
    <s v="Indicador Estratégico"/>
    <s v="Sin Información"/>
    <s v="Sin Información"/>
  </r>
  <r>
    <n v="39"/>
    <s v="Gestión de Contratos en Exploración"/>
    <s v="Evaluación de Resultados"/>
    <x v="2"/>
    <x v="9"/>
    <s v="Afianzar la gestión y desempeño organizacional eficiente y equitativo, generando mayor confianza ciudadana, transformación e innovación institucional"/>
    <s v="Promoción de la eficiencia y simplificación de procesos institucionales"/>
    <s v="Nivel de satisfacción de los actores involucrados en los procesos necesarios para garantizar la seguridad y soberanía energética del país"/>
    <s v="Plan de Acción Institucional"/>
    <s v="Gastos de comercialización"/>
    <s v="No Aplica"/>
    <s v="No Aplica"/>
    <s v="No Aplica"/>
    <s v="No Reportado"/>
    <s v="Nivel de respuesta oportuna a solicitudes (cliente externo)"/>
    <n v="90"/>
    <s v="Porcentaje"/>
    <s v="El indicador muestra la eficacia en la respuesta oportuna a las solicitudes del proceso de Gestión de Contratos en Exploración"/>
    <s v="(Número de solicitudes atendidas oportunamente / Total de solicitudes con términos cumplidos)*100"/>
    <n v="1522540611"/>
    <s v="No Reportado"/>
    <s v="No Reportado"/>
    <s v="Creciente"/>
    <s v="Mensual"/>
    <s v="No Reportado"/>
    <s v="No Reportado"/>
    <s v="No Reportado"/>
    <s v="No Reportado"/>
    <s v="No Reportado"/>
    <s v="No Reportado"/>
    <s v="Indicador Plan de Acción Institucional"/>
    <s v="Sin Información"/>
    <s v="Sin Información"/>
  </r>
  <r>
    <n v="40"/>
    <s v="Gestión de Contratos en Exploración"/>
    <s v="Evaluación de Resultados"/>
    <x v="2"/>
    <x v="9"/>
    <s v="Afianzar la gestión y desempeño organizacional eficiente y equitativo, generando mayor confianza ciudadana, transformación e innovación institucional"/>
    <s v="Promoción de la eficiencia y simplificación de procesos institucionales"/>
    <s v="Nivel de satisfacción de los actores involucrados en los procesos necesarios para garantizar la seguridad y soberanía energética del país"/>
    <s v="Plan de Acción Institucional"/>
    <s v="Gastos de comercialización"/>
    <s v="No Aplica"/>
    <s v="No Aplica"/>
    <s v="No Aplica"/>
    <s v="No Reportado"/>
    <s v="Nivel de respuesta a las solicitudes de los operadores para la gestión de contratos de hidrocarburos"/>
    <n v="90"/>
    <s v="Porcentaje"/>
    <s v="El indicador muestra la eficacia en la respuesta a las solicitudes del Operador por parte de la gerencia de seguimiento a contratos en producción."/>
    <s v="No Reportado"/>
    <n v="935282381"/>
    <s v="No Reportado"/>
    <s v="No Reportado"/>
    <s v="Creciente"/>
    <s v="Mensual"/>
    <s v="No Reportado"/>
    <s v="No Reportado"/>
    <s v="No Reportado"/>
    <s v="No Reportado"/>
    <s v="No Reportado"/>
    <s v="No Reportado"/>
    <s v="Indicador Plan de Acción Institucional"/>
    <s v="Sin Información"/>
    <s v="Sin Información"/>
  </r>
  <r>
    <n v="41"/>
    <s v="Gestión de Contratos en Exploración"/>
    <s v="Evaluación de Resultados"/>
    <x v="2"/>
    <x v="9"/>
    <s v="Fortalecer la seguridad y soberanía energética en hidrocarburos, apoyando la transición energética y la economía verde"/>
    <s v="Fortalecimiento de hidrocarburos (gas, petróleo aumentando factor recobro mejorado) para la financiación de la transición energética"/>
    <s v="Pozos exploratorios perforados de contratos vigentes"/>
    <s v="Plan Estratégico Institucional / Plan Nacional de Desarrollo"/>
    <s v="Gastos de comercialización"/>
    <s v="No Aplica"/>
    <s v="No Aplica"/>
    <s v="No Aplica"/>
    <s v="No Reportado"/>
    <s v="Pozos exploratorios perforados de contratos vigentes"/>
    <n v="40"/>
    <s v="Número"/>
    <s v="​​Mide la cantidad de  pozos exploratorios perforados durante el cuatrienio, en cumplimiento de los compromisos exploratorios correspondientes a los Programa Exploratorio Mínimo y Adicional, Programa Exploratorio Posterior o ejecutados como actividad adicional de los Contratos y Convenios E&amp;P.​"/>
    <s v="Sumatoria del número de Pozos Exploratorios perforados en el mes"/>
    <s v="No Reportado"/>
    <s v="No Reportado"/>
    <s v="No Reportado"/>
    <s v="Creciente"/>
    <s v="Mensual"/>
    <s v="No Reportado"/>
    <s v="No Reportado"/>
    <s v="No Reportado"/>
    <s v="No Reportado"/>
    <s v="No Reportado"/>
    <s v="No Reportado"/>
    <s v="Indicador Estratégico"/>
    <s v="Sin Información"/>
    <s v="Sin Información"/>
  </r>
  <r>
    <n v="42"/>
    <s v="Gestión de Contratos en Exploración"/>
    <s v="Evaluación de Resultados"/>
    <x v="2"/>
    <x v="9"/>
    <s v="Fortalecer la seguridad y soberanía energética en hidrocarburos, apoyando la transición energética y la economía verde"/>
    <s v="Fortalecimiento de hidrocarburos (gas, petróleo aumentando factor recobro mejorado) para la financiación de la transición energética"/>
    <s v="Sísmica 2D Equivalente"/>
    <s v="Plan Estratégico Institucional / Plan Nacional de Desarrollo"/>
    <s v="Gastos de comercialización"/>
    <s v="No Aplica"/>
    <s v="No Aplica"/>
    <s v="No Aplica"/>
    <s v="No Reportado"/>
    <s v="Sísmica 2D Equivalente"/>
    <n v="1200"/>
    <s v="Kilómetro"/>
    <s v="​Cuantificar los Kilómetros de sísmica 2D equivalente adquiridos durante  el 2021, en cumplimiento de los compromisos exploratorios correspondientes a los Programa Exploratorio Mínimo y Adicional, Programa Exploratorio Posterior o ejecutados como actividad adicional en los Contratos y Convenios E&amp;P y Contratos de Evaluación Técnica._x000a_"/>
    <s v="Kilómetros sísmica 2D equivalente adquiridos / mes"/>
    <s v="No Reportado"/>
    <s v="No Reportado"/>
    <s v="No Reportado"/>
    <s v="Creciente"/>
    <s v="Mensual"/>
    <s v="No Reportado"/>
    <s v="No Reportado"/>
    <s v="No Reportado"/>
    <s v="No Reportado"/>
    <s v="No Reportado"/>
    <s v="No Reportado"/>
    <s v="Indicador Estratégico"/>
    <s v="Sin Información"/>
    <s v="Sin Información"/>
  </r>
  <r>
    <n v="43"/>
    <s v="Gestión de Contratos en Producción"/>
    <s v="Evaluación de Resultados"/>
    <x v="2"/>
    <x v="10"/>
    <s v="Fortalecer la seguridad y soberanía energética en hidrocarburos, apoyando la transición energética y la economía verde"/>
    <s v="Fortalecimiento de hidrocarburos (gas, petróleo aumentando factor recobro mejorado) para la financiación de la transición energética"/>
    <s v="Nivel de satisfacción de los actores involucrados en los procesos necesarios para garantizar la seguridad y soberanía energética del país"/>
    <s v="Plan de Acción Institucional"/>
    <s v="Gastos de comercialización"/>
    <s v="No Aplica"/>
    <s v="No Aplica"/>
    <s v="No Aplica"/>
    <s v="No Reportado"/>
    <s v="Seguimiento Oportuno de los Planes de Explotación de Contratos en Producción"/>
    <n v="13"/>
    <s v="Días"/>
    <s v="Con este indicador la GSCP pretende medir la oportuna ejecución a los informes de verificación a los PLEX."/>
    <s v="Número total de días calendario en la gestión de los PLEX y/o actualizaciones / Número total de PLEX gestionados"/>
    <n v="309379533.75"/>
    <s v="No Reportado"/>
    <s v="No Reportado"/>
    <s v="Creciente"/>
    <s v="Trimestral"/>
    <s v="No Aplica"/>
    <s v="No Reportado"/>
    <s v="No Reportado"/>
    <s v="No Reportado"/>
    <s v="No Reportado"/>
    <s v="No Reportado"/>
    <s v="Indicador Plan de Acción Institucional"/>
    <s v="Sin Información"/>
    <s v="Sin Información"/>
  </r>
  <r>
    <n v="44"/>
    <s v="Gestión de Contratos en Producción"/>
    <s v="Evaluación de Resultados"/>
    <x v="2"/>
    <x v="10"/>
    <s v="Fortalecer la seguridad y soberanía energética en hidrocarburos, apoyando la transición energética y la economía verde"/>
    <s v="Fortalecimiento de hidrocarburos (gas, petróleo aumentando factor recobro mejorado) para la financiación de la transición energética"/>
    <s v="Nivel de satisfacción de los actores involucrados en los procesos necesarios para garantizar la seguridad y soberanía energética del país"/>
    <s v="Plan de Acción Institucional"/>
    <s v="Gastos de comercialización"/>
    <s v="No Aplica"/>
    <s v="No Aplica"/>
    <s v="No Aplica"/>
    <s v="No Reportado"/>
    <s v="Seguimiento a Estimación de fondos de Abandono para Contratos en Producción"/>
    <n v="90"/>
    <s v="Porcentaje"/>
    <s v="El indicador muestra la efectividad de la gestión en la estimación de los fondos de abandono para los contratos que se encuentran en producción"/>
    <s v="(Número de fondos de abandono estimados acumulados durante el trimestre / Número de fondos de abandono a estimar acumulados durante el trimestre) x 100"/>
    <n v="103126511.25"/>
    <s v="No Reportado"/>
    <s v="No Reportado"/>
    <s v="Creciente"/>
    <s v="Trimestral"/>
    <s v="No Aplica"/>
    <s v="No Reportado"/>
    <s v="No Reportado"/>
    <s v="No Reportado"/>
    <s v="No Reportado"/>
    <s v="No Reportado"/>
    <s v="Indicador Plan de Acción Institucional"/>
    <s v="Sin Información"/>
    <s v="Sin Información"/>
  </r>
  <r>
    <n v="45"/>
    <s v="Identificación de Oportunidades Exploratorias"/>
    <s v="No Aplica"/>
    <x v="3"/>
    <x v="11"/>
    <s v="Fortalecer la seguridad y soberanía energética en hidrocarburos, apoyando la transición energética y la economía verde"/>
    <s v="Fortalecimiento de hidrocarburos (gas, petróleo aumentando factor recobro mejorado) para la financiación de la transición energética"/>
    <s v="Nuevas áreas prospectivas orientadas en Fuentes No Convencionales de Energía Renovable (FNCER) provenientes del subsuelo, evaluadas"/>
    <s v="Plan de Acción Institucional"/>
    <s v="Proyecto de inversión"/>
    <s v=" Identificación de oportunidades exploratorias de hidrocarburos nacional"/>
    <s v="Informes técnicos de evaluación entregados "/>
    <s v="Levantar y procesar información técnica para valorar los recursos de las cuencas de interes (Información nueva)"/>
    <s v="No Reportado"/>
    <s v="Informes técnicos de evaluación entregados "/>
    <n v="7"/>
    <s v="Número"/>
    <s v="No Reportado"/>
    <s v="Sumatoria de los informes técnicos de evaluación entregados"/>
    <n v="182000000000"/>
    <s v="No Reportado"/>
    <s v="No Reportado"/>
    <s v="No Reportado"/>
    <s v="No Reportado"/>
    <s v="No Reportado"/>
    <s v="No Reportado"/>
    <s v="No Reportado"/>
    <s v="No Reportado"/>
    <s v="No Reportado"/>
    <s v="No Reportado"/>
    <s v="Indicador Plan de Acción Institucional"/>
    <s v="Sin Información"/>
    <s v="Sin Información"/>
  </r>
  <r>
    <n v="45"/>
    <s v="Identificación de Oportunidades Exploratorias"/>
    <s v="No Aplica"/>
    <x v="3"/>
    <x v="12"/>
    <s v="Fortalecer la seguridad y soberanía energética en hidrocarburos, apoyando la transición energética y la economía verde"/>
    <s v="Fortalecimiento de hidrocarburos (gas, petróleo aumentando factor recobro mejorado) para la financiación de la transición energética"/>
    <s v="Nuevas áreas prospectivas orientadas en Fuentes No Convencionales de Energía Renovable (FNCER) provenientes del subsuelo, evaluadas"/>
    <s v="Plan de Acción Institucional"/>
    <s v="Proyecto de inversión"/>
    <s v=" Identificación de oportunidades exploratorias de hidrocarburos nacional"/>
    <s v="Informes técnicos de evaluación entregados "/>
    <s v="Levantar y procesar información técnica para valorar los recursos de las cuencas de interes (Información nueva)"/>
    <s v="No Reportado"/>
    <s v="Informes técnicos de evaluación entregados "/>
    <n v="7"/>
    <s v="Número"/>
    <m/>
    <s v="Sumatoria de los informes técnicos de evaluación entregados"/>
    <n v="2157800000"/>
    <s v="No Reportado"/>
    <s v="No Reportado"/>
    <s v="No Reportado"/>
    <s v="No Reportado"/>
    <s v="No Reportado"/>
    <s v="No Reportado"/>
    <s v="No Reportado"/>
    <s v="No Reportado"/>
    <s v="No Reportado"/>
    <s v="No Reportado"/>
    <s v="Indicador Plan de Acción Institucional"/>
    <s v="Sin Información"/>
    <s v="Sin Información"/>
  </r>
  <r>
    <n v="46"/>
    <s v="Identificación de Oportunidades Exploratorias"/>
    <s v="No Aplica"/>
    <x v="3"/>
    <x v="12"/>
    <s v="Fortalecer la seguridad y soberanía energética en hidrocarburos, apoyando la transición energética y la economía verde"/>
    <s v="Fortalecimiento de hidrocarburos (gas, petróleo aumentando factor recobro mejorado) para la financiación de la transición energética"/>
    <s v="Nuevas áreas prospectivas orientadas en Fuentes No Convencionales de Energía Renovable (FNCER) provenientes del subsuelo, evaluadas"/>
    <s v="Plan de Acción Institucional"/>
    <s v="Proyecto de inversión"/>
    <s v=" Identificación de oportunidades exploratorias de hidrocarburos nacional"/>
    <s v="Documentos de investigación realizados "/>
    <s v="Robustecer la información geológica y geofísica según el potencial prospectivo de las cuencas de interés - (Información secundaria)"/>
    <s v="No Reportado"/>
    <s v="Documentos de investigación realizados "/>
    <n v="7"/>
    <s v="Número"/>
    <s v="No Reportado"/>
    <s v="Sumatoria de documentos de investigación realizados"/>
    <n v="25000000000"/>
    <s v="No Reportado"/>
    <s v="No Reportado"/>
    <s v="No Reportado"/>
    <s v="No Reportado"/>
    <s v="No Reportado"/>
    <s v="No Reportado"/>
    <s v="No Reportado"/>
    <s v="No Reportado"/>
    <s v="No Reportado"/>
    <s v="No Reportado"/>
    <s v="Indicador Plan de Acción Institucional"/>
    <s v="Sin Información"/>
    <s v="Sin Información"/>
  </r>
  <r>
    <n v="46"/>
    <s v="Identificación de Oportunidades Exploratorias"/>
    <s v="No Aplica"/>
    <x v="3"/>
    <x v="12"/>
    <s v="Fortalecer la seguridad y soberanía energética en hidrocarburos, apoyando la transición energética y la economía verde"/>
    <s v="Fortalecimiento de hidrocarburos (gas, petróleo aumentando factor recobro mejorado) para la financiación de la transición energética"/>
    <s v="Nuevas áreas prospectivas orientadas en Fuentes No Convencionales de Energía Renovable (FNCER) provenientes del subsuelo, evaluadas"/>
    <s v="Plan de Acción Institucional"/>
    <s v="Proyecto de inversión"/>
    <s v=" Identificación de oportunidades exploratorias de hidrocarburos nacional"/>
    <s v="Documentos de investigación realizados "/>
    <s v="Robustecer la información geológica y geofísica según el potencial prospectivo de las cuencas de interés - (Información secundaria)"/>
    <s v="No Reportado"/>
    <s v="Documentos de investigación realizados "/>
    <n v="7"/>
    <s v="Número"/>
    <m/>
    <s v="Sumatoria de documentos de investigación realizados"/>
    <n v="61000000000"/>
    <s v="No Reportado"/>
    <s v="No Reportado"/>
    <s v="No Reportado"/>
    <s v="No Reportado"/>
    <s v="No Reportado"/>
    <s v="No Reportado"/>
    <s v="No Reportado"/>
    <s v="No Reportado"/>
    <s v="No Reportado"/>
    <s v="No Reportado"/>
    <s v="Indicador Plan de Acción Institucional"/>
    <s v="Sin Información"/>
    <s v="Sin Información"/>
  </r>
  <r>
    <n v="47"/>
    <s v="Identificación de Oportunidades Exploratorias"/>
    <s v="No Aplica"/>
    <x v="3"/>
    <x v="12"/>
    <s v="Fortalecer la seguridad y soberanía energética en hidrocarburos, apoyando la transición energética y la economía verde"/>
    <s v="Fortalecimiento de hidrocarburos (gas, petróleo aumentando factor recobro mejorado) para la financiación de la transición energética"/>
    <s v="Nuevas áreas prospectivas orientadas en Fuentes No Convencionales de Energía Renovable (FNCER) provenientes del subsuelo, evaluadas"/>
    <s v="Plan de Acción Institucional"/>
    <s v="Proyecto de inversión"/>
    <s v=" Identificación de oportunidades exploratorias de hidrocarburos nacional"/>
    <s v="Documentos metodológicos realizados"/>
    <s v="Buscar y determinar oportunidades prospectivas en áreas con posible éxito exploratorio"/>
    <s v="No Reportado"/>
    <s v="Documentos metodológicos realizados"/>
    <n v="2"/>
    <s v="Número"/>
    <s v="No Reportado"/>
    <s v="Sumatoria de documentos de investigación realizados"/>
    <n v="40000000000"/>
    <s v="No Reportado"/>
    <s v="No Reportado"/>
    <s v="No Reportado"/>
    <s v="No Reportado"/>
    <s v="No Reportado"/>
    <s v="No Reportado"/>
    <s v="No Reportado"/>
    <s v="No Reportado"/>
    <s v="No Reportado"/>
    <s v="No Reportado"/>
    <s v="Indicador Plan de Acción Institucional"/>
    <s v="Sin Información"/>
    <s v="Sin Información"/>
  </r>
  <r>
    <n v="47"/>
    <s v="Identificación de Oportunidades Exploratorias"/>
    <s v="No Aplica"/>
    <x v="3"/>
    <x v="12"/>
    <s v="Fortalecer la seguridad y soberanía energética en hidrocarburos, apoyando la transición energética y la economía verde"/>
    <s v="Fortalecimiento de hidrocarburos (gas, petróleo aumentando factor recobro mejorado) para la financiación de la transición energética"/>
    <s v="Nuevas áreas prospectivas orientadas en Fuentes No Convencionales de Energía Renovable (FNCER) provenientes del subsuelo, evaluadas"/>
    <s v="Plan de Acción Institucional"/>
    <s v="Proyecto de inversión"/>
    <s v=" Identificación de oportunidades exploratorias de hidrocarburos nacional"/>
    <s v="Documentos metodológicos realizados"/>
    <s v="Buscar y determinar oportunidades prospectivas en áreas con posible éxito exploratorio"/>
    <s v="No Reportado"/>
    <s v="Documentos metodológicos realizados"/>
    <n v="2"/>
    <s v="Número"/>
    <m/>
    <s v="Sumatoria de documentos de investigación realizados"/>
    <n v="2000000000"/>
    <s v="No Reportado"/>
    <s v="No Reportado"/>
    <s v="No Reportado"/>
    <s v="No Reportado"/>
    <s v="No Reportado"/>
    <s v="No Reportado"/>
    <s v="No Reportado"/>
    <s v="No Reportado"/>
    <s v="No Reportado"/>
    <s v="No Reportado"/>
    <s v="Indicador Plan de Acción Institucional"/>
    <s v="Sin Información"/>
    <s v="Sin Información"/>
  </r>
  <r>
    <n v="48"/>
    <s v="Identificación de Oportunidades Exploratorias"/>
    <s v="Evaluación de Resultados"/>
    <x v="3"/>
    <x v="12"/>
    <s v="Fortalecer la seguridad y soberanía energética en hidrocarburos, apoyando la transición energética y la economía verde"/>
    <s v="Fortalecimiento de hidrocarburos (gas, petróleo aumentando factor recobro mejorado) para la financiación de la transición energética"/>
    <s v="Nuevas áreas prospectivas orientadas en Fuentes No Convencionales de Energía Renovable (FNCER) provenientes del subsuelo, evaluadas"/>
    <s v="Plan Estratégico Institucional / Plan Nacional de Desarrollo"/>
    <s v="Proyecto de inversión"/>
    <s v="Identificación de oportunidades exploratorias de hidrocarburos nacional"/>
    <s v="No Aplica"/>
    <s v="No Aplica"/>
    <s v="No Reportado"/>
    <s v="Áreas evaluadas técnicamente ofrecidas para nominación en procesos competitivos"/>
    <s v="No Reportado"/>
    <s v="Número"/>
    <s v="Corresponde al numero de nuevas regiones de interés prospectivo para la exploración de hidrocarburos - áreas evaluadas técnicamente por la Vicepresidencia Técnica"/>
    <s v="Numero de áreas evaluadas técnicamente ofrecidas para nominación en procesos competitivos "/>
    <s v="No Reportado"/>
    <s v="No Reportado"/>
    <s v="No Reportado"/>
    <s v="Creciente"/>
    <s v="Semestral"/>
    <s v="No Aplica"/>
    <s v="No Reportado"/>
    <s v="No Reportado"/>
    <s v="No Reportado"/>
    <s v="No Reportado"/>
    <s v="No Reportado"/>
    <s v="Indicador Plan de Acción Institucional"/>
    <s v="Sin Información"/>
    <s v="Sin Información"/>
  </r>
  <r>
    <n v="49"/>
    <s v="Identificación de Oportunidades Exploratorias"/>
    <s v="No Aplica"/>
    <x v="3"/>
    <x v="11"/>
    <s v="Afianzar la gestión y desempeño organizacional eficiente y equitativo, generando mayor confianza ciudadana, transformación e innovación institucional"/>
    <s v="Promoción de la eficiencia y simplificación de procesos institucionales"/>
    <s v="Nivel de cumplimiento en la implementación de soluciones digitales"/>
    <s v="Plan Estratégico Tecnologías de la Información y las Comunicaciones - PETIC"/>
    <s v="Gastos de comercialización"/>
    <s v="No Aplica"/>
    <s v="No Aplica"/>
    <s v="No Aplica"/>
    <s v="No Reportado"/>
    <s v="Software misional en operación (1)"/>
    <n v="100"/>
    <s v="Porcentaje"/>
    <s v="No Reportado"/>
    <s v="No Reportado"/>
    <n v="2448478917"/>
    <s v="No Reportado"/>
    <s v="No Reportado"/>
    <s v="No Reportado"/>
    <s v="No Reportado"/>
    <s v="No Reportado"/>
    <s v="No Reportado"/>
    <s v="No Reportado"/>
    <s v="No Reportado"/>
    <s v="No Reportado"/>
    <s v="No Reportado"/>
    <s v="Indicador Plan de Acción Institucional"/>
    <s v="Sin Información"/>
    <s v="Sin Información"/>
  </r>
  <r>
    <n v="50"/>
    <s v="Identificación de Oportunidades Exploratorias"/>
    <s v="No Aplica"/>
    <x v="3"/>
    <x v="11"/>
    <s v="Afianzar la gestión y desempeño organizacional eficiente y equitativo, generando mayor confianza ciudadana, transformación e innovación institucional"/>
    <s v="Promoción de la eficiencia y simplificación de procesos institucionales"/>
    <s v="Publicación del Balance de reservas de hidrocarburos de la Nación"/>
    <s v="Plan de Acción Institucional"/>
    <s v="Gastos de comercialización"/>
    <s v="No Aplica"/>
    <s v="No Aplica"/>
    <s v="No Aplica"/>
    <s v="No Reportado"/>
    <s v="Informes técnicos y relacionados con la gestión de la Vicepresidencia Técnica (2)"/>
    <n v="100"/>
    <s v="Número"/>
    <s v="No Reportado"/>
    <s v="No Reportado"/>
    <n v="700000000"/>
    <s v="No Reportado"/>
    <s v="No Reportado"/>
    <s v="No Reportado"/>
    <s v="Sin Información"/>
    <s v="No Reportado"/>
    <s v="No Reportado"/>
    <s v="No Reportado"/>
    <s v="No Reportado"/>
    <s v="No Reportado"/>
    <s v="No Reportado"/>
    <s v="Indicador Plan de Acción Institucional"/>
    <s v="Sin Información"/>
    <s v="Sin Información"/>
  </r>
  <r>
    <n v="51"/>
    <s v="Gestión de Regalías y Derechos Económicos"/>
    <s v="Gestión con Valores para Resultados"/>
    <x v="4"/>
    <x v="13"/>
    <s v="Fortalecer la seguridad y soberanía energética en hidrocarburos, apoyando la transición energética y la economía verde"/>
    <s v="Fortalecimiento de hidrocarburos (gas, petróleo aumentando factor recobro mejorado) para la financiación de la transición energética"/>
    <s v="Regalías recaudadas"/>
    <s v="Plan Estratégico Institucional / Plan Nacional de Desarrollo"/>
    <s v="Gastos de comercialización"/>
    <s v="No Aplica"/>
    <s v="No Aplica"/>
    <s v="No Aplica"/>
    <s v="No Aplica"/>
    <s v="Regalías recaudadas"/>
    <n v="11.42"/>
    <s v="Billones de pesos"/>
    <s v="Refiere el avance en el valor total de las regalías recaudadas en la vigencia, el monto acumulado de recursos que por concepto de regalías por la explotación de hidrocarburos serán transferidos al SGR en la vigencia 2022. "/>
    <s v="Sumatoria de regalías recaudadas en el año"/>
    <n v="314603666"/>
    <d v="2023-01-01T00:00:00"/>
    <d v="2023-12-31T00:00:00"/>
    <s v="Creciente"/>
    <s v="Mensual"/>
    <n v="3.37"/>
    <s v="Al cierre de abril se han recaudado y transferido al SGR $3.366.511.160.983,2 que representan el 29,47% del presupuesto de la vigencia, con un desface en el trimestre de 441 mil millones."/>
    <s v="Rad. Id. 1391089; 1409046; 1418601 y 1437199"/>
    <n v="179984486"/>
    <n v="111528573"/>
    <m/>
    <s v="Indicador Estratégico"/>
    <s v="Consuelo Bejarano Almonacid"/>
    <s v="consuelo.bejarano@anh.gov.co"/>
  </r>
  <r>
    <n v="52"/>
    <s v="Gestión de Regalías y Derechos Económicos"/>
    <s v="Gestión con Valores para Resultados"/>
    <x v="4"/>
    <x v="13"/>
    <s v="Fortalecer la seguridad y soberanía energética en hidrocarburos, apoyando la transición energética y la economía verde"/>
    <s v="Fortalecimiento de hidrocarburos (gas, petróleo aumentando factor recobro mejorado) para la financiación de la transición energética"/>
    <s v="Ingresos por Derechos Económicos"/>
    <s v="Plan Estratégico Institucional / Plan Nacional de Desarrollo"/>
    <s v="Gastos de comercialización"/>
    <s v="No Aplica"/>
    <s v="No Aplica"/>
    <s v="No Aplica"/>
    <s v="No Aplica"/>
    <s v="Ingresos por Derechos Económicos"/>
    <n v="172564.2"/>
    <s v="Millones de pesos"/>
    <s v="Indica el avance en el reconocimiento del recaudo de ingresos por derechos económicos a una fecha de corte"/>
    <s v="Sumatoria de los Ingresos aplicados por Derechos Económicos. "/>
    <n v="174384931"/>
    <d v="2023-01-01T00:00:00"/>
    <d v="2023-12-31T00:00:00"/>
    <s v="Creciente"/>
    <s v="Trimestral"/>
    <n v="526164"/>
    <s v="Al cierre del mes de Marzo de 2023, el acumulado recaudado por concepto de derechos economicos y transferencia de tecnologia asciende a $526 mil millones de pesos aproximadamente."/>
    <s v="Correo electrónico VAF y registro SIIF a cierre de marzo de 2023"/>
    <n v="162987422"/>
    <n v="103680289.34"/>
    <m/>
    <s v="Indicador Estratégico"/>
    <s v="Consuelo Bejarano Almonacid"/>
    <s v="consuelo.bejarano@anh.gov.co"/>
  </r>
  <r>
    <n v="53"/>
    <s v="Gestión de Regalías y Derechos Económicos"/>
    <s v="Gestión con Valores para Resultados"/>
    <x v="4"/>
    <x v="13"/>
    <s v="Fortalecer la seguridad y soberanía energética en hidrocarburos, apoyando la transición energética y la economía verde"/>
    <s v="Fortalecimiento de hidrocarburos (gas, petróleo aumentando factor recobro mejorado) para la financiación de la transición energética"/>
    <s v="Ingresos por Derechos Económicos"/>
    <s v="Plan de Acción Institucional"/>
    <s v="Gastos de comercialización"/>
    <s v="No Aplica"/>
    <s v="No Aplica"/>
    <s v="No Aplica"/>
    <s v="No Aplica"/>
    <s v="Gestión aplicaciones derechos económicos"/>
    <n v="90"/>
    <s v="Porcentaje"/>
    <s v="Indica el avance en la gestión de aplicaciones de los pagos efectuados por derechos económicos"/>
    <s v="No. de partidas del mes (n) con aplicaciones radicadas/No. de partidas pendientes de aplicación del mes (n)"/>
    <n v="174384931"/>
    <d v="2023-01-01T00:00:00"/>
    <d v="2023-12-31T00:00:00"/>
    <s v="Constante"/>
    <s v="Mensual"/>
    <n v="0.28999999999999998"/>
    <s v="Al cierre del mes de Abril de 2023 se recibieron 211 partidas y se gestionaron 62 aplicaciones de derechos económicos y contractuales en el mes, por un monto total de $117 mil millones de pesos aproximadamente."/>
    <s v="Control.doc y cuadro control aplicaciones abril de 2023"/>
    <n v="162987422"/>
    <n v="103680289.34"/>
    <m/>
    <s v="Indicador Plan de Acción Institucional"/>
    <s v="Consuelo Bejarano Almonacid"/>
    <s v="consuelo.bejarano@anh.gov.co"/>
  </r>
  <r>
    <n v="54"/>
    <s v="Gestión de Regalías y Derechos Económicos"/>
    <s v="Gestión con Valores para Resultados"/>
    <x v="4"/>
    <x v="13"/>
    <s v="Fortalecer la seguridad y soberanía energética en hidrocarburos, apoyando la transición energética y la economía verde"/>
    <s v="Fortalecimiento de hidrocarburos (gas, petróleo aumentando factor recobro mejorado) para la financiación de la transición energética"/>
    <s v="Regalías recaudadas"/>
    <s v="Plan de Acción Institucional"/>
    <s v="Gastos de comercialización"/>
    <s v="No Aplica"/>
    <s v="No Aplica"/>
    <s v="No Aplica"/>
    <s v="No Aplica"/>
    <s v="Promedio días trámite recursos de reposición"/>
    <n v="30"/>
    <s v="días hábiles"/>
    <s v="Refiere el numero de días en promedio en el que se resolvieron los recursos de reposición contra una liquidación trimestral de regalías."/>
    <s v="Formula del Indicador: Sumatoria del No. de días hábiles utilizados para resolver los recursos de una liquidación trimestral/Total de recursos interpuestos y resueltos frente a una liquidación trimestral"/>
    <n v="314603666"/>
    <d v="2023-01-01T00:00:00"/>
    <d v="2023-12-31T00:00:00"/>
    <s v="Constante"/>
    <s v="Trimestral"/>
    <n v="87"/>
    <s v="Durante el primer trimestre se resolvieron 3 recursos de reposición cuyo promedio de respuesta se atendió en 87 días hábiles"/>
    <s v="Resolucion ANH 1166 de 2003 resolviendo recursos de SIERRACOL ENERGY ANDINA Y SIERRACOL ENERGY ARAUCA y Resolución ANH 1161 de 2023 resolviendo recurso a PETROSANTANDER COLOMBIA INC (Recursos II trimestre de 2022)"/>
    <n v="179984486"/>
    <n v="111528573"/>
    <m/>
    <s v="Indicador Plan de Acción Institucional"/>
    <s v="Consuelo Bejarano Almonacid"/>
    <s v="consuelo.bejarano@anh.gov.co"/>
  </r>
  <r>
    <n v="55"/>
    <s v="Gestión de Regalías y Derechos Económicos"/>
    <s v="Gestión con Valores para Resultados"/>
    <x v="4"/>
    <x v="13"/>
    <s v="Fortalecer la seguridad y soberanía energética en hidrocarburos, apoyando la transición energética y la economía verde"/>
    <s v="Fortalecimiento de hidrocarburos (gas, petróleo aumentando factor recobro mejorado) para la financiación de la transición energética"/>
    <s v="Excedentes financieros girados a la nación"/>
    <s v="Plan Estratégico Institucional / Plan Nacional de Desarrollo"/>
    <s v="Sistema General de Regalías"/>
    <s v="No Aplica"/>
    <s v="No Aplica"/>
    <s v="No Aplica"/>
    <s v="Sin Información"/>
    <s v="Excedentes financieros girados a la nación"/>
    <n v="1270301.1712869999"/>
    <s v="Millones de pesos"/>
    <s v="Excedentes financieros transferidos a la nación"/>
    <s v="Sumatoria de los saldos trasladados correspondientes a excedentes financieros durante el año."/>
    <n v="40385816.474376999"/>
    <s v="Sin Información"/>
    <s v="Sin Información"/>
    <s v="Constante"/>
    <s v="Anual"/>
    <s v="No Aplica"/>
    <s v="No Aplica"/>
    <s v="No Aplica"/>
    <s v="Sin Información"/>
    <s v="Sin Información"/>
    <s v="Enlace informa que no corresponde a la proceso de gestión de regalías y derechos económicos"/>
    <s v="Indicador Estratégico"/>
    <s v="Consuelo Bejarano Almonacid"/>
    <s v="consuelo.bejarano@anh.gov.co"/>
  </r>
  <r>
    <n v="56"/>
    <s v="Revisión y Consolidación de Reservas de Hidrocarburos"/>
    <s v="Gestión con Valores para Resultados"/>
    <x v="4"/>
    <x v="14"/>
    <s v="Fortalecer la seguridad y soberanía energética en hidrocarburos, apoyando la transición energética y la economía verde"/>
    <s v="Fortalecimiento de hidrocarburos (gas, petróleo aumentando factor recobro mejorado) para la financiación de la transición energética"/>
    <s v="Cumplimiento al cronograma de actividades del informe de recursos y reservas 2022"/>
    <s v="Plan de Acción Institucional"/>
    <s v="Gastos de comercialización"/>
    <s v="No Aplica"/>
    <s v="No Aplica"/>
    <s v="No Aplica"/>
    <s v="No Aplica"/>
    <s v="Cumplimiento al cronograma de seguimiento a los proyectos C&amp;T"/>
    <n v="100"/>
    <s v="Porcentaje"/>
    <s v="Mide la gestión y el avance en el seguimiento a los convenios vigentes y proyectos de C&amp;T que se encuentran aún en desarrollo"/>
    <s v="V1= Avance del cronograma de los convenios vigentes y proyectos de C&amp;T / V2= Cronograma de los convenios vigentes y proyectos de C&amp;T"/>
    <n v="0"/>
    <s v="Sin Información"/>
    <s v="Sin Información"/>
    <s v="Creciente"/>
    <s v="Trimestral"/>
    <s v="No Aplica"/>
    <s v="No Aplica"/>
    <s v="Plataforma SIGECO (si se tiene enlace, se podría compartir)"/>
    <s v="Sin Información"/>
    <s v="Sin Información"/>
    <s v="Se cargan ajustes y se sugieren otros"/>
    <s v="Indicador Plan de Acción Institucional"/>
    <s v="María Eugenia Tovar Celis"/>
    <s v="maria.tovar@anh.gov.co"/>
  </r>
  <r>
    <n v="57"/>
    <s v="Revisión y Consolidación de Reservas de Hidrocarburos"/>
    <s v="Gestión con Valores para Resultados"/>
    <x v="4"/>
    <x v="14"/>
    <s v="Fortalecer la seguridad y soberanía energética en hidrocarburos, apoyando la transición energética y la economía verde"/>
    <s v="Fortalecimiento de hidrocarburos (gas, petróleo aumentando factor recobro mejorado) para la financiación de la transición energética"/>
    <s v="Cumplimiento al cronograma de actividades del informe de recursos y reservas 2022"/>
    <s v="Plan de Acción Institucional"/>
    <s v="Gastos de comercialización"/>
    <s v="No Aplica"/>
    <s v="No Aplica"/>
    <s v="No Aplica"/>
    <s v="No Aplica"/>
    <s v="Cumplimiento al cronograma de actividades del informe de recursos y reservas 2022"/>
    <n v="100"/>
    <s v="Porcentaje"/>
    <s v="Mide la gestión y el avance de las revisiones de completitud y técnica de los informes de recursos y reservas presentados por las operadoras."/>
    <s v="V1= Informes de recursos y reservas de las operadoras revisados bajo criterios de completitud y técnica / V2= Informes de recursos y reservas presentados por las operadoras"/>
    <n v="0"/>
    <s v="Sin Información"/>
    <s v="Sin Información"/>
    <s v="Creciente"/>
    <s v="Trimestral"/>
    <s v="No Aplica"/>
    <s v="No Aplica"/>
    <s v="Plataforma SIGECO (si se tiene enlace, se podría compartir)"/>
    <s v="Sin Información"/>
    <s v="Sin Información"/>
    <s v="Se cargan ajustes y se sugieren otros"/>
    <s v="Indicador Estratégico"/>
    <s v="María Eugenia Tovar Celis"/>
    <s v="maria.tovar@anh.gov.co"/>
  </r>
  <r>
    <n v="58"/>
    <s v="Revisión y Consolidación de Reservas de Hidrocarburos"/>
    <s v="Evaluación de Resultados"/>
    <x v="4"/>
    <x v="14"/>
    <s v="Fortalecer la seguridad y soberanía energética en hidrocarburos, apoyando la transición energética y la economía verde"/>
    <s v="Fortalecimiento de hidrocarburos (gas, petróleo aumentando factor recobro mejorado) para la financiación de la transición energética"/>
    <s v="Publicación del Balance de reservas de hidrocarburos de la Nación"/>
    <s v="Plan Estratégico Institucional"/>
    <s v="No Aplica"/>
    <s v="No Aplica"/>
    <s v="No Aplica"/>
    <s v="No Aplica"/>
    <s v="No Aplica"/>
    <s v="Publicación del Balance de reservas de hidrocarburos de la Nación"/>
    <n v="1"/>
    <s v="Número"/>
    <s v="Presenta el balance de reservas del país, consolidado por la ANH con corte a 31 de diciembre de año inmediatamente anterior"/>
    <s v="V1= Balance de reservas de hidrocarburos de la Nación publicado"/>
    <s v="Sin Información"/>
    <d v="2023-01-01T00:00:00"/>
    <d v="2023-06-01T00:00:00"/>
    <s v="Constante"/>
    <s v="Anual"/>
    <s v="No Aplica"/>
    <s v="Se reporta en el segundo trimestre (una vez se oficialice el balance por parte del MME)"/>
    <s v="No Aplica"/>
    <s v="No Aplica"/>
    <s v="No Aplica"/>
    <s v="Se corrije proceso Sistema Integral de Gestión y Control - SGIC de Promoción y Asignación de Áreas por Revisión y Consolidación de Reservas de Hidrocarburos ya que en el documento se encontraba con error"/>
    <s v="Indicador Estratégico"/>
    <s v="María Eugenia Tovar Celis"/>
    <s v="maria.tovar@anh.gov.co"/>
  </r>
  <r>
    <n v="59"/>
    <s v="Control de Operaciones y Gestión Volumétrica"/>
    <s v="Evaluación de Resultados"/>
    <x v="4"/>
    <x v="15"/>
    <s v="Fortalecer la seguridad y soberanía energética en hidrocarburos, apoyando la transición energética y la economía verde"/>
    <s v="Fortalecimiento de hidrocarburos (gas, petróleo aumentando factor recobro mejorado) para la financiación de la transición energética"/>
    <s v="Publicación del Balance de reservas de hidrocarburos de la Nación"/>
    <s v="Plan Estratégico Institucional / Plan Nacional de Desarrollo"/>
    <s v="Gastos de comercialización"/>
    <s v="No Aplica"/>
    <s v="No Aplica"/>
    <s v="No Aplica"/>
    <s v="No Aplica"/>
    <s v="Informe producción promedio diaria de gas publicado"/>
    <n v="12"/>
    <s v="Número"/>
    <s v="Mide los informes producción promedio diaria de gas publicados en la página web de la ANH"/>
    <s v="V1= informes producción promedio diaria de gas publicados"/>
    <s v="Sin Información"/>
    <s v="Sin Información"/>
    <s v="Sin Información"/>
    <s v="Creciente"/>
    <s v="Mensual"/>
    <s v="Sin Información"/>
    <s v="Sin Información"/>
    <s v="Link a página web en dónde se publican los informes"/>
    <s v="Sin Información"/>
    <s v="Sin Información"/>
    <s v="Se cargan ajustes y se sugieren otros"/>
    <s v="Indicador Plan de Acción Institucional"/>
    <s v="María Eugenia Tovar Celis"/>
    <s v="maria.tovar@anh.gov.co"/>
  </r>
  <r>
    <n v="60"/>
    <s v="Control de Operaciones y Gestión Volumétrica"/>
    <s v="Evaluación de Resultados"/>
    <x v="4"/>
    <x v="15"/>
    <s v="Fortalecer la seguridad y soberanía energética en hidrocarburos, apoyando la transición energética y la economía verde"/>
    <s v="Fortalecimiento de hidrocarburos (gas, petróleo aumentando factor recobro mejorado) para la financiación de la transición energética"/>
    <s v="Publicación del Balance de reservas de hidrocarburos de la Nación"/>
    <s v="Plan Estratégico Institucional / Plan Nacional de Desarrollo"/>
    <s v="Gastos de comercialización"/>
    <s v="No Aplica"/>
    <s v="No Aplica"/>
    <s v="No Aplica"/>
    <s v="No Aplica"/>
    <s v="Informe producción promedio diaria de crudo (petróleo) publicado"/>
    <n v="12"/>
    <s v="Número"/>
    <s v="Mide los informes producción promedio diaria de crudo (petróleo) publicados en la página web de la ANH"/>
    <s v="V1= informes producción promedio diaria de crudo (petróleo) publicados"/>
    <s v="Sin Información"/>
    <s v="Sin Información"/>
    <s v="Sin Información"/>
    <s v="Creciente"/>
    <s v="Mensual"/>
    <s v="Sin Información"/>
    <s v="Sin Información"/>
    <s v="Link a página web en dónde se publican los informes"/>
    <s v="Sin Información"/>
    <s v="Sin Información"/>
    <s v="Se cargan ajustes y se sugieren otros"/>
    <s v="Indicador Plan de Acción Institucional"/>
    <s v="María Eugenia Tovar Celis"/>
    <s v="maria.tovar@anh.gov.co"/>
  </r>
  <r>
    <n v="64"/>
    <s v="Gestión TICs"/>
    <s v="Gestión con Valores para Resultados"/>
    <x v="5"/>
    <x v="4"/>
    <s v="Articular los actores del sector energético para la adecuada ejecución de los contratos misionales en armonía con una sociedad resiliente al clima"/>
    <s v="Modernización y ampliación de instrumentos de evaluación seguimiento y control del sector minero energético"/>
    <s v="Nivel de cumplimiento en la implementación de soluciones digitales"/>
    <s v="Plan Estratégico Tecnologías de la Información y las Comunicaciones - PETIC"/>
    <s v="Proyecto de inversión"/>
    <s v="Fortalecimiento de sistemas, seguridad e infraestructura tecnológica"/>
    <s v="Servicios de información implementados"/>
    <s v="Desarrollar, implementar y ampliar los sistemas de información"/>
    <s v="137_x000a_134_x000a_154_x000a_136_x000a_135_x000a_156_x000a_145_x000a_140_x000a_142_x000a_146_x000a_147_x000a_150_x000a_144_x000a_299_x000a_155_x000a_158_x000a_152_x000a_151_x000a_162_x000a_159"/>
    <s v="Servicios de información implementados"/>
    <n v="2"/>
    <s v="Número"/>
    <s v="Servicios de información implementados obtenidos frente  a Servicios de información implementados proyectados"/>
    <s v="(productos obtenidos/ productos proyectados)"/>
    <n v="1995363300"/>
    <d v="2023-01-01T00:00:00"/>
    <d v="2023-12-31T00:00:00"/>
    <s v="Creciente"/>
    <s v="Mensual"/>
    <n v="0"/>
    <s v="Se realizó la contratación efectiva  de 20 personas naturales que conforman los equipos de desarrollos inhouse para la construcción de los productos."/>
    <s v="Secop II , Recurso compartido: Contratación OTI - Dirección Sistemas"/>
    <n v="790224670"/>
    <n v="197072666.66999999"/>
    <s v="Sin Información"/>
    <s v="Indicador Plan de Acción Institucional"/>
    <s v="Jesús Salvador Ríos Rodríguez"/>
    <s v="jesus.rios@anh.gov.co"/>
  </r>
  <r>
    <n v="65"/>
    <s v="Gestión TICs"/>
    <s v="Gestión con Valores para Resultados"/>
    <x v="5"/>
    <x v="4"/>
    <s v="Articular los actores del sector energético para la adecuada ejecución de los contratos misionales en armonía con una sociedad resiliente al clima"/>
    <s v="Modernización y ampliación de instrumentos de evaluación seguimiento y control del sector minero energético"/>
    <s v="Nivel de cumplimiento en la implementación de soluciones digitales"/>
    <s v="Plan Estratégico Tecnologías de la Información y las Comunicaciones - PETIC"/>
    <s v="Proyecto de inversión"/>
    <s v="Fortalecimiento de sistemas, seguridad e infraestructura tecnológica"/>
    <s v="Servicios de información implementados"/>
    <s v="Habilitar la arquitectura de integración de sistemas de información por microservicios"/>
    <s v="133_x000a_157"/>
    <s v="Servicios de información implementados"/>
    <n v="1"/>
    <s v="Número"/>
    <s v="Servicios de información implementados obtenidos frente  a Servicios de información implementados proyectados"/>
    <s v="(productos obtenidos/ productos proyectados)"/>
    <n v="524636700"/>
    <d v="2023-01-01T00:00:00"/>
    <d v="2023-12-31T00:00:00"/>
    <s v="Creciente"/>
    <s v="Mensual"/>
    <n v="0"/>
    <s v="Se realizó la contratación efectiva  de 2 personas naturales que conforman los equipos de desarrollos inhouse para la construcción de los productos."/>
    <s v="Secop II , Recurso compartido: Contratación OTI - Dirección Sistemas"/>
    <n v="124880000"/>
    <n v="15591666.67"/>
    <s v="Sin Información"/>
    <s v="Indicador Plan de Acción Institucional"/>
    <s v="Jesús Salvador Ríos Rodríguez"/>
    <s v="jesus.rios@anh.gov.co"/>
  </r>
  <r>
    <n v="66"/>
    <s v="Gestión TICs"/>
    <s v="Gestión con Valores para Resultados"/>
    <x v="5"/>
    <x v="4"/>
    <s v="Articular los actores del sector energético para la adecuada ejecución de los contratos misionales en armonía con una sociedad resiliente al clima"/>
    <s v="Modernización y ampliación de instrumentos de evaluación seguimiento y control del sector minero energético"/>
    <s v="Nivel de cumplimiento en la implementación de soluciones digitales"/>
    <s v="Plan Estratégico Tecnologías de la Información y las Comunicaciones - PETIC"/>
    <s v="Proyecto de inversión"/>
    <s v="Fortalecimiento de sistemas, seguridad e infraestructura tecnológica"/>
    <s v="Servicios de información actualizados"/>
    <s v="Actualizar las capacidades de la infraestructura tecnológica de los Centros de cómputo y sus facilidades"/>
    <s v="No Aplica"/>
    <s v="Servicios de información actualizados"/>
    <n v="2"/>
    <s v="Número"/>
    <s v="Servicios de información actualizados obtenidos frente a Servicios de información actualizados proyectados"/>
    <s v="(productos obtenidos/ productos proyectados)"/>
    <n v="7710000000"/>
    <d v="2023-03-01T00:00:00"/>
    <d v="2023-12-15T00:00:00"/>
    <s v="Creciente"/>
    <s v="Mensual"/>
    <n v="0"/>
    <s v="En elaboración de documentos precontractuales"/>
    <s v="Recurso compartido: Contratación OTI - Dirección Sistemas"/>
    <n v="0"/>
    <n v="0"/>
    <s v="Sin Información"/>
    <s v="Indicador Plan de Acción Institucional"/>
    <s v="Jesús Salvador Ríos Rodríguez"/>
    <s v="jesus.rios@anh.gov.co"/>
  </r>
  <r>
    <n v="67"/>
    <s v="Gestión TICs"/>
    <s v="Gestión con Valores para Resultados"/>
    <x v="5"/>
    <x v="4"/>
    <s v="Articular los actores del sector energético para la adecuada ejecución de los contratos misionales en armonía con una sociedad resiliente al clima"/>
    <s v="Modernización y ampliación de instrumentos de evaluación seguimiento y control del sector minero energético"/>
    <s v="Nivel de cumplimiento en la implementación de soluciones digitales"/>
    <s v="Plan Estratégico Tecnologías de la Información y las Comunicaciones - PETIC"/>
    <s v="Proyecto de inversión"/>
    <s v="Fortalecimiento de sistemas, seguridad e infraestructura tecnológica"/>
    <s v="Servicios de información actualizados"/>
    <s v="Actualizar la infraestructura tecnológica de toma remota de información para soportar la función de fiscalización"/>
    <s v="No Aplica"/>
    <s v="Servicios de información actualizados"/>
    <n v="1"/>
    <s v="Número"/>
    <s v="Servicios de información actualizados obtenidos frente a Servicios de información actualizados proyectados"/>
    <s v="(productos obtenidos/ productos proyectados)"/>
    <n v="1500000000"/>
    <d v="2023-07-01T00:00:00"/>
    <d v="2023-12-15T00:00:00"/>
    <s v="Creciente"/>
    <s v="Mensual"/>
    <n v="0"/>
    <s v="En elaboración de documentos precontractuales"/>
    <s v="Recurso compartido: Contratación OTI - Dirección Sistemas"/>
    <n v="0"/>
    <n v="0"/>
    <s v="Sin Información"/>
    <s v="Indicador Plan de Acción Institucional"/>
    <s v="Jesús Salvador Ríos Rodríguez"/>
    <s v="jesus.rios@anh.gov.co"/>
  </r>
  <r>
    <n v="68"/>
    <s v="Gestión TICs"/>
    <s v="Gestión con Valores para Resultados"/>
    <x v="5"/>
    <x v="4"/>
    <s v="Afianzar la gestión y desempeño organizacional eficiente y equitativo, generando mayor confianza ciudadana, transformación e innovación institucional"/>
    <s v="Promoción de la eficiencia y simplificación de procesos institucionales"/>
    <s v="Plan Estratégico de Tecnologías de la Información y Comunicaciones - (PETIC), horizonte 2023-2026. "/>
    <s v="Plan de Seguridad y Privacidad de la Información"/>
    <s v="Proyecto de inversión"/>
    <s v="Fortalecimiento de sistemas, seguridad e infraestructura tecnológica"/>
    <s v="Documentos de lineamientos técnicos"/>
    <s v="Formular el Plan Estratégico de seguridad de la Información"/>
    <s v="No Aplica"/>
    <s v="Documentos de lineamientos técnicos"/>
    <n v="1"/>
    <s v="Número"/>
    <s v="Documento de Líneamiento Técnico - Plan Estratégico de seguridad de la Información."/>
    <s v="(productos obtenidos/ productos proyectados)"/>
    <n v="370000000"/>
    <d v="2023-06-01T00:00:00"/>
    <d v="2023-12-31T00:00:00"/>
    <s v="Creciente"/>
    <s v="Mensual"/>
    <n v="0"/>
    <s v="En elaboración de documentos precontractuales"/>
    <s v="Recurso compartido: Contratación OTI - Dirección Sistemas"/>
    <n v="0"/>
    <n v="0"/>
    <s v="Sin Información"/>
    <s v="Indicador Plan de Acción Institucional"/>
    <s v="Jesús Salvador Ríos Rodríguez"/>
    <s v="jesus.rios@anh.gov.co"/>
  </r>
  <r>
    <n v="69"/>
    <s v="Gestión TICs"/>
    <s v="Gestión con Valores para Resultados"/>
    <x v="5"/>
    <x v="4"/>
    <s v="Afianzar la gestión y desempeño organizacional eficiente y equitativo, generando mayor confianza ciudadana, transformación e innovación institucional"/>
    <s v="Promoción de la eficiencia y simplificación de procesos institucionales"/>
    <s v="Plan Estratégico de Tecnologías de la Información y Comunicaciones - (PETIC), horizonte 2023-2026. "/>
    <s v="Plan Estratégico Tecnologías de la Información y las Comunicaciones - PETIC"/>
    <s v="Proyecto de inversión"/>
    <s v="Fortalecimiento de sistemas, seguridad e infraestructura tecnológica"/>
    <s v="Documentos de lineamientos técnicos"/>
    <s v="Formular la hoja de ruta para el aseguramiento de la calidad de los datos digitales de la ANH"/>
    <s v="No Aplica"/>
    <s v="Documentos de lineamientos técnicos"/>
    <n v="1"/>
    <s v="Número"/>
    <s v="Documento de Líneamiento Técnico - Hoja de ruta para el aseguramiento de la calidad de los datos digitales de la ANH"/>
    <s v="(productos obtenidos/ productos proyectados)"/>
    <n v="400000000"/>
    <d v="2023-06-01T00:00:00"/>
    <d v="2023-12-31T00:00:00"/>
    <s v="Creciente"/>
    <s v="Mensual"/>
    <n v="0"/>
    <s v="En elaboración de documentos precontractuales"/>
    <s v="Recurso compartido: Contratación OTI - Dirección Sistemas"/>
    <n v="0"/>
    <n v="0"/>
    <s v="Sin Información"/>
    <s v="Indicador Plan de Acción Institucional"/>
    <s v="Jesús Salvador Ríos Rodríguez"/>
    <s v="jesus.rios@anh.gov.co"/>
  </r>
  <r>
    <n v="70"/>
    <s v="Gestión TICs"/>
    <s v="Gestión con Valores para Resultados"/>
    <x v="5"/>
    <x v="4"/>
    <s v="Afianzar la gestión y desempeño organizacional eficiente y equitativo, generando mayor confianza ciudadana, transformación e innovación institucional"/>
    <s v="Promoción de la eficiencia y simplificación de procesos institucionales"/>
    <s v="Plan Estratégico de Tecnologías de la Información y Comunicaciones - (PETIC), horizonte 2023-2026. "/>
    <s v="Plan Estratégico Tecnologías de la Información y las Comunicaciones - PETIC"/>
    <s v="Proyecto de inversión"/>
    <s v="Fortalecimiento de los sistemas de seguimiento a contratos, operación y geo servicios, de la infraestructura que los soporta y la adopción de lineamientos de seguridad y calidad de datos para el aprovechamiento de los recursos hidrocarburiferos Nacional"/>
    <s v="Documentos de lineamientos técnicos"/>
    <s v="Diseñar y formular los instrumentos Estratégicos involucrados con TI"/>
    <s v="No Aplica"/>
    <s v="Plan Estratégico de Tecnologías de la Información y Comunicaciones - (PETIC), horizonte 2023-2026. "/>
    <n v="0.8"/>
    <s v="Porcentaje"/>
    <s v="El Plan Estratégico de Tecnologías de la Información y Comunicaciones - (PETIC) , alineado con la estrategia de negocio de la ANH para el horizonte 2023-2026. Se espera que el avance sea superior la 80%"/>
    <s v="Plan formulado"/>
    <n v="0"/>
    <d v="2023-01-01T00:00:00"/>
    <d v="2023-04-30T00:00:00"/>
    <s v="Constante"/>
    <s v="Mensual"/>
    <n v="0.95"/>
    <s v="El plan de tecnologías de la información se encuentra estructurado en su totalidad, resta su presentación a la alta dirección para su aprobación."/>
    <s v="https://www.anh.gov.co/documents/1288/Plan_Estrat%C3%A9gico_de_Tecnolog%C3%ADas_de_la_Informaci%C3%B3n_2022_ANH_28-12-2022.pdf"/>
    <n v="0"/>
    <n v="0"/>
    <s v="Los ajustes realizados en la vigencia 2023 al PETI fueron realizados por los funcionarios de la OTI  bajo la coordinación de la jefatura."/>
    <s v="Indicador Estratégico"/>
    <s v="Jesús Salvador Ríos Rodríguez"/>
    <s v="jesus.rios@anh.gov.co"/>
  </r>
  <r>
    <n v="71"/>
    <s v="Gestión TICs"/>
    <s v="Evaluación de Resultados"/>
    <x v="5"/>
    <x v="4"/>
    <s v="Articular los actores del sector energético para la adecuada ejecución de los contratos misionales en armonía con una sociedad resiliente al clima"/>
    <s v="Modernización y ampliación de instrumentos de evaluación seguimiento y control del sector minero energético"/>
    <s v="Nivel de cumplimiento en la implementación de soluciones digitales"/>
    <s v="Plan Estratégico Institucional / Plan Nacional de Desarrollo"/>
    <s v="Proyecto de inversión"/>
    <s v="Fortalecimiento de los sistemas de seguimiento a contratos, operación y geo servicios, de la infraestructura que los soporta y la adopción de lineamientos de seguridad y calidad de datos para el aprovechamiento de los recursos hidrocarburiferos Nacional"/>
    <s v="No Aplica"/>
    <s v="No Aplica"/>
    <s v="No Aplica"/>
    <s v="Nivel de cumplimiento en la implementación de soluciones digitales"/>
    <n v="10"/>
    <s v="Número"/>
    <s v="Son los productos de Servicios de información implementados + Soluciones implementadas por las actualizaciones de Sistemas de Información"/>
    <s v="Son los productos de Servicios de información implementados + Soluciones implementadas por las actualizaciones de Sistemas de Información"/>
    <n v="0"/>
    <d v="2023-01-01T00:00:00"/>
    <d v="2023-12-31T00:00:00"/>
    <s v="Creciente"/>
    <s v="Trimestral"/>
    <n v="0"/>
    <s v="Se proyecta que la recepción de productos para este indicador inicie en el segundo semestre de la presente vigencia"/>
    <s v="Recurso compartido: Contratación OTI - Dirección Sistemas"/>
    <n v="0"/>
    <n v="0"/>
    <s v="Sin Información"/>
    <s v="Indicador Estratégico"/>
    <s v="Jesús Salvador Ríos Rodríguez"/>
    <s v="jesus.rios@anh.gov.co"/>
  </r>
  <r>
    <n v="72"/>
    <s v="Gestión TICs"/>
    <s v="Gestión con Valores para Resultados"/>
    <x v="5"/>
    <x v="4"/>
    <s v="Articular los actores del sector energético para la adecuada ejecución de los contratos misionales en armonía con una sociedad resiliente al clima"/>
    <s v="Modernización y ampliación de instrumentos de evaluación seguimiento y control del sector minero energético"/>
    <s v="Nivel de cumplimiento en la implementación de la estrategia de Gobierno Digital​"/>
    <s v="Plan Estratégico Institucional / Plan Nacional de Desarrollo"/>
    <s v="Gastos de comercialización"/>
    <s v="No Aplica"/>
    <s v="No Aplica"/>
    <s v="No Aplica"/>
    <s v="No Aplica"/>
    <s v="Nivel de cumplimiento en la implementación de la estrategia de Gobierno Digital​"/>
    <n v="40"/>
    <s v="Porcentaje"/>
    <s v="% de implementación de los tres ejes  de la política de Gobierno Digital:_x000a_1. Arquitectura - PETI._x000a_2. Seguridad de la Información._x000a_3. Servicios ciudadanos."/>
    <s v="(% alcanzado / % esperado)"/>
    <n v="0"/>
    <d v="2023-01-01T00:00:00"/>
    <d v="2023-12-31T00:00:00"/>
    <s v="Creciente"/>
    <s v="Trimestral"/>
    <n v="30"/>
    <s v="Se ha avanzado en la revisión de cumplimiento en la accesibilidad web y el criterio diferencial de accesibilidad de acuerdo a ley 1712 de 2014 y decreto 103 de 2015 relacionados con accesibilidad en medios electrónicos. Se esta al pendiente de que se establezcan los criterios de medición del FURAG._x000a_*Se publicó el PETI en página web de la ANH."/>
    <s v="https://www.anh.gov.co/documents/21450/CRITERIO_DIFERENCIAL_DE_ACCESIBILIDAD_marzo_2023.pdf_x000a__x000a_https://www.anh.gov.co/documents/21258/Plan_Estrat%C3%A9gico_de_Tecnolog%C3%ADas_de_la_Informaci%C3%B3n_2023-2026.pdf"/>
    <n v="0"/>
    <n v="0"/>
    <s v="Sin Información"/>
    <s v="Indicador Estratégico"/>
    <s v="Jesús Salvador Ríos Rodríguez"/>
    <s v="jesus.rios@anh.gov.co"/>
  </r>
  <r>
    <n v="73"/>
    <s v="Gestión TICs"/>
    <s v="Gestión con Valores para Resultados"/>
    <x v="5"/>
    <x v="4"/>
    <s v="Articular los actores del sector energético para la adecuada ejecución de los contratos misionales en armonía con una sociedad resiliente al clima"/>
    <s v="Modernización y ampliación de instrumentos de evaluación seguimiento y control del sector minero energético"/>
    <s v="Nivel de cumplimiento en la implementación de la estrategia de Gobierno Digital​"/>
    <s v="Plan Estratégico Tecnologías de la Información y las Comunicaciones - PETIC"/>
    <s v="Gastos de comercialización"/>
    <s v="No Aplica"/>
    <s v="No Aplica"/>
    <s v="No Aplica"/>
    <s v="No Aplica"/>
    <s v="Servicios de infraestructura tecnológica especializada y de seguridad de la ANH contratada"/>
    <n v="1"/>
    <s v="Unidad"/>
    <s v="Garantizar la gestión, administración y monitoreo de la infraestructura tecnológica y de seguridad de la ANH y mantener el plan de recuperación ante desastres de la ANH. – (Vigencia Futura Tramitada en 2021)."/>
    <s v="(Servicios contratados / servicios proyectados)"/>
    <n v="3751695904"/>
    <d v="2023-01-31T00:00:00"/>
    <d v="2023-12-31T00:00:00"/>
    <s v="Constante"/>
    <s v="Mensual"/>
    <n v="1"/>
    <s v="Se cuenta con la Orden de Compra 102399 de 2022, a través de la cuál se contrató el servicio hasta el 16 de junio de 2023."/>
    <s v="Orden de Compra 102399 - Recurso compartido: Contratación OTI - Dirección Sistemas"/>
    <n v="791609809.29999995"/>
    <n v="0"/>
    <s v="La prestación efectiva del servicio inició el 31 de enero de 2023, la obligación correspondiente al mes de febrero se ve reflejada aún en el SIIF"/>
    <s v="Indicador Plan de Acción Institucional"/>
    <s v="Jesús Salvador Ríos Rodríguez"/>
    <s v="jesus.rios@anh.gov.co"/>
  </r>
  <r>
    <n v="74"/>
    <s v="Gestión TICs"/>
    <s v="Gestión con Valores para Resultados"/>
    <x v="5"/>
    <x v="4"/>
    <s v="Afianzar la gestión y desempeño organizacional eficiente y equitativo, generando mayor confianza ciudadana, transformación e innovación institucional"/>
    <s v="Promoción de la eficiencia y simplificación de procesos institucionales"/>
    <s v="Nivel de cumplimiento en la implementación de la estrategia de Gobierno Digital​"/>
    <s v="Plan Estratégico Tecnologías de la Información y las Comunicaciones - PETIC"/>
    <s v="Gastos de comercialización"/>
    <s v="No Aplica"/>
    <s v="No Aplica"/>
    <s v="No Aplica"/>
    <s v="No Aplica"/>
    <s v="Operación, mantenimiento y actualización de la infraestructura de virtualización y custodia de medios de la ANH garantizada"/>
    <n v="4"/>
    <s v="Unidad"/>
    <s v="Contratar los servicios para garantizar la operación, mantenimiento y actualización de la virtualización, escritorios virtuales, hiperconvergencia, almacenamiento, switches, respaldo y custodia de medios de la ANH"/>
    <s v="(Servicios contratados / servicios proyectados)"/>
    <n v="3629567017"/>
    <d v="2023-05-01T00:00:00"/>
    <d v="2023-12-31T00:00:00"/>
    <s v="Constante"/>
    <s v="Mensual"/>
    <n v="0"/>
    <s v="En etapa precontractual - Sondeo de Mercado"/>
    <s v="https://www.anh.gov.co/es/la-anh/contrataci%C3%B3n/sondeo-de-mercado/"/>
    <n v="0"/>
    <n v="0"/>
    <s v="Línea ajustada, contenía información de la vigencia 2022"/>
    <s v="Indicador Plan de Acción Institucional"/>
    <s v="Jesús Salvador Ríos Rodríguez"/>
    <s v="jesus.rios@anh.gov.co"/>
  </r>
  <r>
    <n v="75"/>
    <s v="Gestión TICs"/>
    <s v="Gestión con Valores para Resultados"/>
    <x v="5"/>
    <x v="4"/>
    <s v="Afianzar la gestión y desempeño organizacional eficiente y equitativo, generando mayor confianza ciudadana, transformación e innovación institucional"/>
    <s v="Promoción de la eficiencia y simplificación de procesos institucionales"/>
    <s v="Nivel de cumplimiento en la implementación de soluciones digitales"/>
    <s v="Plan Estratégico Tecnologías de la Información y las Comunicaciones - PETIC"/>
    <s v="Gastos de comercialización"/>
    <s v="No Aplica"/>
    <s v="No Aplica"/>
    <s v="No Aplica"/>
    <s v="127_x000a_128_x000a_129_x000a_130_x000a_131_x000a_132_x000a_138_x000a_143_x000a_148_x000a_153"/>
    <s v="Contratos para apoyo técnico, profesional y especializado realizados"/>
    <n v="15"/>
    <s v="Unidad"/>
    <s v="Contabilizar los contratos para contar con el apoyo técnico, profesional y especializado de soporte y desarrollo a servicios, infraestructura, aplicaciones y gestión administrativa."/>
    <s v="(Servicios contratados / servicios proyectados)"/>
    <n v="1995000000"/>
    <d v="2023-05-01T00:00:00"/>
    <d v="2023-12-31T00:00:00"/>
    <s v="Constante"/>
    <s v="Mensual"/>
    <n v="11"/>
    <s v="Se realizó la contratación de 10 personas naturales para el apoyo a la OTI  en labores de soporte y desarrollo a servicios, infraestructura, aplicaciones y gestión administrativa . Estos contratos van hasta el 30 de abril de 2023"/>
    <s v="Recurso compartido: Contratación OTI - Dirección Sistemas"/>
    <n v="320012038"/>
    <n v="100568932.95999999"/>
    <s v="Línea ajustada, contenía información de la vigencia 2022"/>
    <s v="Indicador Plan de Acción Institucional"/>
    <s v="Jesús Salvador Ríos Rodríguez"/>
    <s v="jesus.rios@anh.gov.co"/>
  </r>
  <r>
    <n v="76"/>
    <s v="Gestión TICs"/>
    <s v="Gestión con Valores para Resultados"/>
    <x v="5"/>
    <x v="4"/>
    <s v="Afianzar la gestión y desempeño organizacional eficiente y equitativo, generando mayor confianza ciudadana, transformación e innovación institucional"/>
    <s v="Promoción de la eficiencia y simplificación de procesos institucionales"/>
    <s v="Nivel de cumplimiento en la implementación de soluciones digitales"/>
    <s v="Plan Estratégico Tecnologías de la Información y las Comunicaciones - PETIC"/>
    <s v="Gastos de comercialización"/>
    <s v="No Aplica"/>
    <s v="No Aplica"/>
    <s v="No Aplica"/>
    <n v="375"/>
    <s v="Servicios de soporte, mantenimiento y actualizaciones del SGDEA contratados"/>
    <n v="1"/>
    <s v="Unidad"/>
    <s v="Soporte, mantenimiento y actualizaciones del SGDEA que emplea la entidad por horas"/>
    <s v="(Servicios contratados / servicios proyectados)"/>
    <n v="60000000"/>
    <d v="2023-01-01T00:00:00"/>
    <d v="2023-12-31T00:00:00"/>
    <s v="Constante"/>
    <s v="Mensual"/>
    <n v="1"/>
    <s v="La contratación se realizó con presupuesto de la vicepresidencia Administrativa y Financiera bajo el Contrato 238 de 2023. "/>
    <s v="Recurso compartido: Contratación OTI - Dirección Sistemas"/>
    <n v="0"/>
    <n v="0"/>
    <s v="Línea ajustada, contenía información de la vigencia 2022"/>
    <s v="Indicador Plan de Acción Institucional"/>
    <s v="Jesús Salvador Ríos Rodríguez"/>
    <s v="jesus.rios@anh.gov.co"/>
  </r>
  <r>
    <n v="77"/>
    <s v="Gestión TICs"/>
    <s v="Gestión con Valores para Resultados"/>
    <x v="5"/>
    <x v="4"/>
    <s v="Afianzar la gestión y desempeño organizacional eficiente y equitativo, generando mayor confianza ciudadana, transformación e innovación institucional"/>
    <s v="Promoción de la eficiencia y simplificación de procesos institucionales"/>
    <s v="Nivel de cumplimiento en la implementación de soluciones digitales"/>
    <s v="Plan Estratégico Tecnologías de la Información y las Comunicaciones - PETIC"/>
    <s v="Gastos de comercialización"/>
    <s v="No Aplica"/>
    <s v="No Aplica"/>
    <s v="No Aplica"/>
    <s v="167_x000a_168_x000a_169_x000a_370"/>
    <s v="Actualizaciones y suscripciones de licencias de software y créditos en la nube adquiridos"/>
    <n v="3"/>
    <s v="Unidad"/>
    <s v="(i) Contratar la renovación de la suscripción a la suite de Adobe Acrobat Pro para 99 usuarios, Certificados de sitio seguro para el portal de la ANH y complemento para comunicaciones unificadas, (ii) Contratar la renovación de la suscripción de Office 365 y (iii) Adquisición de créditos para la soportar la infraestructura tecnológica en la Nube de Azure."/>
    <s v="(Servicios contratados / servicios proyectados)"/>
    <n v="1978200000"/>
    <d v="2023-01-01T00:00:00"/>
    <d v="2023-12-31T00:00:00"/>
    <s v="Constante"/>
    <s v="Mensual"/>
    <n v="2"/>
    <s v="Orden de Compra 106649 de 2023; 169. Adquirir la renovación de la suscripción de la suite de office 365 para el manejo de correos y ofimática de la ANH._x000a_Orden de Compra 104644 de 2023; 168. Adquirir los certificados SSL de los portales web de la ANH para el acceso seguro a la información_x000a_Orden de Compra 103855 de 2023; 167. Contratar la suscripción de Adobe Acrobat Pro DC por un periodo de doce (12) meses para la generación y edición de documentos._x000a_"/>
    <s v="Recurso compartido: Contratación OTI - Dirección Sistemas"/>
    <n v="811524655.05999994"/>
    <n v="85367700"/>
    <s v="Línea ajustada, contenía información de la vigencia 2022"/>
    <s v="Indicador Plan de Acción Institucional"/>
    <s v="Jesús Salvador Ríos Rodríguez"/>
    <s v="jesus.rios@anh.gov.co"/>
  </r>
  <r>
    <n v="78"/>
    <s v="Gestión TICs"/>
    <s v="Gestión con Valores para Resultados"/>
    <x v="5"/>
    <x v="4"/>
    <s v="Afianzar la gestión y desempeño organizacional eficiente y equitativo, generando mayor confianza ciudadana, transformación e innovación institucional"/>
    <s v="Promoción de la eficiencia y simplificación de procesos institucionales"/>
    <s v="Nivel de cumplimiento en la implementación de soluciones digitales"/>
    <s v="Plan Estratégico Tecnologías de la Información y las Comunicaciones - PETIC"/>
    <s v="Gastos de comercialización"/>
    <s v="No Aplica"/>
    <s v="No Aplica"/>
    <s v="No Aplica"/>
    <s v="302_x000a_303_x000a_304"/>
    <s v="Soporte y mantenimiento de la infraestructura de apoyo contratada"/>
    <n v="5"/>
    <s v="Unidad"/>
    <s v="Contratar el soporte y mantenimiento de: (i) UPS, (ii) Sistema contra incendios, (iii) Aires acondicionados, (iv) Control de acceso y CCTV y (v) Equipos de Hardware de usuario final."/>
    <s v="(Servicios contratados / servicios proyectados)"/>
    <n v="490683757"/>
    <d v="2023-03-01T00:00:00"/>
    <d v="2023-12-31T00:00:00"/>
    <s v="Constante"/>
    <s v="Mensual"/>
    <n v="0"/>
    <s v="En etapa precontractual - Sondeo de Mercado"/>
    <s v="https://www.anh.gov.co/es/la-anh/contrataci%C3%B3n/sondeo-de-mercado/"/>
    <n v="0"/>
    <n v="0"/>
    <s v="Línea ajustada, contenía información de la vigencia 2022"/>
    <s v="Indicador Plan de Acción Institucional"/>
    <s v="Jesús Salvador Ríos Rodríguez"/>
    <s v="jesus.rios@anh.gov.co"/>
  </r>
  <r>
    <n v="79"/>
    <s v="Gestión TICs"/>
    <s v="Gestión con Valores para Resultados"/>
    <x v="5"/>
    <x v="4"/>
    <s v="Afianzar la gestión y desempeño organizacional eficiente y equitativo, generando mayor confianza ciudadana, transformación e innovación institucional"/>
    <s v="Promoción de la eficiencia y simplificación de procesos institucionales"/>
    <s v="Nivel de cumplimiento en la implementación de soluciones digitales"/>
    <s v="Plan Estratégico Tecnologías de la Información y las Comunicaciones - PETIC"/>
    <s v="Gastos de comercialización"/>
    <s v="No Aplica"/>
    <s v="No Aplica"/>
    <s v="No Aplica"/>
    <n v="166"/>
    <s v="Servicio de internet dedicado para la oficina de la ANH contratado"/>
    <n v="1"/>
    <s v="Unidad"/>
    <s v="Contratar el servicio de internet dedicado para la oficina de la ANH, manteniendo la operatividad de los cinco enlaces de datos e internet con los que cuenta la entidad para la transferencia y respaldo de la información."/>
    <s v="(Servicios contratados / servicios proyectados)"/>
    <n v="383250000"/>
    <d v="2023-03-01T00:00:00"/>
    <d v="2023-12-31T00:00:00"/>
    <s v="Constante"/>
    <s v="Mensual"/>
    <n v="1"/>
    <s v="Otrosí 2 Orden de Compra 88021 - VF Prestación de servicio de canales hasta el 15 de marzo de 2023_x000a_Orden de Compra Orden de Compra 104820 Contratar los canales de datos e internet de la ANH. (servicio hasta el 15 de diciembre de 2023)"/>
    <s v="Recurso compartido: Contratación OTI - Dirección Sistemas"/>
    <n v="127524064"/>
    <n v="3038435"/>
    <s v="Línea ajustada, contenía información de la vigencia 2022"/>
    <s v="Indicador Plan de Acción Institucional"/>
    <s v="Jesús Salvador Ríos Rodríguez"/>
    <s v="jesus.rios@anh.gov.co"/>
  </r>
  <r>
    <n v="80"/>
    <s v="Gestión TICs"/>
    <s v="Gestión con Valores para Resultados"/>
    <x v="5"/>
    <x v="4"/>
    <s v="Afianzar la gestión y desempeño organizacional eficiente y equitativo, generando mayor confianza ciudadana, transformación e innovación institucional"/>
    <s v="Promoción de la eficiencia y simplificación de procesos institucionales"/>
    <s v="Nivel de cumplimiento en la implementación de soluciones digitales"/>
    <s v="Plan Estratégico Tecnologías de la Información y las Comunicaciones - PETIC"/>
    <s v="Gastos de comercialización"/>
    <s v="No Aplica"/>
    <s v="No Aplica"/>
    <s v="No Aplica"/>
    <n v="342"/>
    <s v="Uso de la capacidad física locativa disponible en el Data Center Alterno del IPSE"/>
    <n v="1"/>
    <s v="Unidad"/>
    <s v="Renovar el contrato para el uso locativo de las instalaciones del IPSE para el alojamiento de la infraestructura de respaldo onpremise de la ANH"/>
    <s v="(Servicios contratados / servicios proyectados)"/>
    <n v="211603322"/>
    <d v="2023-01-01T00:00:00"/>
    <d v="2023-12-31T00:00:00"/>
    <s v="Constante"/>
    <s v="Mensual"/>
    <n v="1"/>
    <s v="Otrosí 4 Convenio 670 de 2020"/>
    <s v="Recurso compartido: Contratación OTI - Dirección Sistemas"/>
    <n v="76718900"/>
    <n v="0"/>
    <s v="Línea ajustada, contenía información de la vigencia 2022"/>
    <s v="Indicador Plan de Acción Institucional"/>
    <s v="Jesús Salvador Ríos Rodríguez"/>
    <s v="jesus.rios@anh.gov.co"/>
  </r>
  <r>
    <n v="81"/>
    <s v="Promoción y Asignación de Áreas"/>
    <s v="Gestión con Valores para Resultados"/>
    <x v="6"/>
    <x v="16"/>
    <s v="Fortalecer la seguridad y soberanía energética en hidrocarburos, apoyando la transición energética y la economía verde"/>
    <s v="Fortalecimiento de hidrocarburos (gas, petróleo aumentando factor recobro mejorado) para la financiación de la transición energética"/>
    <s v="Participación en eventos estratégicos para la promoción de la entidad, del sector y del proceso de transición energética del país"/>
    <s v="Plan de Acción Institucional"/>
    <s v="Proyecto de inversión"/>
    <s v="Modelo de promoción para incrementar la inversión"/>
    <s v="Servicio de divulgación para la promoción y posicionamiento de los recursos hidrocarburíferos"/>
    <s v="Diseñar  y  ejecutar Plan Estratégico de Comunicaciones."/>
    <s v="Sin Información"/>
    <s v="Servicio de divulgación para la promoción y posicionamiento de los recursos hidrocarburíferos"/>
    <n v="1"/>
    <s v="Número"/>
    <s v="Sin Información"/>
    <s v="Sin Información"/>
    <n v="1783000000"/>
    <s v="Sin Información"/>
    <s v="Sin Información"/>
    <s v="Sin Información"/>
    <s v="Sin Información"/>
    <s v="Sin Información"/>
    <s v="En proceso de definción en la vicepresidencia los esquemas de medición y metas de esta línea para el 2023"/>
    <s v="Sin Información"/>
    <s v="Sin Información"/>
    <s v="Sin Información"/>
    <s v="Sin Información"/>
    <s v="Indicador Plan de Acción Institucional"/>
    <s v="Arbey Avendaño Castrillón"/>
    <s v="arbey.avendano@anh.gov.co"/>
  </r>
  <r>
    <n v="83"/>
    <s v="Promoción y Asignación de Áreas"/>
    <s v="Gestión con Valores para Resultados"/>
    <x v="6"/>
    <x v="16"/>
    <s v="Fortalecer la seguridad y soberanía energética en hidrocarburos, apoyando la transición energética y la economía verde"/>
    <s v="Fortalecimiento de las Fuentes No Convencionales de Energía - FNCE"/>
    <s v="Nuevas áreas prospectivas orientadas en Fuentes No Convencionales de Energía Renovable (FNCER) provenientes del subsuelo, evaluadas"/>
    <s v="Plan de Acción Institucional"/>
    <s v="Proyecto de inversión"/>
    <s v="Modelo de promoción para incrementar la inversión"/>
    <s v="Documentos de investigación"/>
    <s v="Realizar análisis o estudios de mercados e investigaciones del sector."/>
    <s v="Sin Información"/>
    <s v="Documentos de investigación"/>
    <n v="1"/>
    <s v="Número"/>
    <s v="Sin Información"/>
    <s v="Sin Información"/>
    <n v="1250000000"/>
    <s v="Sin Información"/>
    <s v="Sin Información"/>
    <s v="Sin Información"/>
    <s v="Sin Información"/>
    <s v="Sin Información"/>
    <s v="Toda vez que la meta asociada al objetivo es solo una, se hace necesario la unificación de estas actividades en una sola asociada al análisis o realización de estudios del sector."/>
    <m/>
    <s v="Sin Información"/>
    <m/>
    <m/>
    <s v="Indicador Plan de Acción Institucional"/>
    <s v="Arbey Avendaño Castrillón"/>
    <s v="arbey.avendano@anh.gov.co"/>
  </r>
  <r>
    <n v="83"/>
    <s v="Promoción y Asignación de Áreas"/>
    <s v="Gestión con Valores para Resultados"/>
    <x v="6"/>
    <x v="16"/>
    <s v="Fortalecer la seguridad y soberanía energética en hidrocarburos, apoyando la transición energética y la economía verde"/>
    <s v="Fortalecimiento de las Fuentes No Convencionales de Energía - FNCE"/>
    <s v="Nuevas áreas prospectivas orientadas en Fuentes No Convencionales de Energía Renovable (FNCER) provenientes del subsuelo, evaluadas"/>
    <s v="Plan de Acción Institucional"/>
    <s v="Proyecto de inversión"/>
    <s v="Modelo de promoción para incrementar la inversión"/>
    <s v="Documentos de investigación"/>
    <s v="Evaluar las capacidades de los proponentes, operadores o compañías inversionistas."/>
    <s v="Sin Información"/>
    <s v="Documentos de investigación"/>
    <n v="1"/>
    <s v="Número"/>
    <m/>
    <m/>
    <n v="1508000000"/>
    <m/>
    <m/>
    <m/>
    <s v="No Reportado"/>
    <m/>
    <m/>
    <m/>
    <m/>
    <m/>
    <m/>
    <s v="Indicador Plan de Acción Institucional"/>
    <s v="Arbey Avendaño Castrillón"/>
    <s v="arbey.avendano@anh.gov.co"/>
  </r>
  <r>
    <n v="84"/>
    <s v="Gestión Social, HSE y de Seguridad de Contratos de Hidrocarburos"/>
    <s v="Gestión con Valores para Resultados"/>
    <x v="6"/>
    <x v="16"/>
    <s v="Articular los actores del sector energético para la adecuada ejecución de los contratos misionales en armonía con una sociedad resiliente al clima"/>
    <s v="Fortalecimiento y articulación institucional del sector minero energético"/>
    <s v="Participación en espacios de articulación de los actores del sector para la adecuada gestión de los contratos de hidrocarburos"/>
    <s v="Plan Estratégico Institucional"/>
    <s v="Sin Información"/>
    <s v="No Aplica"/>
    <s v="No Aplica"/>
    <s v="Priorizar, coordinar la participación por parte de la ANH en escenarios estratégicos. (Participación en espacios de articulación de los actores del sector para la adecuada gestión de los contratos de hidrocarburos)."/>
    <s v="Sin Información"/>
    <s v="Número de espacios de articulación de los actores del sector para la adecuada gestión de los contratos de hidrocarburos con la participación de la ANH"/>
    <n v="15"/>
    <s v="Número"/>
    <s v="Corresponde a la cantidad de espacios de articulación de los actores del sector en los que la ANH ha participado, para la adecuada gestión de los contratos de hidrocarburos."/>
    <s v="Sumatoria del Número de espacios de articulación con los actores del sector en los que la ANH ha participado, para la adecuada gestión de los contratos de hidrocarburos."/>
    <n v="270000000"/>
    <d v="2023-05-01T00:00:00"/>
    <d v="2023-12-15T00:00:00"/>
    <s v="Sin Información"/>
    <s v="Mensual"/>
    <n v="0"/>
    <s v="Al mes de marzo no se presenta avance respecto de esta actividad"/>
    <s v="No Aplica"/>
    <n v="0"/>
    <n v="0"/>
    <s v="Esta actividad e indicador hace parte y se financia con los recursos del proyecto de inversión, de la actividad de participación en escenarios estratégicos."/>
    <s v="Indicador Estratégico"/>
    <s v="Arbey Avendaño Castrillón"/>
    <s v="arbey.avendano@anh.gov.co"/>
  </r>
  <r>
    <n v="85"/>
    <s v="Promoción y Asignación de Áreas"/>
    <s v="Evaluación de Resultados"/>
    <x v="6"/>
    <x v="4"/>
    <s v="Fortalecer la seguridad y soberanía energética en hidrocarburos, apoyando la transición energética y la economía verde"/>
    <s v="Fortalecimiento de las Fuentes No Convencionales de Energía - FNCE"/>
    <s v="Nivel de satisfacción (canales de atención de PQRSD) de los actores involucrados en los procesos necesarios para garantizar la seguridad y soberanía energética del país"/>
    <s v="Plan Estratégico Institucional / Plan Nacional de Desarrollo"/>
    <s v="Gastos de comercialización"/>
    <s v="No Aplica"/>
    <s v="No Aplica"/>
    <s v="No Aplica"/>
    <s v="Sin Información"/>
    <s v="Nivel de satisfacción (canales de atención de PQRSD) de los actores involucrados en los procesos necesarios para garantizar la seguridad y soberanía energética del país"/>
    <n v="3.9"/>
    <s v="Número"/>
    <s v="​Realizar un análisis cualitativo y cuantitativo anual, de la percepción del inversionista para generar estrategias de mercadeo"/>
    <s v="Calificación del nivel de satisfacción de inversionistas y operadores"/>
    <n v="0"/>
    <d v="2023-01-04T00:00:00"/>
    <d v="2023-12-15T00:00:00"/>
    <s v="Creciente"/>
    <s v="Cuatrimestral"/>
    <n v="0.78"/>
    <s v="Para el primer cuatrimestres se adelantó la Planeación y diseño del instrumento que se va a aplicar para El estudio de percepción 2023 a las partes interesadas frente a los servicios ofrecidos por la ANH"/>
    <s v="La evidencia se encuentra en disco compartido de la VPAA y en correo electrónico enviado por funcionario Carlos Novoa a la Gerencia de Planeación de la ANH."/>
    <n v="0"/>
    <n v="0"/>
    <s v="La ejecución de la activiadad no involucra la ejecución de recursos financieros, toda vez que se adelanta con las capacidades y recurso humano de la VPAA."/>
    <s v="Indicador Estratégico"/>
    <s v="Arbey Avendaño Castrillón"/>
    <s v="arbey.avendano@anh.gov.co"/>
  </r>
  <r>
    <n v="87"/>
    <s v="Promoción y Asignación de Áreas"/>
    <s v="Evaluación de Resultados"/>
    <x v="6"/>
    <x v="16"/>
    <s v="Articular los actores del sector energético para la adecuada ejecución de los contratos misionales en armonía con una sociedad resiliente al clima"/>
    <s v="Fortalecimiento y articulación institucional del sector minero energético"/>
    <s v="Participación en eventos estratégicos para la promoción de la entidad, del sector y del proceso de transición energética del país"/>
    <s v="Plan Estratégico Institucional / Plan Nacional de Desarrollo"/>
    <s v="Proyecto de inversión"/>
    <s v="Modelo de promoción para incrementar la inversión"/>
    <s v="Servicio de divulgación para la promoción y posicionamiento de los recursos hidrocarburíferos"/>
    <s v="Priorizar, coordinar la participación por parte de la ANH en escenarios estratégicos."/>
    <s v="Sin Información"/>
    <s v="Participación en eventos estratégicos para la promoción de la entidad, del sector y del proceso de transición energética del país"/>
    <n v="12"/>
    <s v="Número"/>
    <s v="Corresponde a la participación estratégica de la ANH en foros, congresos y eventos priorizados a nivel nacional e internacional."/>
    <s v="Sumatoria Número de eventos estratégicos con patrocinio en los que participa la ANH"/>
    <n v="5675000000"/>
    <d v="2023-01-15T00:00:00"/>
    <d v="2023-12-31T00:00:00"/>
    <s v="Creciente"/>
    <s v="Mensual"/>
    <n v="6"/>
    <s v="Al mes de marzo la ANH ha participado con patrocinio en los siguientes eventos estratégicos: (i) Recent Discoveries, Exploration Opportunities and sustainable Development Strategies in Caribbean Basins, (iI) CeraWeek 2023, (iii) Energy Opportunities Conference &amp; Exhibition 2023, (iv) el Congreso de Hidrogeología 2023, Agua Subterránea para el Desarrollo Sostenible, (v) 2° Congreso Internacional de Hidrógeno y (vi) VI Encuentro y Feria Renovables LATAM."/>
    <s v="Las evidencias se encuentran en los informes correspondientes a la ejecuci[on de los eventos, dispuestos en los discos compartidos de la VPAA. "/>
    <n v="2301233000"/>
    <n v="182728000"/>
    <s v="Se solicita eliminación. Este indicador corresponde al mismo y se duplica con el 91. No se elimina este indicador por ser estratégico pero si se elimina el 82 en la numeración actual trayéndose la información de este."/>
    <s v="Indicador Estratégico"/>
    <s v="Arbey Avendaño Castrillón"/>
    <s v="arbey.avendano@anh.gov.co"/>
  </r>
  <r>
    <n v="88"/>
    <s v="Promoción y Asignación de Áreas"/>
    <s v="Gestión con Valores para Resultados"/>
    <x v="3"/>
    <x v="4"/>
    <s v="Fortalecer la seguridad y soberanía energética en hidrocarburos, apoyando la transición energética y la economía verde"/>
    <s v="Fortalecimiento de las Fuentes No Convencionales de Energía - FNCE"/>
    <s v="Nuevas áreas prospectivas orientadas en Fuentes No Convencionales de Energía Renovable (FNCER) provenientes del subsuelo, evaluadas"/>
    <s v="Plan Estratégico Institucional"/>
    <s v="Sin Información"/>
    <s v="No Aplica"/>
    <s v="No Aplica"/>
    <s v="No Aplica"/>
    <s v="Sin Información"/>
    <s v="Nuevas áreas prospectivas orientadas en Fuentes No Convencionales de Energía Renovable (FNCER) provenientes del subsuelo, evaluadas"/>
    <n v="1"/>
    <s v="Número"/>
    <s v="Sin Información"/>
    <s v="Sin Información"/>
    <s v="Sin Información"/>
    <s v="Sin Información"/>
    <s v="Sin Información"/>
    <s v="Sin Información"/>
    <s v="Sin Información"/>
    <s v="Sin Información"/>
    <s v="Sin Información"/>
    <s v="Sin Información"/>
    <s v="Sin Información"/>
    <s v="Sin Información"/>
    <s v="Se solicita eliminación. Esta actividad e indicador no hace parte de los propuestoos por la VPAA. No se elimina porque hace parte de los indicadores estratégicos definidos en el Plan Estratégico."/>
    <s v="Indicador Estratégico"/>
    <s v="Arbey Avendaño Castrillón"/>
    <s v="arbey.avendano@anh.gov.co"/>
  </r>
  <r>
    <n v="89"/>
    <s v="Gestión Contractual"/>
    <s v="Gestión con Valores para Resultados"/>
    <x v="7"/>
    <x v="17"/>
    <s v="Afianzar la gestión y desempeño organizacional eficiente y equitativo, generando mayor confianza ciudadana, transformación e innovación institucional"/>
    <s v="Promoción de la eficiencia y simplificación de procesos institucionales"/>
    <s v="Evaluación Dimensión de Talento Humano FURAG - MIPG"/>
    <s v="Plan Anual de Vacantes"/>
    <s v="Gastos de comercialización"/>
    <s v="No Aplica"/>
    <s v="No Aplica"/>
    <s v="Seleccionar contratistas a través de las diferentes modalidades de contratación de acuerdo con la normativa vigente"/>
    <s v="No Aplica"/>
    <s v="Procesos de selección realizados durante la vigencia"/>
    <n v="100"/>
    <s v="Porcentaje"/>
    <s v="Los procesos son adelantados según la documentación radicada por cada Vicepresidencia, que cumpla con los requisitos para adelantar los procesos contractuales.​"/>
    <s v="(Proceso adelantado / ESET radicado)*100."/>
    <n v="1233724344"/>
    <d v="2023-01-01T00:00:00"/>
    <d v="2023-12-31T00:00:00"/>
    <s v="Constante"/>
    <s v="Semestral"/>
    <s v="No Aplica"/>
    <s v="Sin Información"/>
    <s v="Sin Información"/>
    <n v="0"/>
    <n v="0"/>
    <s v="Sin Información"/>
    <s v="Indicador Plan de Acción Institucional"/>
    <s v="Maribel Rodríguez Moreno"/>
    <s v="maribel.rodriguez@anh.gov.co"/>
  </r>
  <r>
    <n v="90"/>
    <s v="Gestión Legal"/>
    <s v="Gestión con Valores para Resultados"/>
    <x v="7"/>
    <x v="17"/>
    <s v="Afianzar la gestión y desempeño organizacional eficiente y equitativo, generando mayor confianza ciudadana, transformación e innovación institucional"/>
    <s v="Promoción de la eficiencia y simplificación de procesos institucionales"/>
    <s v="Evaluación de la gestión institucional FURAG II (MIPG-ANH)"/>
    <s v="Plan de Acción Institucional"/>
    <s v="Gastos de comercialización"/>
    <s v="No Aplica"/>
    <s v="No Aplica"/>
    <s v="Emitir respuestas a_x000a_ solicitudes de conceptos jurídicos relacionados con los contratos E&amp;P y TEAS"/>
    <s v="No Aplica"/>
    <s v="Oportunidad en la emisión de conceptos jurídicos"/>
    <n v="80"/>
    <s v="Porcentaje"/>
    <s v="Por concepto emitido en los plazos establecidos se entenderá aquel que se tramite en un tiempo máximo de 15 días hábiles contados a partir del día hábil siguiente a la radicación de la solicitud"/>
    <s v="(Total de conceptos emitidos en los plazos establecidos/ Total solicitud de conceptos jurídicos)*100"/>
    <n v="1172324000"/>
    <d v="2023-01-01T00:00:00"/>
    <d v="2023-12-31T00:00:00"/>
    <s v="Constante"/>
    <s v="Trimestral"/>
    <n v="87"/>
    <s v="En el primer trimestre del año 2023 se da un cumplimiento de la meta al 87% por lo siguiente: se resolvieron en total 33 conceptos con un promedio de respuesta de 5 días por trámite,  lo que se encuentra dentro del margen de respuesta oportuna establecido por la OAJ en  los Acuerdos de Niveles de Servicio adoptados desde el año 2020, correspondiente a 15 días hábiles."/>
    <s v=" Base datos conceptos carpeta: \\misdocumentos\sperfiles\maribel.rodriguez\My Documents\SIGECO\PROCESO GESTION LEGAL\INDICADORES\Indicadores GL 2023_x000a_Reporte indicador por correo a Laura  Sierra"/>
    <n v="0"/>
    <n v="0"/>
    <s v="Sin Información"/>
    <s v="Indicador Plan de Acción Institucional"/>
    <s v="Maribel Rodríguez Moreno"/>
    <s v="maribel.rodriguez@anh.gov.co"/>
  </r>
  <r>
    <n v="91"/>
    <s v="Gestión Legal"/>
    <s v="Gestión con Valores para Resultados"/>
    <x v="7"/>
    <x v="17"/>
    <s v="Afianzar la gestión y desempeño organizacional eficiente y equitativo, generando mayor confianza ciudadana, transformación e innovación institucional"/>
    <s v="Promoción de la eficiencia y simplificación de procesos institucionales"/>
    <s v="Nivel de satisfacción de los actores involucrados en los procesos necesarios para garantizar la seguridad y soberanía energética del país"/>
    <s v="Plan de Acción Institucional"/>
    <s v="Gastos de comercialización"/>
    <s v="No Aplica"/>
    <s v="No Aplica"/>
    <s v="Contestar demandas y requerimiento de despachos judiciales "/>
    <s v="No Aplica"/>
    <s v="Notificaciones de procesos atendidos"/>
    <n v="90"/>
    <s v="Porcentaje"/>
    <s v="Corresponde a las demandas en contra de la entidad que son notificadas y requerimientos judiciales de procesos especiales a las cuales se les da tramite oportunamente​"/>
    <s v="(Notificaciones atendidas / Notificaciones recibidas)*100"/>
    <n v="1687170176"/>
    <d v="2023-01-01T00:00:00"/>
    <d v="2023-12-31T00:00:00"/>
    <s v="Constante"/>
    <s v="Semestral"/>
    <s v="No Aplica"/>
    <s v="Sin Información"/>
    <s v="Sin Información"/>
    <n v="0"/>
    <n v="0"/>
    <s v="Sin Información"/>
    <s v="Indicador Plan de Acción Institucional"/>
    <s v="Maribel Rodríguez Moreno"/>
    <s v="maribel.rodriguez@anh.gov.co"/>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45084278-146E-47CA-AB11-CD90DCAD217E}" name="TablaDinámica1" cacheId="10"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1:A31" firstHeaderRow="1" firstDataRow="1" firstDataCol="1"/>
  <pivotFields count="33">
    <pivotField showAll="0"/>
    <pivotField showAll="0"/>
    <pivotField showAll="0"/>
    <pivotField axis="axisRow" showAll="0">
      <items count="12">
        <item x="7"/>
        <item x="1"/>
        <item x="5"/>
        <item m="1" x="8"/>
        <item x="0"/>
        <item x="2"/>
        <item x="4"/>
        <item x="6"/>
        <item x="3"/>
        <item m="1" x="9"/>
        <item m="1" x="10"/>
        <item t="default"/>
      </items>
    </pivotField>
    <pivotField axis="axisRow" showAll="0">
      <items count="19">
        <item x="1"/>
        <item x="2"/>
        <item x="12"/>
        <item x="16"/>
        <item x="13"/>
        <item x="14"/>
        <item x="15"/>
        <item x="11"/>
        <item x="7"/>
        <item x="9"/>
        <item x="10"/>
        <item x="6"/>
        <item x="4"/>
        <item x="17"/>
        <item x="5"/>
        <item x="0"/>
        <item x="8"/>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3"/>
    <field x="4"/>
  </rowFields>
  <rowItems count="30">
    <i>
      <x/>
    </i>
    <i r="1">
      <x v="13"/>
    </i>
    <i>
      <x v="1"/>
    </i>
    <i r="1">
      <x v="14"/>
    </i>
    <i>
      <x v="2"/>
    </i>
    <i r="1">
      <x v="12"/>
    </i>
    <i>
      <x v="4"/>
    </i>
    <i r="1">
      <x/>
    </i>
    <i r="1">
      <x v="1"/>
    </i>
    <i r="1">
      <x v="12"/>
    </i>
    <i r="1">
      <x v="15"/>
    </i>
    <i r="1">
      <x v="17"/>
    </i>
    <i>
      <x v="5"/>
    </i>
    <i r="1">
      <x v="8"/>
    </i>
    <i r="1">
      <x v="9"/>
    </i>
    <i r="1">
      <x v="10"/>
    </i>
    <i r="1">
      <x v="11"/>
    </i>
    <i r="1">
      <x v="16"/>
    </i>
    <i>
      <x v="6"/>
    </i>
    <i r="1">
      <x v="4"/>
    </i>
    <i r="1">
      <x v="5"/>
    </i>
    <i r="1">
      <x v="6"/>
    </i>
    <i>
      <x v="7"/>
    </i>
    <i r="1">
      <x v="3"/>
    </i>
    <i r="1">
      <x v="12"/>
    </i>
    <i>
      <x v="8"/>
    </i>
    <i r="1">
      <x v="2"/>
    </i>
    <i r="1">
      <x v="7"/>
    </i>
    <i r="1">
      <x v="12"/>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78F38279-9E29-4868-A3DD-5675603DEB74}" name="TablaDinámica1" cacheId="9"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rowHeaderCaption="PLANES INSTITUCIONALES">
  <location ref="D2:E16" firstHeaderRow="1" firstDataRow="1" firstDataCol="1"/>
  <pivotFields count="31">
    <pivotField showAll="0"/>
    <pivotField showAll="0"/>
    <pivotField showAll="0"/>
    <pivotField showAll="0"/>
    <pivotField showAll="0"/>
    <pivotField showAll="0"/>
    <pivotField showAll="0"/>
    <pivotField showAll="0"/>
    <pivotField axis="axisRow" dataField="1" showAll="0">
      <items count="14">
        <item x="1"/>
        <item x="11"/>
        <item x="8"/>
        <item x="3"/>
        <item x="9"/>
        <item x="10"/>
        <item x="6"/>
        <item x="5"/>
        <item x="12"/>
        <item x="0"/>
        <item x="4"/>
        <item x="2"/>
        <item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8"/>
  </rowFields>
  <rowItems count="14">
    <i>
      <x/>
    </i>
    <i>
      <x v="1"/>
    </i>
    <i>
      <x v="2"/>
    </i>
    <i>
      <x v="3"/>
    </i>
    <i>
      <x v="4"/>
    </i>
    <i>
      <x v="5"/>
    </i>
    <i>
      <x v="6"/>
    </i>
    <i>
      <x v="7"/>
    </i>
    <i>
      <x v="8"/>
    </i>
    <i>
      <x v="9"/>
    </i>
    <i>
      <x v="10"/>
    </i>
    <i>
      <x v="11"/>
    </i>
    <i>
      <x v="12"/>
    </i>
    <i t="grand">
      <x/>
    </i>
  </rowItems>
  <colItems count="1">
    <i/>
  </colItems>
  <dataFields count="1">
    <dataField name="INDICADORES" fld="8" subtotal="count" baseField="0" baseItem="0"/>
  </dataFields>
  <formats count="7">
    <format dxfId="87">
      <pivotArea grandRow="1" outline="0" collapsedLevelsAreSubtotals="1" fieldPosition="0"/>
    </format>
    <format dxfId="86">
      <pivotArea field="8" type="button" dataOnly="0" labelOnly="1" outline="0" axis="axisRow" fieldPosition="0"/>
    </format>
    <format dxfId="85">
      <pivotArea field="8" type="button" dataOnly="0" labelOnly="1" outline="0" axis="axisRow" fieldPosition="0"/>
    </format>
    <format dxfId="84">
      <pivotArea outline="0" collapsedLevelsAreSubtotals="1" fieldPosition="0"/>
    </format>
    <format dxfId="83">
      <pivotArea dataOnly="0" labelOnly="1" outline="0" axis="axisValues" fieldPosition="0"/>
    </format>
    <format dxfId="82">
      <pivotArea outline="0" collapsedLevelsAreSubtotals="1" fieldPosition="0"/>
    </format>
    <format dxfId="81">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901CD28-C0EC-45E2-BDA6-20860766BB6C}" name="TablaDinámica1" cacheId="9"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B2:C11" firstHeaderRow="1" firstDataRow="1" firstDataCol="1"/>
  <pivotFields count="31">
    <pivotField showAll="0"/>
    <pivotField showAll="0"/>
    <pivotField showAll="0"/>
    <pivotField showAll="0"/>
    <pivotField showAll="0"/>
    <pivotField axis="axisRow" showAll="0">
      <items count="4">
        <item x="0"/>
        <item x="1"/>
        <item x="2"/>
        <item t="default"/>
      </items>
    </pivotField>
    <pivotField axis="axisRow" dataField="1" showAll="0">
      <items count="6">
        <item x="2"/>
        <item x="4"/>
        <item x="3"/>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5"/>
    <field x="6"/>
  </rowFields>
  <rowItems count="9">
    <i>
      <x/>
    </i>
    <i r="1">
      <x v="4"/>
    </i>
    <i>
      <x v="1"/>
    </i>
    <i r="1">
      <x v="2"/>
    </i>
    <i r="1">
      <x v="3"/>
    </i>
    <i>
      <x v="2"/>
    </i>
    <i r="1">
      <x/>
    </i>
    <i r="1">
      <x v="1"/>
    </i>
    <i t="grand">
      <x/>
    </i>
  </rowItems>
  <colItems count="1">
    <i/>
  </colItems>
  <dataFields count="1">
    <dataField name="INDICADORES" fld="6" subtotal="count" baseField="0" baseItem="0"/>
  </dataFields>
  <formats count="47">
    <format dxfId="46">
      <pivotArea collapsedLevelsAreSubtotals="1" fieldPosition="0">
        <references count="1">
          <reference field="5" count="1">
            <x v="0"/>
          </reference>
        </references>
      </pivotArea>
    </format>
    <format dxfId="45">
      <pivotArea collapsedLevelsAreSubtotals="1" fieldPosition="0">
        <references count="2">
          <reference field="5" count="1" selected="0">
            <x v="0"/>
          </reference>
          <reference field="6" count="1">
            <x v="4"/>
          </reference>
        </references>
      </pivotArea>
    </format>
    <format dxfId="44">
      <pivotArea collapsedLevelsAreSubtotals="1" fieldPosition="0">
        <references count="1">
          <reference field="5" count="1">
            <x v="1"/>
          </reference>
        </references>
      </pivotArea>
    </format>
    <format dxfId="43">
      <pivotArea collapsedLevelsAreSubtotals="1" fieldPosition="0">
        <references count="2">
          <reference field="5" count="1" selected="0">
            <x v="1"/>
          </reference>
          <reference field="6" count="2">
            <x v="2"/>
            <x v="3"/>
          </reference>
        </references>
      </pivotArea>
    </format>
    <format dxfId="42">
      <pivotArea collapsedLevelsAreSubtotals="1" fieldPosition="0">
        <references count="1">
          <reference field="5" count="1">
            <x v="2"/>
          </reference>
        </references>
      </pivotArea>
    </format>
    <format dxfId="41">
      <pivotArea collapsedLevelsAreSubtotals="1" fieldPosition="0">
        <references count="2">
          <reference field="5" count="1" selected="0">
            <x v="2"/>
          </reference>
          <reference field="6" count="2">
            <x v="0"/>
            <x v="1"/>
          </reference>
        </references>
      </pivotArea>
    </format>
    <format dxfId="40">
      <pivotArea collapsedLevelsAreSubtotals="1" fieldPosition="0">
        <references count="1">
          <reference field="5" count="1">
            <x v="0"/>
          </reference>
        </references>
      </pivotArea>
    </format>
    <format dxfId="39">
      <pivotArea collapsedLevelsAreSubtotals="1" fieldPosition="0">
        <references count="2">
          <reference field="5" count="1" selected="0">
            <x v="0"/>
          </reference>
          <reference field="6" count="1">
            <x v="4"/>
          </reference>
        </references>
      </pivotArea>
    </format>
    <format dxfId="38">
      <pivotArea collapsedLevelsAreSubtotals="1" fieldPosition="0">
        <references count="1">
          <reference field="5" count="1">
            <x v="1"/>
          </reference>
        </references>
      </pivotArea>
    </format>
    <format dxfId="37">
      <pivotArea collapsedLevelsAreSubtotals="1" fieldPosition="0">
        <references count="2">
          <reference field="5" count="1" selected="0">
            <x v="1"/>
          </reference>
          <reference field="6" count="2">
            <x v="2"/>
            <x v="3"/>
          </reference>
        </references>
      </pivotArea>
    </format>
    <format dxfId="36">
      <pivotArea collapsedLevelsAreSubtotals="1" fieldPosition="0">
        <references count="1">
          <reference field="5" count="1">
            <x v="2"/>
          </reference>
        </references>
      </pivotArea>
    </format>
    <format dxfId="35">
      <pivotArea collapsedLevelsAreSubtotals="1" fieldPosition="0">
        <references count="2">
          <reference field="5" count="1" selected="0">
            <x v="2"/>
          </reference>
          <reference field="6" count="2">
            <x v="0"/>
            <x v="1"/>
          </reference>
        </references>
      </pivotArea>
    </format>
    <format dxfId="34">
      <pivotArea grandRow="1" outline="0" collapsedLevelsAreSubtotals="1" fieldPosition="0"/>
    </format>
    <format dxfId="33">
      <pivotArea grandRow="1" outline="0" collapsedLevelsAreSubtotals="1" fieldPosition="0"/>
    </format>
    <format dxfId="32">
      <pivotArea dataOnly="0" labelOnly="1" fieldPosition="0">
        <references count="1">
          <reference field="5" count="0"/>
        </references>
      </pivotArea>
    </format>
    <format dxfId="31">
      <pivotArea dataOnly="0" labelOnly="1" fieldPosition="0">
        <references count="2">
          <reference field="5" count="1" selected="0">
            <x v="0"/>
          </reference>
          <reference field="6" count="1">
            <x v="4"/>
          </reference>
        </references>
      </pivotArea>
    </format>
    <format dxfId="30">
      <pivotArea dataOnly="0" labelOnly="1" fieldPosition="0">
        <references count="2">
          <reference field="5" count="1" selected="0">
            <x v="1"/>
          </reference>
          <reference field="6" count="2">
            <x v="2"/>
            <x v="3"/>
          </reference>
        </references>
      </pivotArea>
    </format>
    <format dxfId="29">
      <pivotArea dataOnly="0" labelOnly="1" fieldPosition="0">
        <references count="1">
          <reference field="6" count="0"/>
        </references>
      </pivotArea>
    </format>
    <format dxfId="28">
      <pivotArea dataOnly="0" labelOnly="1" fieldPosition="0">
        <references count="1">
          <reference field="5" count="0"/>
        </references>
      </pivotArea>
    </format>
    <format dxfId="27">
      <pivotArea dataOnly="0" labelOnly="1" fieldPosition="0">
        <references count="2">
          <reference field="5" count="1" selected="0">
            <x v="0"/>
          </reference>
          <reference field="6" count="1">
            <x v="4"/>
          </reference>
        </references>
      </pivotArea>
    </format>
    <format dxfId="26">
      <pivotArea dataOnly="0" labelOnly="1" fieldPosition="0">
        <references count="2">
          <reference field="5" count="1" selected="0">
            <x v="1"/>
          </reference>
          <reference field="6" count="2">
            <x v="2"/>
            <x v="3"/>
          </reference>
        </references>
      </pivotArea>
    </format>
    <format dxfId="25">
      <pivotArea collapsedLevelsAreSubtotals="1" fieldPosition="0">
        <references count="1">
          <reference field="5" count="1">
            <x v="0"/>
          </reference>
        </references>
      </pivotArea>
    </format>
    <format dxfId="24">
      <pivotArea collapsedLevelsAreSubtotals="1" fieldPosition="0">
        <references count="2">
          <reference field="5" count="1" selected="0">
            <x v="0"/>
          </reference>
          <reference field="6" count="1">
            <x v="4"/>
          </reference>
        </references>
      </pivotArea>
    </format>
    <format dxfId="23">
      <pivotArea collapsedLevelsAreSubtotals="1" fieldPosition="0">
        <references count="1">
          <reference field="5" count="1">
            <x v="1"/>
          </reference>
        </references>
      </pivotArea>
    </format>
    <format dxfId="22">
      <pivotArea collapsedLevelsAreSubtotals="1" fieldPosition="0">
        <references count="2">
          <reference field="5" count="1" selected="0">
            <x v="1"/>
          </reference>
          <reference field="6" count="2">
            <x v="2"/>
            <x v="3"/>
          </reference>
        </references>
      </pivotArea>
    </format>
    <format dxfId="21">
      <pivotArea collapsedLevelsAreSubtotals="1" fieldPosition="0">
        <references count="1">
          <reference field="5" count="1">
            <x v="2"/>
          </reference>
        </references>
      </pivotArea>
    </format>
    <format dxfId="20">
      <pivotArea collapsedLevelsAreSubtotals="1" fieldPosition="0">
        <references count="2">
          <reference field="5" count="1" selected="0">
            <x v="2"/>
          </reference>
          <reference field="6" count="2">
            <x v="0"/>
            <x v="1"/>
          </reference>
        </references>
      </pivotArea>
    </format>
    <format dxfId="19">
      <pivotArea collapsedLevelsAreSubtotals="1" fieldPosition="0">
        <references count="1">
          <reference field="5" count="1">
            <x v="0"/>
          </reference>
        </references>
      </pivotArea>
    </format>
    <format dxfId="18">
      <pivotArea collapsedLevelsAreSubtotals="1" fieldPosition="0">
        <references count="2">
          <reference field="5" count="1" selected="0">
            <x v="0"/>
          </reference>
          <reference field="6" count="1">
            <x v="4"/>
          </reference>
        </references>
      </pivotArea>
    </format>
    <format dxfId="17">
      <pivotArea collapsedLevelsAreSubtotals="1" fieldPosition="0">
        <references count="1">
          <reference field="5" count="1">
            <x v="1"/>
          </reference>
        </references>
      </pivotArea>
    </format>
    <format dxfId="16">
      <pivotArea collapsedLevelsAreSubtotals="1" fieldPosition="0">
        <references count="2">
          <reference field="5" count="1" selected="0">
            <x v="1"/>
          </reference>
          <reference field="6" count="2">
            <x v="2"/>
            <x v="3"/>
          </reference>
        </references>
      </pivotArea>
    </format>
    <format dxfId="15">
      <pivotArea collapsedLevelsAreSubtotals="1" fieldPosition="0">
        <references count="1">
          <reference field="5" count="1">
            <x v="2"/>
          </reference>
        </references>
      </pivotArea>
    </format>
    <format dxfId="14">
      <pivotArea collapsedLevelsAreSubtotals="1" fieldPosition="0">
        <references count="2">
          <reference field="5" count="1" selected="0">
            <x v="2"/>
          </reference>
          <reference field="6" count="2">
            <x v="0"/>
            <x v="1"/>
          </reference>
        </references>
      </pivotArea>
    </format>
    <format dxfId="13">
      <pivotArea dataOnly="0" labelOnly="1" fieldPosition="0">
        <references count="1">
          <reference field="5" count="0"/>
        </references>
      </pivotArea>
    </format>
    <format dxfId="12">
      <pivotArea dataOnly="0" labelOnly="1" fieldPosition="0">
        <references count="2">
          <reference field="5" count="1" selected="0">
            <x v="0"/>
          </reference>
          <reference field="6" count="1">
            <x v="4"/>
          </reference>
        </references>
      </pivotArea>
    </format>
    <format dxfId="11">
      <pivotArea dataOnly="0" labelOnly="1" fieldPosition="0">
        <references count="2">
          <reference field="5" count="1" selected="0">
            <x v="1"/>
          </reference>
          <reference field="6" count="2">
            <x v="2"/>
            <x v="3"/>
          </reference>
        </references>
      </pivotArea>
    </format>
    <format dxfId="10">
      <pivotArea dataOnly="0" labelOnly="1" fieldPosition="0">
        <references count="2">
          <reference field="5" count="1" selected="0">
            <x v="2"/>
          </reference>
          <reference field="6" count="2">
            <x v="0"/>
            <x v="1"/>
          </reference>
        </references>
      </pivotArea>
    </format>
    <format dxfId="9">
      <pivotArea collapsedLevelsAreSubtotals="1" fieldPosition="0">
        <references count="1">
          <reference field="5" count="1">
            <x v="0"/>
          </reference>
        </references>
      </pivotArea>
    </format>
    <format dxfId="8">
      <pivotArea collapsedLevelsAreSubtotals="1" fieldPosition="0">
        <references count="2">
          <reference field="5" count="1" selected="0">
            <x v="0"/>
          </reference>
          <reference field="6" count="1">
            <x v="4"/>
          </reference>
        </references>
      </pivotArea>
    </format>
    <format dxfId="7">
      <pivotArea collapsedLevelsAreSubtotals="1" fieldPosition="0">
        <references count="1">
          <reference field="5" count="1">
            <x v="1"/>
          </reference>
        </references>
      </pivotArea>
    </format>
    <format dxfId="6">
      <pivotArea collapsedLevelsAreSubtotals="1" fieldPosition="0">
        <references count="2">
          <reference field="5" count="1" selected="0">
            <x v="1"/>
          </reference>
          <reference field="6" count="2">
            <x v="2"/>
            <x v="3"/>
          </reference>
        </references>
      </pivotArea>
    </format>
    <format dxfId="5">
      <pivotArea collapsedLevelsAreSubtotals="1" fieldPosition="0">
        <references count="1">
          <reference field="5" count="1">
            <x v="2"/>
          </reference>
        </references>
      </pivotArea>
    </format>
    <format dxfId="4">
      <pivotArea collapsedLevelsAreSubtotals="1" fieldPosition="0">
        <references count="2">
          <reference field="5" count="1" selected="0">
            <x v="2"/>
          </reference>
          <reference field="6" count="2">
            <x v="0"/>
            <x v="1"/>
          </reference>
        </references>
      </pivotArea>
    </format>
    <format dxfId="3">
      <pivotArea dataOnly="0" labelOnly="1" fieldPosition="0">
        <references count="1">
          <reference field="5" count="0"/>
        </references>
      </pivotArea>
    </format>
    <format dxfId="2">
      <pivotArea dataOnly="0" labelOnly="1" fieldPosition="0">
        <references count="2">
          <reference field="5" count="1" selected="0">
            <x v="0"/>
          </reference>
          <reference field="6" count="1">
            <x v="4"/>
          </reference>
        </references>
      </pivotArea>
    </format>
    <format dxfId="1">
      <pivotArea dataOnly="0" labelOnly="1" fieldPosition="0">
        <references count="2">
          <reference field="5" count="1" selected="0">
            <x v="1"/>
          </reference>
          <reference field="6" count="2">
            <x v="2"/>
            <x v="3"/>
          </reference>
        </references>
      </pivotArea>
    </format>
    <format dxfId="0">
      <pivotArea dataOnly="0" labelOnly="1" fieldPosition="0">
        <references count="2">
          <reference field="5" count="1" selected="0">
            <x v="2"/>
          </reference>
          <reference field="6"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280538BD-22CD-493C-A3FB-6998C0BBC8E4}" name="TablaDinámica2" cacheId="9"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B13:C49" firstHeaderRow="1" firstDataRow="1" firstDataCol="1"/>
  <pivotFields count="31">
    <pivotField showAll="0"/>
    <pivotField showAll="0"/>
    <pivotField showAll="0"/>
    <pivotField showAll="0"/>
    <pivotField showAll="0"/>
    <pivotField showAll="0"/>
    <pivotField axis="axisRow" showAll="0">
      <items count="6">
        <item x="2"/>
        <item x="4"/>
        <item x="3"/>
        <item x="1"/>
        <item x="0"/>
        <item t="default"/>
      </items>
    </pivotField>
    <pivotField axis="axisRow" dataField="1" showAll="0">
      <items count="22">
        <item x="3"/>
        <item x="19"/>
        <item x="12"/>
        <item x="0"/>
        <item x="4"/>
        <item x="11"/>
        <item x="10"/>
        <item x="16"/>
        <item x="2"/>
        <item x="14"/>
        <item x="6"/>
        <item x="1"/>
        <item x="7"/>
        <item x="18"/>
        <item x="5"/>
        <item x="13"/>
        <item x="20"/>
        <item x="8"/>
        <item x="17"/>
        <item x="9"/>
        <item x="1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6"/>
    <field x="7"/>
  </rowFields>
  <rowItems count="36">
    <i>
      <x/>
    </i>
    <i r="1">
      <x v="2"/>
    </i>
    <i r="1">
      <x v="5"/>
    </i>
    <i r="1">
      <x v="6"/>
    </i>
    <i r="1">
      <x v="10"/>
    </i>
    <i r="1">
      <x v="12"/>
    </i>
    <i r="1">
      <x v="14"/>
    </i>
    <i r="1">
      <x v="16"/>
    </i>
    <i r="1">
      <x v="17"/>
    </i>
    <i r="1">
      <x v="19"/>
    </i>
    <i r="1">
      <x v="20"/>
    </i>
    <i>
      <x v="1"/>
    </i>
    <i r="1">
      <x v="9"/>
    </i>
    <i r="1">
      <x v="12"/>
    </i>
    <i r="1">
      <x v="18"/>
    </i>
    <i>
      <x v="2"/>
    </i>
    <i r="1">
      <x/>
    </i>
    <i r="1">
      <x v="1"/>
    </i>
    <i r="1">
      <x v="10"/>
    </i>
    <i r="1">
      <x v="13"/>
    </i>
    <i r="1">
      <x v="14"/>
    </i>
    <i>
      <x v="3"/>
    </i>
    <i r="1">
      <x v="3"/>
    </i>
    <i r="1">
      <x v="7"/>
    </i>
    <i r="1">
      <x v="8"/>
    </i>
    <i>
      <x v="4"/>
    </i>
    <i r="1">
      <x/>
    </i>
    <i r="1">
      <x v="3"/>
    </i>
    <i r="1">
      <x v="4"/>
    </i>
    <i r="1">
      <x v="7"/>
    </i>
    <i r="1">
      <x v="8"/>
    </i>
    <i r="1">
      <x v="10"/>
    </i>
    <i r="1">
      <x v="11"/>
    </i>
    <i r="1">
      <x v="15"/>
    </i>
    <i r="1">
      <x v="17"/>
    </i>
    <i t="grand">
      <x/>
    </i>
  </rowItems>
  <colItems count="1">
    <i/>
  </colItems>
  <dataFields count="1">
    <dataField name="INDICADORES" fld="7" subtotal="count" baseField="0" baseItem="0"/>
  </dataFields>
  <formats count="34">
    <format dxfId="80">
      <pivotArea collapsedLevelsAreSubtotals="1" fieldPosition="0">
        <references count="1">
          <reference field="6" count="1">
            <x v="0"/>
          </reference>
        </references>
      </pivotArea>
    </format>
    <format dxfId="79">
      <pivotArea collapsedLevelsAreSubtotals="1" fieldPosition="0">
        <references count="2">
          <reference field="6" count="1" selected="0">
            <x v="0"/>
          </reference>
          <reference field="7" count="10">
            <x v="2"/>
            <x v="5"/>
            <x v="6"/>
            <x v="10"/>
            <x v="12"/>
            <x v="14"/>
            <x v="16"/>
            <x v="17"/>
            <x v="19"/>
            <x v="20"/>
          </reference>
        </references>
      </pivotArea>
    </format>
    <format dxfId="78">
      <pivotArea collapsedLevelsAreSubtotals="1" fieldPosition="0">
        <references count="1">
          <reference field="6" count="1">
            <x v="1"/>
          </reference>
        </references>
      </pivotArea>
    </format>
    <format dxfId="77">
      <pivotArea collapsedLevelsAreSubtotals="1" fieldPosition="0">
        <references count="2">
          <reference field="6" count="1" selected="0">
            <x v="1"/>
          </reference>
          <reference field="7" count="3">
            <x v="9"/>
            <x v="12"/>
            <x v="18"/>
          </reference>
        </references>
      </pivotArea>
    </format>
    <format dxfId="76">
      <pivotArea collapsedLevelsAreSubtotals="1" fieldPosition="0">
        <references count="1">
          <reference field="6" count="1">
            <x v="2"/>
          </reference>
        </references>
      </pivotArea>
    </format>
    <format dxfId="75">
      <pivotArea collapsedLevelsAreSubtotals="1" fieldPosition="0">
        <references count="2">
          <reference field="6" count="1" selected="0">
            <x v="2"/>
          </reference>
          <reference field="7" count="5">
            <x v="0"/>
            <x v="1"/>
            <x v="10"/>
            <x v="13"/>
            <x v="14"/>
          </reference>
        </references>
      </pivotArea>
    </format>
    <format dxfId="74">
      <pivotArea collapsedLevelsAreSubtotals="1" fieldPosition="0">
        <references count="1">
          <reference field="6" count="1">
            <x v="3"/>
          </reference>
        </references>
      </pivotArea>
    </format>
    <format dxfId="73">
      <pivotArea collapsedLevelsAreSubtotals="1" fieldPosition="0">
        <references count="2">
          <reference field="6" count="1" selected="0">
            <x v="3"/>
          </reference>
          <reference field="7" count="3">
            <x v="3"/>
            <x v="7"/>
            <x v="8"/>
          </reference>
        </references>
      </pivotArea>
    </format>
    <format dxfId="72">
      <pivotArea collapsedLevelsAreSubtotals="1" fieldPosition="0">
        <references count="1">
          <reference field="6" count="1">
            <x v="4"/>
          </reference>
        </references>
      </pivotArea>
    </format>
    <format dxfId="71">
      <pivotArea collapsedLevelsAreSubtotals="1" fieldPosition="0">
        <references count="2">
          <reference field="6" count="1" selected="0">
            <x v="4"/>
          </reference>
          <reference field="7" count="9">
            <x v="0"/>
            <x v="3"/>
            <x v="4"/>
            <x v="7"/>
            <x v="8"/>
            <x v="10"/>
            <x v="11"/>
            <x v="15"/>
            <x v="17"/>
          </reference>
        </references>
      </pivotArea>
    </format>
    <format dxfId="70">
      <pivotArea dataOnly="0" labelOnly="1" fieldPosition="0">
        <references count="1">
          <reference field="6" count="0"/>
        </references>
      </pivotArea>
    </format>
    <format dxfId="69">
      <pivotArea dataOnly="0" labelOnly="1" fieldPosition="0">
        <references count="2">
          <reference field="6" count="1" selected="0">
            <x v="0"/>
          </reference>
          <reference field="7" count="10">
            <x v="2"/>
            <x v="5"/>
            <x v="6"/>
            <x v="10"/>
            <x v="12"/>
            <x v="14"/>
            <x v="16"/>
            <x v="17"/>
            <x v="19"/>
            <x v="20"/>
          </reference>
        </references>
      </pivotArea>
    </format>
    <format dxfId="68">
      <pivotArea dataOnly="0" labelOnly="1" fieldPosition="0">
        <references count="2">
          <reference field="6" count="1" selected="0">
            <x v="1"/>
          </reference>
          <reference field="7" count="3">
            <x v="9"/>
            <x v="12"/>
            <x v="18"/>
          </reference>
        </references>
      </pivotArea>
    </format>
    <format dxfId="67">
      <pivotArea dataOnly="0" labelOnly="1" fieldPosition="0">
        <references count="2">
          <reference field="6" count="1" selected="0">
            <x v="2"/>
          </reference>
          <reference field="7" count="5">
            <x v="0"/>
            <x v="1"/>
            <x v="10"/>
            <x v="13"/>
            <x v="14"/>
          </reference>
        </references>
      </pivotArea>
    </format>
    <format dxfId="66">
      <pivotArea dataOnly="0" labelOnly="1" fieldPosition="0">
        <references count="2">
          <reference field="6" count="1" selected="0">
            <x v="3"/>
          </reference>
          <reference field="7" count="3">
            <x v="3"/>
            <x v="7"/>
            <x v="8"/>
          </reference>
        </references>
      </pivotArea>
    </format>
    <format dxfId="65">
      <pivotArea dataOnly="0" labelOnly="1" fieldPosition="0">
        <references count="2">
          <reference field="6" count="1" selected="0">
            <x v="4"/>
          </reference>
          <reference field="7" count="9">
            <x v="0"/>
            <x v="3"/>
            <x v="4"/>
            <x v="7"/>
            <x v="8"/>
            <x v="10"/>
            <x v="11"/>
            <x v="15"/>
            <x v="17"/>
          </reference>
        </references>
      </pivotArea>
    </format>
    <format dxfId="64">
      <pivotArea collapsedLevelsAreSubtotals="1" fieldPosition="0">
        <references count="1">
          <reference field="6" count="1">
            <x v="0"/>
          </reference>
        </references>
      </pivotArea>
    </format>
    <format dxfId="63">
      <pivotArea collapsedLevelsAreSubtotals="1" fieldPosition="0">
        <references count="2">
          <reference field="6" count="1" selected="0">
            <x v="0"/>
          </reference>
          <reference field="7" count="10">
            <x v="2"/>
            <x v="5"/>
            <x v="6"/>
            <x v="10"/>
            <x v="12"/>
            <x v="14"/>
            <x v="16"/>
            <x v="17"/>
            <x v="19"/>
            <x v="20"/>
          </reference>
        </references>
      </pivotArea>
    </format>
    <format dxfId="62">
      <pivotArea collapsedLevelsAreSubtotals="1" fieldPosition="0">
        <references count="1">
          <reference field="6" count="1">
            <x v="1"/>
          </reference>
        </references>
      </pivotArea>
    </format>
    <format dxfId="61">
      <pivotArea collapsedLevelsAreSubtotals="1" fieldPosition="0">
        <references count="2">
          <reference field="6" count="1" selected="0">
            <x v="1"/>
          </reference>
          <reference field="7" count="3">
            <x v="9"/>
            <x v="12"/>
            <x v="18"/>
          </reference>
        </references>
      </pivotArea>
    </format>
    <format dxfId="60">
      <pivotArea collapsedLevelsAreSubtotals="1" fieldPosition="0">
        <references count="1">
          <reference field="6" count="1">
            <x v="2"/>
          </reference>
        </references>
      </pivotArea>
    </format>
    <format dxfId="59">
      <pivotArea collapsedLevelsAreSubtotals="1" fieldPosition="0">
        <references count="2">
          <reference field="6" count="1" selected="0">
            <x v="2"/>
          </reference>
          <reference field="7" count="5">
            <x v="0"/>
            <x v="1"/>
            <x v="10"/>
            <x v="13"/>
            <x v="14"/>
          </reference>
        </references>
      </pivotArea>
    </format>
    <format dxfId="58">
      <pivotArea collapsedLevelsAreSubtotals="1" fieldPosition="0">
        <references count="1">
          <reference field="6" count="1">
            <x v="3"/>
          </reference>
        </references>
      </pivotArea>
    </format>
    <format dxfId="57">
      <pivotArea collapsedLevelsAreSubtotals="1" fieldPosition="0">
        <references count="2">
          <reference field="6" count="1" selected="0">
            <x v="3"/>
          </reference>
          <reference field="7" count="3">
            <x v="3"/>
            <x v="7"/>
            <x v="8"/>
          </reference>
        </references>
      </pivotArea>
    </format>
    <format dxfId="56">
      <pivotArea collapsedLevelsAreSubtotals="1" fieldPosition="0">
        <references count="1">
          <reference field="6" count="1">
            <x v="4"/>
          </reference>
        </references>
      </pivotArea>
    </format>
    <format dxfId="55">
      <pivotArea collapsedLevelsAreSubtotals="1" fieldPosition="0">
        <references count="2">
          <reference field="6" count="1" selected="0">
            <x v="4"/>
          </reference>
          <reference field="7" count="9">
            <x v="0"/>
            <x v="3"/>
            <x v="4"/>
            <x v="7"/>
            <x v="8"/>
            <x v="10"/>
            <x v="11"/>
            <x v="15"/>
            <x v="17"/>
          </reference>
        </references>
      </pivotArea>
    </format>
    <format dxfId="54">
      <pivotArea dataOnly="0" labelOnly="1" fieldPosition="0">
        <references count="1">
          <reference field="6" count="0"/>
        </references>
      </pivotArea>
    </format>
    <format dxfId="53">
      <pivotArea dataOnly="0" labelOnly="1" fieldPosition="0">
        <references count="2">
          <reference field="6" count="1" selected="0">
            <x v="0"/>
          </reference>
          <reference field="7" count="10">
            <x v="2"/>
            <x v="5"/>
            <x v="6"/>
            <x v="10"/>
            <x v="12"/>
            <x v="14"/>
            <x v="16"/>
            <x v="17"/>
            <x v="19"/>
            <x v="20"/>
          </reference>
        </references>
      </pivotArea>
    </format>
    <format dxfId="52">
      <pivotArea dataOnly="0" labelOnly="1" fieldPosition="0">
        <references count="2">
          <reference field="6" count="1" selected="0">
            <x v="1"/>
          </reference>
          <reference field="7" count="3">
            <x v="9"/>
            <x v="12"/>
            <x v="18"/>
          </reference>
        </references>
      </pivotArea>
    </format>
    <format dxfId="51">
      <pivotArea dataOnly="0" labelOnly="1" fieldPosition="0">
        <references count="2">
          <reference field="6" count="1" selected="0">
            <x v="2"/>
          </reference>
          <reference field="7" count="5">
            <x v="0"/>
            <x v="1"/>
            <x v="10"/>
            <x v="13"/>
            <x v="14"/>
          </reference>
        </references>
      </pivotArea>
    </format>
    <format dxfId="50">
      <pivotArea dataOnly="0" labelOnly="1" fieldPosition="0">
        <references count="2">
          <reference field="6" count="1" selected="0">
            <x v="3"/>
          </reference>
          <reference field="7" count="3">
            <x v="3"/>
            <x v="7"/>
            <x v="8"/>
          </reference>
        </references>
      </pivotArea>
    </format>
    <format dxfId="49">
      <pivotArea dataOnly="0" labelOnly="1" fieldPosition="0">
        <references count="2">
          <reference field="6" count="1" selected="0">
            <x v="4"/>
          </reference>
          <reference field="7" count="9">
            <x v="0"/>
            <x v="3"/>
            <x v="4"/>
            <x v="7"/>
            <x v="8"/>
            <x v="10"/>
            <x v="11"/>
            <x v="15"/>
            <x v="17"/>
          </reference>
        </references>
      </pivotArea>
    </format>
    <format dxfId="48">
      <pivotArea outline="0" collapsedLevelsAreSubtotals="1" fieldPosition="0"/>
    </format>
    <format dxfId="47">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O47" dT="2023-03-31T15:06:59.23" personId="{60F3D9CA-5430-45FA-A75C-DD03F98E246C}" id="{628DD831-6E92-4754-914E-D7E8F65A479B}">
    <text>Esta información la propuso nuevamente para 2023 la VCH-GSCE, validar si queda finalmente.</text>
  </threadedComment>
  <threadedComment ref="O50" dT="2023-03-31T15:04:56.46" personId="{60F3D9CA-5430-45FA-A75C-DD03F98E246C}" id="{A0BAB7B6-50AB-4047-A2C8-3B0BF0DFB320}">
    <text>Solicitar a la VT-Vicepresidencia Técnica, ajustar según última versión del proyecto y desagregar la meta del indicador de producto por actividad, ese detalle se maneja internamente y ha sido socializado con MME y DNP, esta misma información servirá para definir la descripción del indicador en este plan.</text>
  </threadedComment>
  <threadedComment ref="O52" dT="2023-03-31T15:05:08.75" personId="{60F3D9CA-5430-45FA-A75C-DD03F98E246C}" id="{8B0889FA-2BC0-4781-80B6-E52803D157E1}">
    <text>Solicitar a la VT-Vicepresidencia Técnica, ajustar según última versión del proyecto y desagregar la meta del indicador de producto por actividad, ese detalle se maneja internamente y ha sido socializado con MME y DNP, esta misma información servirá para definir la descripción del indicador en este plan.</text>
  </threadedComment>
  <threadedComment ref="O54" dT="2023-03-31T15:05:15.45" personId="{60F3D9CA-5430-45FA-A75C-DD03F98E246C}" id="{6DA9F52E-7543-4AA3-8CAE-CC7212E8931C}">
    <text>Solicitar a la VT-Vicepresidencia Técnica, ajustar según última versión del proyecto y desagregar la meta del indicador de producto por actividad, ese detalle se maneja internamente y ha sido socializado con MME y DNP, esta misma información servirá para definir la descripción del indicador en este plan.</text>
  </threadedComment>
  <threadedComment ref="O56" dT="2023-03-31T15:06:20.04" personId="{60F3D9CA-5430-45FA-A75C-DD03F98E246C}" id="{65ED0510-B1B1-4AAB-946A-C8DFFA0C2920}">
    <text>Se sugiere cambiar por: Nuevas áreas prospectivas orientadas en Fuentes No Convencionales de Energía (FNCE) provenientes del subsuelo, evaluadas.</text>
  </threadedComment>
  <threadedComment ref="K75" dT="2023-04-04T17:42:18.81" personId="{60F3D9CA-5430-45FA-A75C-DD03F98E246C}" id="{79DF3E6A-CC9F-4002-B415-B404D1FBD3E1}">
    <text>En caso de mantenerse en Plan de Acción 2023, se requiere precisar el nombre del proyecto de la OTI en ejecución al 2023.</text>
  </threadedComment>
  <threadedComment ref="K76" dT="2023-04-04T17:41:57.73" personId="{60F3D9CA-5430-45FA-A75C-DD03F98E246C}" id="{0B655BF0-FF84-4431-BDE9-3831FCF31AE6}">
    <text>En caso de mantenerse en Plan de Acción 2023, se requiere precisar el nombre del proyecto de la OTI en ejecución al 2023.</text>
  </threadedComment>
</ThreadedComments>
</file>

<file path=xl/threadedComments/threadedComment2.xml><?xml version="1.0" encoding="utf-8"?>
<ThreadedComments xmlns="http://schemas.microsoft.com/office/spreadsheetml/2018/threadedcomments" xmlns:x="http://schemas.openxmlformats.org/spreadsheetml/2006/main">
  <threadedComment ref="E5" dT="2023-04-26T12:55:20.35" personId="{60F3D9CA-5430-45FA-A75C-DD03F98E246C}" id="{0A6E5C49-19A9-4B6D-8111-314F27173E2E}">
    <text>Milton Aristobulo Lopez
milton.lopez@anh.gov.co</text>
    <extLst>
      <x:ext xmlns:xltc2="http://schemas.microsoft.com/office/spreadsheetml/2020/threadedcomments2" uri="{F7C98A9C-CBB3-438F-8F68-D28B6AF4A901}">
        <xltc2:checksum>1541839400</xltc2:checksum>
        <xltc2:hyperlink startIndex="24" length="23" url="milton.lopez@anh.gov.co"/>
      </x:ext>
    </extLs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anh.gov.co/es/atenci%C3%B3n-y-servicios-a-la-ciudadan%C3%ADa/pqrsd/"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hyperlink" Target="mailto:maria.tovar@anh.gov.co" TargetMode="External"/><Relationship Id="rId7" Type="http://schemas.openxmlformats.org/officeDocument/2006/relationships/vmlDrawing" Target="../drawings/vmlDrawing2.vml"/><Relationship Id="rId2" Type="http://schemas.openxmlformats.org/officeDocument/2006/relationships/hyperlink" Target="mailto:maria.tovar@anh.gov.co" TargetMode="External"/><Relationship Id="rId1" Type="http://schemas.openxmlformats.org/officeDocument/2006/relationships/hyperlink" Target="mailto:maria.tovar@anh.gov.co" TargetMode="External"/><Relationship Id="rId6" Type="http://schemas.openxmlformats.org/officeDocument/2006/relationships/printerSettings" Target="../printerSettings/printerSettings2.bin"/><Relationship Id="rId5" Type="http://schemas.openxmlformats.org/officeDocument/2006/relationships/hyperlink" Target="mailto:jarvin.lopez@anh.gov.co" TargetMode="External"/><Relationship Id="rId4" Type="http://schemas.openxmlformats.org/officeDocument/2006/relationships/hyperlink" Target="mailto:maria.tovar@anh.gov.co" TargetMode="External"/><Relationship Id="rId9" Type="http://schemas.microsoft.com/office/2017/10/relationships/threadedComment" Target="../threadedComments/threadedComment2.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2" Type="http://schemas.openxmlformats.org/officeDocument/2006/relationships/pivotTable" Target="../pivotTables/pivotTable4.xml"/><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E2B553-81DA-48F5-A931-889EF1649B5C}">
  <dimension ref="A1:AD97"/>
  <sheetViews>
    <sheetView tabSelected="1" zoomScale="70" zoomScaleNormal="70" workbookViewId="0">
      <pane xSplit="3" ySplit="1" topLeftCell="D73" activePane="bottomRight" state="frozen"/>
      <selection pane="topRight" activeCell="D1" sqref="D1"/>
      <selection pane="bottomLeft" activeCell="A2" sqref="A2"/>
      <selection pane="bottomRight" activeCell="AB86" sqref="AB86"/>
    </sheetView>
  </sheetViews>
  <sheetFormatPr baseColWidth="10" defaultColWidth="11.453125" defaultRowHeight="14.5" x14ac:dyDescent="0.35"/>
  <cols>
    <col min="1" max="1" width="9.26953125" style="12" customWidth="1"/>
    <col min="2" max="2" width="21.7265625" style="10" customWidth="1"/>
    <col min="3" max="3" width="18.26953125" style="10" customWidth="1"/>
    <col min="4" max="4" width="24.08984375" style="10" customWidth="1"/>
    <col min="5" max="5" width="22.36328125" style="10" customWidth="1"/>
    <col min="6" max="6" width="42.36328125" style="10" customWidth="1"/>
    <col min="7" max="8" width="27.26953125" style="10" customWidth="1"/>
    <col min="9" max="9" width="27.54296875" style="10" customWidth="1"/>
    <col min="10" max="10" width="28.7265625" style="10" customWidth="1"/>
    <col min="11" max="11" width="16.26953125" style="10" customWidth="1"/>
    <col min="12" max="12" width="14.6328125" style="10" customWidth="1"/>
    <col min="13" max="13" width="20.453125" style="10" customWidth="1"/>
    <col min="14" max="14" width="19.81640625" style="10" customWidth="1"/>
    <col min="15" max="15" width="48.1796875" style="10" customWidth="1"/>
    <col min="16" max="16" width="20.26953125" style="10" customWidth="1"/>
    <col min="17" max="17" width="14.81640625" style="11" customWidth="1"/>
    <col min="18" max="18" width="42.453125" style="10" customWidth="1"/>
    <col min="19" max="19" width="42.36328125" style="10" customWidth="1"/>
    <col min="20" max="20" width="30.26953125" style="10" customWidth="1"/>
    <col min="21" max="21" width="14.453125" style="11" customWidth="1"/>
    <col min="22" max="22" width="23.6328125" style="11" customWidth="1"/>
    <col min="23" max="23" width="38.7265625" style="10" customWidth="1"/>
    <col min="24" max="24" width="16.08984375" style="11" customWidth="1"/>
    <col min="25" max="25" width="20.81640625" style="11" customWidth="1"/>
    <col min="26" max="26" width="49.54296875" style="10" customWidth="1"/>
    <col min="27" max="27" width="51.1796875" style="10" customWidth="1"/>
    <col min="28" max="28" width="30.7265625" style="10" customWidth="1"/>
    <col min="29" max="29" width="30.7265625" style="13" customWidth="1"/>
    <col min="30" max="30" width="34.453125" style="10" customWidth="1"/>
    <col min="31" max="16384" width="11.453125" style="10"/>
  </cols>
  <sheetData>
    <row r="1" spans="1:30" ht="43.5" x14ac:dyDescent="0.35">
      <c r="A1" s="29" t="s">
        <v>0</v>
      </c>
      <c r="B1" s="29" t="s">
        <v>1</v>
      </c>
      <c r="C1" s="29" t="s">
        <v>2</v>
      </c>
      <c r="D1" s="29" t="s">
        <v>3</v>
      </c>
      <c r="E1" s="29" t="s">
        <v>4</v>
      </c>
      <c r="F1" s="29" t="s">
        <v>5</v>
      </c>
      <c r="G1" s="29" t="s">
        <v>255</v>
      </c>
      <c r="H1" s="29" t="s">
        <v>6</v>
      </c>
      <c r="I1" s="29" t="s">
        <v>7</v>
      </c>
      <c r="J1" s="29" t="s">
        <v>8</v>
      </c>
      <c r="K1" s="29" t="s">
        <v>9</v>
      </c>
      <c r="L1" s="29" t="s">
        <v>10</v>
      </c>
      <c r="M1" s="29" t="s">
        <v>11</v>
      </c>
      <c r="N1" s="29" t="s">
        <v>253</v>
      </c>
      <c r="O1" s="29" t="s">
        <v>12</v>
      </c>
      <c r="P1" s="29" t="s">
        <v>13</v>
      </c>
      <c r="Q1" s="29" t="s">
        <v>14</v>
      </c>
      <c r="R1" s="29" t="s">
        <v>15</v>
      </c>
      <c r="S1" s="29" t="s">
        <v>16</v>
      </c>
      <c r="T1" s="43" t="s">
        <v>17</v>
      </c>
      <c r="U1" s="44" t="s">
        <v>18</v>
      </c>
      <c r="V1" s="29" t="s">
        <v>19</v>
      </c>
      <c r="W1" s="29" t="s">
        <v>20</v>
      </c>
      <c r="X1" s="29" t="s">
        <v>21</v>
      </c>
      <c r="Y1" s="29" t="s">
        <v>354</v>
      </c>
      <c r="Z1" s="29" t="s">
        <v>447</v>
      </c>
      <c r="AA1" s="29" t="s">
        <v>507</v>
      </c>
      <c r="AB1" s="29" t="s">
        <v>23</v>
      </c>
      <c r="AC1" s="43" t="s">
        <v>24</v>
      </c>
      <c r="AD1" s="29" t="s">
        <v>22</v>
      </c>
    </row>
    <row r="2" spans="1:30" ht="58" x14ac:dyDescent="0.35">
      <c r="A2" s="45">
        <v>1</v>
      </c>
      <c r="B2" s="46" t="s">
        <v>198</v>
      </c>
      <c r="C2" s="46" t="s">
        <v>47</v>
      </c>
      <c r="D2" s="27" t="s">
        <v>25</v>
      </c>
      <c r="E2" s="27" t="s">
        <v>26</v>
      </c>
      <c r="F2" s="46" t="s">
        <v>27</v>
      </c>
      <c r="G2" s="46" t="s">
        <v>292</v>
      </c>
      <c r="H2" s="46" t="s">
        <v>37</v>
      </c>
      <c r="I2" s="46" t="s">
        <v>153</v>
      </c>
      <c r="J2" s="46" t="s">
        <v>49</v>
      </c>
      <c r="K2" s="46" t="s">
        <v>50</v>
      </c>
      <c r="L2" s="46" t="s">
        <v>50</v>
      </c>
      <c r="M2" s="46" t="s">
        <v>50</v>
      </c>
      <c r="N2" s="27" t="s">
        <v>441</v>
      </c>
      <c r="O2" s="46" t="s">
        <v>28</v>
      </c>
      <c r="P2" s="47">
        <v>1</v>
      </c>
      <c r="Q2" s="27" t="s">
        <v>29</v>
      </c>
      <c r="R2" s="46" t="s">
        <v>199</v>
      </c>
      <c r="S2" s="46" t="s">
        <v>200</v>
      </c>
      <c r="T2" s="48">
        <v>0</v>
      </c>
      <c r="U2" s="27" t="s">
        <v>441</v>
      </c>
      <c r="V2" s="27" t="s">
        <v>441</v>
      </c>
      <c r="W2" s="46" t="s">
        <v>54</v>
      </c>
      <c r="X2" s="27" t="s">
        <v>161</v>
      </c>
      <c r="Y2" s="46" t="s">
        <v>50</v>
      </c>
      <c r="Z2" s="46" t="s">
        <v>50</v>
      </c>
      <c r="AA2" s="46" t="s">
        <v>50</v>
      </c>
      <c r="AB2" s="46" t="s">
        <v>50</v>
      </c>
      <c r="AC2" s="46" t="s">
        <v>50</v>
      </c>
      <c r="AD2" s="46" t="s">
        <v>56</v>
      </c>
    </row>
    <row r="3" spans="1:30" ht="58" x14ac:dyDescent="0.35">
      <c r="A3" s="45">
        <v>2</v>
      </c>
      <c r="B3" s="46" t="s">
        <v>198</v>
      </c>
      <c r="C3" s="46" t="s">
        <v>47</v>
      </c>
      <c r="D3" s="27" t="s">
        <v>25</v>
      </c>
      <c r="E3" s="27" t="s">
        <v>26</v>
      </c>
      <c r="F3" s="46" t="s">
        <v>27</v>
      </c>
      <c r="G3" s="46" t="s">
        <v>292</v>
      </c>
      <c r="H3" s="46" t="s">
        <v>37</v>
      </c>
      <c r="I3" s="46" t="s">
        <v>153</v>
      </c>
      <c r="J3" s="46" t="s">
        <v>49</v>
      </c>
      <c r="K3" s="46" t="s">
        <v>50</v>
      </c>
      <c r="L3" s="46" t="s">
        <v>50</v>
      </c>
      <c r="M3" s="46" t="s">
        <v>50</v>
      </c>
      <c r="N3" s="27" t="s">
        <v>441</v>
      </c>
      <c r="O3" s="46" t="s">
        <v>30</v>
      </c>
      <c r="P3" s="47">
        <v>1</v>
      </c>
      <c r="Q3" s="27" t="s">
        <v>29</v>
      </c>
      <c r="R3" s="46" t="s">
        <v>201</v>
      </c>
      <c r="S3" s="46" t="s">
        <v>202</v>
      </c>
      <c r="T3" s="48">
        <v>69000000</v>
      </c>
      <c r="U3" s="27" t="s">
        <v>441</v>
      </c>
      <c r="V3" s="27" t="s">
        <v>441</v>
      </c>
      <c r="W3" s="46" t="s">
        <v>62</v>
      </c>
      <c r="X3" s="27" t="s">
        <v>161</v>
      </c>
      <c r="Y3" s="46" t="s">
        <v>50</v>
      </c>
      <c r="Z3" s="46" t="s">
        <v>50</v>
      </c>
      <c r="AA3" s="46" t="s">
        <v>50</v>
      </c>
      <c r="AB3" s="46" t="s">
        <v>50</v>
      </c>
      <c r="AC3" s="46" t="s">
        <v>50</v>
      </c>
      <c r="AD3" s="46" t="s">
        <v>56</v>
      </c>
    </row>
    <row r="4" spans="1:30" ht="58" x14ac:dyDescent="0.35">
      <c r="A4" s="45">
        <v>3</v>
      </c>
      <c r="B4" s="46" t="s">
        <v>198</v>
      </c>
      <c r="C4" s="46" t="s">
        <v>47</v>
      </c>
      <c r="D4" s="27" t="s">
        <v>25</v>
      </c>
      <c r="E4" s="27" t="s">
        <v>26</v>
      </c>
      <c r="F4" s="46" t="s">
        <v>27</v>
      </c>
      <c r="G4" s="46" t="s">
        <v>292</v>
      </c>
      <c r="H4" s="46" t="s">
        <v>37</v>
      </c>
      <c r="I4" s="46" t="s">
        <v>153</v>
      </c>
      <c r="J4" s="46" t="s">
        <v>49</v>
      </c>
      <c r="K4" s="46" t="s">
        <v>50</v>
      </c>
      <c r="L4" s="46" t="s">
        <v>50</v>
      </c>
      <c r="M4" s="46" t="s">
        <v>50</v>
      </c>
      <c r="N4" s="27" t="s">
        <v>441</v>
      </c>
      <c r="O4" s="46" t="s">
        <v>31</v>
      </c>
      <c r="P4" s="47">
        <v>1</v>
      </c>
      <c r="Q4" s="27" t="s">
        <v>29</v>
      </c>
      <c r="R4" s="46" t="s">
        <v>203</v>
      </c>
      <c r="S4" s="46" t="s">
        <v>204</v>
      </c>
      <c r="T4" s="48">
        <v>24000000</v>
      </c>
      <c r="U4" s="27" t="s">
        <v>441</v>
      </c>
      <c r="V4" s="27" t="s">
        <v>441</v>
      </c>
      <c r="W4" s="46" t="s">
        <v>62</v>
      </c>
      <c r="X4" s="27" t="s">
        <v>161</v>
      </c>
      <c r="Y4" s="46" t="s">
        <v>50</v>
      </c>
      <c r="Z4" s="46" t="s">
        <v>50</v>
      </c>
      <c r="AA4" s="46" t="s">
        <v>50</v>
      </c>
      <c r="AB4" s="46" t="s">
        <v>50</v>
      </c>
      <c r="AC4" s="46" t="s">
        <v>50</v>
      </c>
      <c r="AD4" s="46" t="s">
        <v>56</v>
      </c>
    </row>
    <row r="5" spans="1:30" ht="58" x14ac:dyDescent="0.35">
      <c r="A5" s="45">
        <v>4</v>
      </c>
      <c r="B5" s="46" t="s">
        <v>198</v>
      </c>
      <c r="C5" s="46" t="s">
        <v>47</v>
      </c>
      <c r="D5" s="27" t="s">
        <v>25</v>
      </c>
      <c r="E5" s="27" t="s">
        <v>26</v>
      </c>
      <c r="F5" s="46" t="s">
        <v>27</v>
      </c>
      <c r="G5" s="46" t="s">
        <v>292</v>
      </c>
      <c r="H5" s="46" t="s">
        <v>37</v>
      </c>
      <c r="I5" s="46" t="s">
        <v>153</v>
      </c>
      <c r="J5" s="46" t="s">
        <v>49</v>
      </c>
      <c r="K5" s="46" t="s">
        <v>50</v>
      </c>
      <c r="L5" s="46" t="s">
        <v>50</v>
      </c>
      <c r="M5" s="46" t="s">
        <v>50</v>
      </c>
      <c r="N5" s="27" t="s">
        <v>441</v>
      </c>
      <c r="O5" s="46" t="s">
        <v>36</v>
      </c>
      <c r="P5" s="47">
        <v>1</v>
      </c>
      <c r="Q5" s="27" t="s">
        <v>29</v>
      </c>
      <c r="R5" s="46" t="s">
        <v>214</v>
      </c>
      <c r="S5" s="46" t="s">
        <v>36</v>
      </c>
      <c r="T5" s="48">
        <v>0</v>
      </c>
      <c r="U5" s="27" t="s">
        <v>441</v>
      </c>
      <c r="V5" s="27" t="s">
        <v>441</v>
      </c>
      <c r="W5" s="46" t="s">
        <v>62</v>
      </c>
      <c r="X5" s="27" t="s">
        <v>161</v>
      </c>
      <c r="Y5" s="46" t="s">
        <v>50</v>
      </c>
      <c r="Z5" s="46" t="s">
        <v>50</v>
      </c>
      <c r="AA5" s="46" t="s">
        <v>50</v>
      </c>
      <c r="AB5" s="46" t="s">
        <v>50</v>
      </c>
      <c r="AC5" s="46" t="s">
        <v>50</v>
      </c>
      <c r="AD5" s="46" t="s">
        <v>56</v>
      </c>
    </row>
    <row r="6" spans="1:30" ht="58" x14ac:dyDescent="0.35">
      <c r="A6" s="45">
        <v>5</v>
      </c>
      <c r="B6" s="46" t="s">
        <v>198</v>
      </c>
      <c r="C6" s="46" t="s">
        <v>152</v>
      </c>
      <c r="D6" s="27" t="s">
        <v>25</v>
      </c>
      <c r="E6" s="27" t="s">
        <v>26</v>
      </c>
      <c r="F6" s="46" t="s">
        <v>27</v>
      </c>
      <c r="G6" s="46" t="s">
        <v>292</v>
      </c>
      <c r="H6" s="46" t="s">
        <v>37</v>
      </c>
      <c r="I6" s="46" t="s">
        <v>153</v>
      </c>
      <c r="J6" s="46" t="s">
        <v>67</v>
      </c>
      <c r="K6" s="46" t="s">
        <v>50</v>
      </c>
      <c r="L6" s="46" t="s">
        <v>50</v>
      </c>
      <c r="M6" s="46" t="s">
        <v>50</v>
      </c>
      <c r="N6" s="27" t="s">
        <v>441</v>
      </c>
      <c r="O6" s="46" t="s">
        <v>37</v>
      </c>
      <c r="P6" s="47">
        <v>83</v>
      </c>
      <c r="Q6" s="27" t="s">
        <v>38</v>
      </c>
      <c r="R6" s="46" t="s">
        <v>215</v>
      </c>
      <c r="S6" s="46" t="s">
        <v>216</v>
      </c>
      <c r="T6" s="48">
        <v>24000000</v>
      </c>
      <c r="U6" s="27" t="s">
        <v>441</v>
      </c>
      <c r="V6" s="27" t="s">
        <v>441</v>
      </c>
      <c r="W6" s="46" t="s">
        <v>54</v>
      </c>
      <c r="X6" s="27" t="s">
        <v>161</v>
      </c>
      <c r="Y6" s="46" t="s">
        <v>50</v>
      </c>
      <c r="Z6" s="46" t="s">
        <v>50</v>
      </c>
      <c r="AA6" s="46" t="s">
        <v>50</v>
      </c>
      <c r="AB6" s="46" t="s">
        <v>50</v>
      </c>
      <c r="AC6" s="46" t="s">
        <v>50</v>
      </c>
      <c r="AD6" s="46" t="s">
        <v>6</v>
      </c>
    </row>
    <row r="7" spans="1:30" ht="72.5" x14ac:dyDescent="0.35">
      <c r="A7" s="45">
        <v>6</v>
      </c>
      <c r="B7" s="46" t="s">
        <v>264</v>
      </c>
      <c r="C7" s="46" t="s">
        <v>205</v>
      </c>
      <c r="D7" s="27" t="s">
        <v>25</v>
      </c>
      <c r="E7" s="27" t="s">
        <v>26</v>
      </c>
      <c r="F7" s="46" t="s">
        <v>254</v>
      </c>
      <c r="G7" s="46" t="s">
        <v>293</v>
      </c>
      <c r="H7" s="46" t="s">
        <v>37</v>
      </c>
      <c r="I7" s="46" t="s">
        <v>178</v>
      </c>
      <c r="J7" s="46" t="s">
        <v>49</v>
      </c>
      <c r="K7" s="46" t="s">
        <v>50</v>
      </c>
      <c r="L7" s="46" t="s">
        <v>50</v>
      </c>
      <c r="M7" s="46" t="s">
        <v>50</v>
      </c>
      <c r="N7" s="27">
        <v>8</v>
      </c>
      <c r="O7" s="46" t="s">
        <v>32</v>
      </c>
      <c r="P7" s="47">
        <v>3</v>
      </c>
      <c r="Q7" s="27" t="s">
        <v>29</v>
      </c>
      <c r="R7" s="46" t="s">
        <v>206</v>
      </c>
      <c r="S7" s="46" t="s">
        <v>207</v>
      </c>
      <c r="T7" s="40">
        <v>11803758</v>
      </c>
      <c r="U7" s="41" t="s">
        <v>521</v>
      </c>
      <c r="V7" s="41">
        <v>45291</v>
      </c>
      <c r="W7" s="46" t="s">
        <v>54</v>
      </c>
      <c r="X7" s="27" t="s">
        <v>179</v>
      </c>
      <c r="Y7" s="49">
        <v>1</v>
      </c>
      <c r="Z7" s="50" t="s">
        <v>522</v>
      </c>
      <c r="AA7" s="50" t="s">
        <v>526</v>
      </c>
      <c r="AB7" s="40">
        <v>11803758</v>
      </c>
      <c r="AC7" s="42">
        <v>4000163</v>
      </c>
      <c r="AD7" s="46" t="s">
        <v>56</v>
      </c>
    </row>
    <row r="8" spans="1:30" ht="87" x14ac:dyDescent="0.35">
      <c r="A8" s="45">
        <v>7</v>
      </c>
      <c r="B8" s="46" t="s">
        <v>264</v>
      </c>
      <c r="C8" s="46" t="s">
        <v>47</v>
      </c>
      <c r="D8" s="27" t="s">
        <v>25</v>
      </c>
      <c r="E8" s="27" t="s">
        <v>26</v>
      </c>
      <c r="F8" s="46" t="s">
        <v>254</v>
      </c>
      <c r="G8" s="46" t="s">
        <v>293</v>
      </c>
      <c r="H8" s="46" t="s">
        <v>37</v>
      </c>
      <c r="I8" s="46" t="s">
        <v>178</v>
      </c>
      <c r="J8" s="46" t="s">
        <v>49</v>
      </c>
      <c r="K8" s="46" t="s">
        <v>50</v>
      </c>
      <c r="L8" s="46" t="s">
        <v>50</v>
      </c>
      <c r="M8" s="46" t="s">
        <v>50</v>
      </c>
      <c r="N8" s="27">
        <v>8</v>
      </c>
      <c r="O8" s="46" t="s">
        <v>33</v>
      </c>
      <c r="P8" s="47">
        <v>3</v>
      </c>
      <c r="Q8" s="27" t="s">
        <v>29</v>
      </c>
      <c r="R8" s="46" t="s">
        <v>208</v>
      </c>
      <c r="S8" s="46" t="s">
        <v>209</v>
      </c>
      <c r="T8" s="40">
        <v>11803758</v>
      </c>
      <c r="U8" s="41" t="s">
        <v>521</v>
      </c>
      <c r="V8" s="41">
        <v>45291</v>
      </c>
      <c r="W8" s="46" t="s">
        <v>54</v>
      </c>
      <c r="X8" s="27" t="s">
        <v>179</v>
      </c>
      <c r="Y8" s="49">
        <v>1</v>
      </c>
      <c r="Z8" s="50" t="s">
        <v>523</v>
      </c>
      <c r="AA8" s="50" t="s">
        <v>526</v>
      </c>
      <c r="AB8" s="40">
        <v>11803758</v>
      </c>
      <c r="AC8" s="42">
        <v>4000163</v>
      </c>
      <c r="AD8" s="46" t="s">
        <v>56</v>
      </c>
    </row>
    <row r="9" spans="1:30" ht="58" x14ac:dyDescent="0.35">
      <c r="A9" s="45">
        <v>8</v>
      </c>
      <c r="B9" s="46" t="s">
        <v>264</v>
      </c>
      <c r="C9" s="46" t="s">
        <v>47</v>
      </c>
      <c r="D9" s="27" t="s">
        <v>25</v>
      </c>
      <c r="E9" s="27" t="s">
        <v>26</v>
      </c>
      <c r="F9" s="46" t="s">
        <v>254</v>
      </c>
      <c r="G9" s="46" t="s">
        <v>293</v>
      </c>
      <c r="H9" s="46" t="s">
        <v>37</v>
      </c>
      <c r="I9" s="46" t="s">
        <v>178</v>
      </c>
      <c r="J9" s="46" t="s">
        <v>49</v>
      </c>
      <c r="K9" s="46" t="s">
        <v>50</v>
      </c>
      <c r="L9" s="46" t="s">
        <v>50</v>
      </c>
      <c r="M9" s="46" t="s">
        <v>50</v>
      </c>
      <c r="N9" s="27">
        <v>8</v>
      </c>
      <c r="O9" s="46" t="s">
        <v>34</v>
      </c>
      <c r="P9" s="47">
        <v>3</v>
      </c>
      <c r="Q9" s="27" t="s">
        <v>29</v>
      </c>
      <c r="R9" s="46" t="s">
        <v>210</v>
      </c>
      <c r="S9" s="46" t="s">
        <v>211</v>
      </c>
      <c r="T9" s="40">
        <v>11803758</v>
      </c>
      <c r="U9" s="41" t="s">
        <v>521</v>
      </c>
      <c r="V9" s="41">
        <v>45291</v>
      </c>
      <c r="W9" s="46" t="s">
        <v>54</v>
      </c>
      <c r="X9" s="27" t="s">
        <v>179</v>
      </c>
      <c r="Y9" s="49">
        <v>1</v>
      </c>
      <c r="Z9" s="50" t="s">
        <v>524</v>
      </c>
      <c r="AA9" s="50" t="s">
        <v>526</v>
      </c>
      <c r="AB9" s="40">
        <v>11803758</v>
      </c>
      <c r="AC9" s="42">
        <v>4000163</v>
      </c>
      <c r="AD9" s="46" t="s">
        <v>56</v>
      </c>
    </row>
    <row r="10" spans="1:30" ht="58" x14ac:dyDescent="0.35">
      <c r="A10" s="45">
        <v>9</v>
      </c>
      <c r="B10" s="46" t="s">
        <v>264</v>
      </c>
      <c r="C10" s="46" t="s">
        <v>47</v>
      </c>
      <c r="D10" s="27" t="s">
        <v>25</v>
      </c>
      <c r="E10" s="27" t="s">
        <v>26</v>
      </c>
      <c r="F10" s="46" t="s">
        <v>254</v>
      </c>
      <c r="G10" s="46" t="s">
        <v>293</v>
      </c>
      <c r="H10" s="46" t="s">
        <v>37</v>
      </c>
      <c r="I10" s="46" t="s">
        <v>178</v>
      </c>
      <c r="J10" s="46" t="s">
        <v>49</v>
      </c>
      <c r="K10" s="46" t="s">
        <v>50</v>
      </c>
      <c r="L10" s="46" t="s">
        <v>50</v>
      </c>
      <c r="M10" s="46" t="s">
        <v>50</v>
      </c>
      <c r="N10" s="27">
        <v>8</v>
      </c>
      <c r="O10" s="46" t="s">
        <v>35</v>
      </c>
      <c r="P10" s="47">
        <v>3</v>
      </c>
      <c r="Q10" s="27" t="s">
        <v>29</v>
      </c>
      <c r="R10" s="46" t="s">
        <v>212</v>
      </c>
      <c r="S10" s="46" t="s">
        <v>213</v>
      </c>
      <c r="T10" s="40">
        <v>11803758</v>
      </c>
      <c r="U10" s="41" t="s">
        <v>521</v>
      </c>
      <c r="V10" s="41">
        <v>45291</v>
      </c>
      <c r="W10" s="46" t="s">
        <v>54</v>
      </c>
      <c r="X10" s="27" t="s">
        <v>179</v>
      </c>
      <c r="Y10" s="49">
        <v>1</v>
      </c>
      <c r="Z10" s="50" t="s">
        <v>525</v>
      </c>
      <c r="AA10" s="50" t="s">
        <v>526</v>
      </c>
      <c r="AB10" s="40">
        <v>11803758</v>
      </c>
      <c r="AC10" s="42">
        <v>4000163</v>
      </c>
      <c r="AD10" s="46" t="s">
        <v>56</v>
      </c>
    </row>
    <row r="11" spans="1:30" ht="203" x14ac:dyDescent="0.35">
      <c r="A11" s="45">
        <v>10</v>
      </c>
      <c r="B11" s="46" t="s">
        <v>180</v>
      </c>
      <c r="C11" s="46" t="s">
        <v>152</v>
      </c>
      <c r="D11" s="27" t="s">
        <v>25</v>
      </c>
      <c r="E11" s="27" t="s">
        <v>26</v>
      </c>
      <c r="F11" s="46" t="s">
        <v>27</v>
      </c>
      <c r="G11" s="46" t="s">
        <v>292</v>
      </c>
      <c r="H11" s="46" t="s">
        <v>37</v>
      </c>
      <c r="I11" s="46" t="s">
        <v>153</v>
      </c>
      <c r="J11" s="46" t="s">
        <v>67</v>
      </c>
      <c r="K11" s="46" t="s">
        <v>50</v>
      </c>
      <c r="L11" s="46" t="s">
        <v>50</v>
      </c>
      <c r="M11" s="46" t="s">
        <v>39</v>
      </c>
      <c r="N11" s="46" t="s">
        <v>441</v>
      </c>
      <c r="O11" s="46" t="s">
        <v>40</v>
      </c>
      <c r="P11" s="47">
        <v>100</v>
      </c>
      <c r="Q11" s="27" t="s">
        <v>38</v>
      </c>
      <c r="R11" s="46" t="s">
        <v>217</v>
      </c>
      <c r="S11" s="46" t="s">
        <v>218</v>
      </c>
      <c r="T11" s="48">
        <v>0</v>
      </c>
      <c r="U11" s="51">
        <v>44927</v>
      </c>
      <c r="V11" s="51">
        <v>45291</v>
      </c>
      <c r="W11" s="46" t="s">
        <v>62</v>
      </c>
      <c r="X11" s="27" t="s">
        <v>74</v>
      </c>
      <c r="Y11" s="46">
        <v>100</v>
      </c>
      <c r="Z11" s="46" t="s">
        <v>417</v>
      </c>
      <c r="AA11" s="46" t="s">
        <v>419</v>
      </c>
      <c r="AB11" s="46" t="s">
        <v>50</v>
      </c>
      <c r="AC11" s="46" t="s">
        <v>50</v>
      </c>
      <c r="AD11" s="46" t="s">
        <v>56</v>
      </c>
    </row>
    <row r="12" spans="1:30" ht="87" x14ac:dyDescent="0.35">
      <c r="A12" s="45">
        <v>11</v>
      </c>
      <c r="B12" s="46" t="s">
        <v>180</v>
      </c>
      <c r="C12" s="46" t="s">
        <v>152</v>
      </c>
      <c r="D12" s="27" t="s">
        <v>25</v>
      </c>
      <c r="E12" s="27" t="s">
        <v>26</v>
      </c>
      <c r="F12" s="46" t="s">
        <v>27</v>
      </c>
      <c r="G12" s="46" t="s">
        <v>292</v>
      </c>
      <c r="H12" s="46" t="s">
        <v>37</v>
      </c>
      <c r="I12" s="46" t="s">
        <v>153</v>
      </c>
      <c r="J12" s="46" t="s">
        <v>67</v>
      </c>
      <c r="K12" s="46" t="s">
        <v>50</v>
      </c>
      <c r="L12" s="46" t="s">
        <v>50</v>
      </c>
      <c r="M12" s="46" t="s">
        <v>39</v>
      </c>
      <c r="N12" s="46" t="s">
        <v>441</v>
      </c>
      <c r="O12" s="46" t="s">
        <v>41</v>
      </c>
      <c r="P12" s="47">
        <v>4</v>
      </c>
      <c r="Q12" s="27" t="s">
        <v>29</v>
      </c>
      <c r="R12" s="46" t="s">
        <v>219</v>
      </c>
      <c r="S12" s="46" t="s">
        <v>220</v>
      </c>
      <c r="T12" s="48">
        <v>0</v>
      </c>
      <c r="U12" s="51">
        <v>44927</v>
      </c>
      <c r="V12" s="51">
        <v>45291</v>
      </c>
      <c r="W12" s="46" t="s">
        <v>54</v>
      </c>
      <c r="X12" s="27" t="s">
        <v>74</v>
      </c>
      <c r="Y12" s="46">
        <v>1</v>
      </c>
      <c r="Z12" s="46" t="s">
        <v>418</v>
      </c>
      <c r="AA12" s="46" t="s">
        <v>420</v>
      </c>
      <c r="AB12" s="46" t="s">
        <v>50</v>
      </c>
      <c r="AC12" s="46" t="s">
        <v>50</v>
      </c>
      <c r="AD12" s="46" t="s">
        <v>56</v>
      </c>
    </row>
    <row r="13" spans="1:30" ht="72.5" x14ac:dyDescent="0.35">
      <c r="A13" s="45">
        <v>12</v>
      </c>
      <c r="B13" s="46" t="s">
        <v>180</v>
      </c>
      <c r="C13" s="46" t="s">
        <v>205</v>
      </c>
      <c r="D13" s="27" t="s">
        <v>25</v>
      </c>
      <c r="E13" s="27" t="s">
        <v>26</v>
      </c>
      <c r="F13" s="46" t="s">
        <v>27</v>
      </c>
      <c r="G13" s="46" t="s">
        <v>292</v>
      </c>
      <c r="H13" s="46" t="s">
        <v>37</v>
      </c>
      <c r="I13" s="46" t="s">
        <v>153</v>
      </c>
      <c r="J13" s="46" t="s">
        <v>67</v>
      </c>
      <c r="K13" s="46" t="s">
        <v>50</v>
      </c>
      <c r="L13" s="46" t="s">
        <v>50</v>
      </c>
      <c r="M13" s="46" t="s">
        <v>39</v>
      </c>
      <c r="N13" s="46" t="s">
        <v>441</v>
      </c>
      <c r="O13" s="46" t="s">
        <v>42</v>
      </c>
      <c r="P13" s="47">
        <v>1</v>
      </c>
      <c r="Q13" s="27" t="s">
        <v>43</v>
      </c>
      <c r="R13" s="46" t="s">
        <v>221</v>
      </c>
      <c r="S13" s="46" t="s">
        <v>42</v>
      </c>
      <c r="T13" s="48">
        <v>0</v>
      </c>
      <c r="U13" s="51">
        <v>44927</v>
      </c>
      <c r="V13" s="51">
        <v>45107</v>
      </c>
      <c r="W13" s="46" t="s">
        <v>62</v>
      </c>
      <c r="X13" s="27" t="s">
        <v>161</v>
      </c>
      <c r="Y13" s="46" t="s">
        <v>50</v>
      </c>
      <c r="Z13" s="46" t="s">
        <v>50</v>
      </c>
      <c r="AA13" s="46" t="s">
        <v>50</v>
      </c>
      <c r="AB13" s="46" t="s">
        <v>50</v>
      </c>
      <c r="AC13" s="46" t="s">
        <v>50</v>
      </c>
      <c r="AD13" s="46" t="s">
        <v>56</v>
      </c>
    </row>
    <row r="14" spans="1:30" ht="72.5" x14ac:dyDescent="0.35">
      <c r="A14" s="45">
        <v>13</v>
      </c>
      <c r="B14" s="46" t="s">
        <v>265</v>
      </c>
      <c r="C14" s="46" t="s">
        <v>165</v>
      </c>
      <c r="D14" s="27" t="s">
        <v>25</v>
      </c>
      <c r="E14" s="46" t="s">
        <v>343</v>
      </c>
      <c r="F14" s="46" t="s">
        <v>27</v>
      </c>
      <c r="G14" s="46" t="s">
        <v>292</v>
      </c>
      <c r="H14" s="46" t="s">
        <v>37</v>
      </c>
      <c r="I14" s="46" t="s">
        <v>267</v>
      </c>
      <c r="J14" s="46" t="s">
        <v>49</v>
      </c>
      <c r="K14" s="46" t="s">
        <v>50</v>
      </c>
      <c r="L14" s="46" t="s">
        <v>50</v>
      </c>
      <c r="M14" s="46" t="s">
        <v>50</v>
      </c>
      <c r="N14" s="46">
        <v>489</v>
      </c>
      <c r="O14" s="46" t="s">
        <v>44</v>
      </c>
      <c r="P14" s="47">
        <v>1</v>
      </c>
      <c r="Q14" s="27" t="s">
        <v>43</v>
      </c>
      <c r="R14" s="46" t="s">
        <v>355</v>
      </c>
      <c r="S14" s="46" t="s">
        <v>349</v>
      </c>
      <c r="T14" s="48">
        <v>280000000</v>
      </c>
      <c r="U14" s="51">
        <v>45047</v>
      </c>
      <c r="V14" s="51">
        <v>45261</v>
      </c>
      <c r="W14" s="46" t="s">
        <v>62</v>
      </c>
      <c r="X14" s="27" t="s">
        <v>55</v>
      </c>
      <c r="Y14" s="52">
        <v>0</v>
      </c>
      <c r="Z14" s="46" t="s">
        <v>422</v>
      </c>
      <c r="AA14" s="46" t="s">
        <v>346</v>
      </c>
      <c r="AB14" s="53">
        <v>0</v>
      </c>
      <c r="AC14" s="53">
        <v>0</v>
      </c>
      <c r="AD14" s="46" t="s">
        <v>56</v>
      </c>
    </row>
    <row r="15" spans="1:30" ht="116" x14ac:dyDescent="0.35">
      <c r="A15" s="45">
        <v>14</v>
      </c>
      <c r="B15" s="46" t="s">
        <v>265</v>
      </c>
      <c r="C15" s="46" t="s">
        <v>165</v>
      </c>
      <c r="D15" s="27" t="s">
        <v>25</v>
      </c>
      <c r="E15" s="46" t="s">
        <v>343</v>
      </c>
      <c r="F15" s="46" t="s">
        <v>27</v>
      </c>
      <c r="G15" s="46" t="s">
        <v>292</v>
      </c>
      <c r="H15" s="46" t="s">
        <v>37</v>
      </c>
      <c r="I15" s="46" t="s">
        <v>267</v>
      </c>
      <c r="J15" s="46" t="s">
        <v>356</v>
      </c>
      <c r="K15" s="46" t="s">
        <v>50</v>
      </c>
      <c r="L15" s="46" t="s">
        <v>50</v>
      </c>
      <c r="M15" s="46" t="s">
        <v>50</v>
      </c>
      <c r="N15" s="46">
        <v>287</v>
      </c>
      <c r="O15" s="46" t="s">
        <v>45</v>
      </c>
      <c r="P15" s="47">
        <v>80</v>
      </c>
      <c r="Q15" s="27" t="s">
        <v>38</v>
      </c>
      <c r="R15" s="46" t="s">
        <v>357</v>
      </c>
      <c r="S15" s="46" t="s">
        <v>358</v>
      </c>
      <c r="T15" s="48">
        <v>790000000</v>
      </c>
      <c r="U15" s="51">
        <v>44958</v>
      </c>
      <c r="V15" s="51">
        <v>45261</v>
      </c>
      <c r="W15" s="46" t="s">
        <v>54</v>
      </c>
      <c r="X15" s="27" t="s">
        <v>61</v>
      </c>
      <c r="Y15" s="54">
        <v>0</v>
      </c>
      <c r="Z15" s="46" t="s">
        <v>423</v>
      </c>
      <c r="AA15" s="77" t="s">
        <v>441</v>
      </c>
      <c r="AB15" s="53">
        <v>0</v>
      </c>
      <c r="AC15" s="53">
        <v>0</v>
      </c>
      <c r="AD15" s="46" t="s">
        <v>56</v>
      </c>
    </row>
    <row r="16" spans="1:30" ht="116" x14ac:dyDescent="0.35">
      <c r="A16" s="45">
        <v>15</v>
      </c>
      <c r="B16" s="46" t="s">
        <v>265</v>
      </c>
      <c r="C16" s="46" t="s">
        <v>165</v>
      </c>
      <c r="D16" s="27" t="s">
        <v>25</v>
      </c>
      <c r="E16" s="46" t="s">
        <v>343</v>
      </c>
      <c r="F16" s="46" t="s">
        <v>27</v>
      </c>
      <c r="G16" s="46" t="s">
        <v>292</v>
      </c>
      <c r="H16" s="46" t="s">
        <v>37</v>
      </c>
      <c r="I16" s="46" t="s">
        <v>267</v>
      </c>
      <c r="J16" s="46" t="s">
        <v>49</v>
      </c>
      <c r="K16" s="46" t="s">
        <v>50</v>
      </c>
      <c r="L16" s="46" t="s">
        <v>50</v>
      </c>
      <c r="M16" s="46" t="s">
        <v>50</v>
      </c>
      <c r="N16" s="46" t="s">
        <v>50</v>
      </c>
      <c r="O16" s="46" t="s">
        <v>350</v>
      </c>
      <c r="P16" s="47">
        <v>20</v>
      </c>
      <c r="Q16" s="27" t="s">
        <v>38</v>
      </c>
      <c r="R16" s="46" t="s">
        <v>351</v>
      </c>
      <c r="S16" s="46" t="s">
        <v>345</v>
      </c>
      <c r="T16" s="48">
        <v>980000000</v>
      </c>
      <c r="U16" s="51">
        <v>45108</v>
      </c>
      <c r="V16" s="51">
        <v>45261</v>
      </c>
      <c r="W16" s="46" t="s">
        <v>54</v>
      </c>
      <c r="X16" s="27" t="s">
        <v>55</v>
      </c>
      <c r="Y16" s="54">
        <v>0</v>
      </c>
      <c r="Z16" s="46" t="s">
        <v>424</v>
      </c>
      <c r="AA16" s="46" t="s">
        <v>50</v>
      </c>
      <c r="AB16" s="53">
        <v>0</v>
      </c>
      <c r="AC16" s="53">
        <v>0</v>
      </c>
      <c r="AD16" s="46" t="s">
        <v>56</v>
      </c>
    </row>
    <row r="17" spans="1:30" ht="87" x14ac:dyDescent="0.35">
      <c r="A17" s="45">
        <v>16</v>
      </c>
      <c r="B17" s="46" t="s">
        <v>46</v>
      </c>
      <c r="C17" s="46" t="s">
        <v>47</v>
      </c>
      <c r="D17" s="27" t="s">
        <v>25</v>
      </c>
      <c r="E17" s="46" t="s">
        <v>343</v>
      </c>
      <c r="F17" s="46" t="s">
        <v>27</v>
      </c>
      <c r="G17" s="46" t="s">
        <v>292</v>
      </c>
      <c r="H17" s="46" t="s">
        <v>37</v>
      </c>
      <c r="I17" s="46" t="s">
        <v>48</v>
      </c>
      <c r="J17" s="46" t="s">
        <v>356</v>
      </c>
      <c r="K17" s="46" t="s">
        <v>50</v>
      </c>
      <c r="L17" s="46" t="s">
        <v>50</v>
      </c>
      <c r="M17" s="46" t="s">
        <v>50</v>
      </c>
      <c r="N17" s="46" t="s">
        <v>344</v>
      </c>
      <c r="O17" s="46" t="s">
        <v>51</v>
      </c>
      <c r="P17" s="47">
        <v>100</v>
      </c>
      <c r="Q17" s="27" t="s">
        <v>38</v>
      </c>
      <c r="R17" s="46" t="s">
        <v>52</v>
      </c>
      <c r="S17" s="46" t="s">
        <v>53</v>
      </c>
      <c r="T17" s="48">
        <v>2581000000</v>
      </c>
      <c r="U17" s="51">
        <v>44927</v>
      </c>
      <c r="V17" s="51">
        <v>45261</v>
      </c>
      <c r="W17" s="46" t="s">
        <v>54</v>
      </c>
      <c r="X17" s="27" t="s">
        <v>55</v>
      </c>
      <c r="Y17" s="54">
        <f>8/16</f>
        <v>0.5</v>
      </c>
      <c r="Z17" s="46" t="s">
        <v>425</v>
      </c>
      <c r="AA17" s="46" t="s">
        <v>347</v>
      </c>
      <c r="AB17" s="53">
        <v>1044689311</v>
      </c>
      <c r="AC17" s="53">
        <v>88035521</v>
      </c>
      <c r="AD17" s="46" t="s">
        <v>56</v>
      </c>
    </row>
    <row r="18" spans="1:30" ht="58" x14ac:dyDescent="0.35">
      <c r="A18" s="45">
        <v>17</v>
      </c>
      <c r="B18" s="46" t="s">
        <v>57</v>
      </c>
      <c r="C18" s="46" t="s">
        <v>47</v>
      </c>
      <c r="D18" s="27" t="s">
        <v>25</v>
      </c>
      <c r="E18" s="46" t="s">
        <v>343</v>
      </c>
      <c r="F18" s="46" t="s">
        <v>27</v>
      </c>
      <c r="G18" s="46" t="s">
        <v>292</v>
      </c>
      <c r="H18" s="46" t="s">
        <v>186</v>
      </c>
      <c r="I18" s="46" t="s">
        <v>58</v>
      </c>
      <c r="J18" s="46" t="s">
        <v>356</v>
      </c>
      <c r="K18" s="46" t="s">
        <v>50</v>
      </c>
      <c r="L18" s="46" t="s">
        <v>50</v>
      </c>
      <c r="M18" s="46" t="s">
        <v>50</v>
      </c>
      <c r="N18" s="46">
        <v>375</v>
      </c>
      <c r="O18" s="46" t="s">
        <v>59</v>
      </c>
      <c r="P18" s="47">
        <v>1</v>
      </c>
      <c r="Q18" s="27" t="s">
        <v>43</v>
      </c>
      <c r="R18" s="46" t="s">
        <v>60</v>
      </c>
      <c r="S18" s="46" t="s">
        <v>61</v>
      </c>
      <c r="T18" s="48">
        <v>56423850</v>
      </c>
      <c r="U18" s="51">
        <v>44986</v>
      </c>
      <c r="V18" s="51">
        <v>45261</v>
      </c>
      <c r="W18" s="46" t="s">
        <v>62</v>
      </c>
      <c r="X18" s="27" t="s">
        <v>61</v>
      </c>
      <c r="Y18" s="52">
        <v>1</v>
      </c>
      <c r="Z18" s="46" t="s">
        <v>426</v>
      </c>
      <c r="AA18" s="46" t="s">
        <v>348</v>
      </c>
      <c r="AB18" s="53">
        <v>56423850</v>
      </c>
      <c r="AC18" s="53">
        <v>0</v>
      </c>
      <c r="AD18" s="46" t="s">
        <v>56</v>
      </c>
    </row>
    <row r="19" spans="1:30" ht="159.5" x14ac:dyDescent="0.35">
      <c r="A19" s="45">
        <v>18</v>
      </c>
      <c r="B19" s="27" t="s">
        <v>266</v>
      </c>
      <c r="C19" s="27" t="s">
        <v>47</v>
      </c>
      <c r="D19" s="27" t="s">
        <v>25</v>
      </c>
      <c r="E19" s="27" t="s">
        <v>342</v>
      </c>
      <c r="F19" s="27" t="s">
        <v>27</v>
      </c>
      <c r="G19" s="27" t="s">
        <v>292</v>
      </c>
      <c r="H19" s="27" t="s">
        <v>37</v>
      </c>
      <c r="I19" s="27" t="s">
        <v>48</v>
      </c>
      <c r="J19" s="27" t="s">
        <v>359</v>
      </c>
      <c r="K19" s="46" t="s">
        <v>50</v>
      </c>
      <c r="L19" s="27" t="s">
        <v>50</v>
      </c>
      <c r="M19" s="27" t="s">
        <v>85</v>
      </c>
      <c r="N19" s="46" t="s">
        <v>441</v>
      </c>
      <c r="O19" s="27" t="s">
        <v>374</v>
      </c>
      <c r="P19" s="27">
        <v>100</v>
      </c>
      <c r="Q19" s="27" t="s">
        <v>38</v>
      </c>
      <c r="R19" s="27" t="s">
        <v>375</v>
      </c>
      <c r="S19" s="27" t="s">
        <v>376</v>
      </c>
      <c r="T19" s="48">
        <v>1070000000</v>
      </c>
      <c r="U19" s="51">
        <v>44937</v>
      </c>
      <c r="V19" s="51">
        <v>45291</v>
      </c>
      <c r="W19" s="27" t="s">
        <v>54</v>
      </c>
      <c r="X19" s="27" t="s">
        <v>61</v>
      </c>
      <c r="Y19" s="27">
        <v>43.33</v>
      </c>
      <c r="Z19" s="27" t="s">
        <v>493</v>
      </c>
      <c r="AA19" s="27" t="s">
        <v>494</v>
      </c>
      <c r="AB19" s="53">
        <v>267500000</v>
      </c>
      <c r="AC19" s="53">
        <v>267500000</v>
      </c>
      <c r="AD19" s="27" t="s">
        <v>56</v>
      </c>
    </row>
    <row r="20" spans="1:30" ht="203" x14ac:dyDescent="0.35">
      <c r="A20" s="45">
        <v>19</v>
      </c>
      <c r="B20" s="46" t="s">
        <v>266</v>
      </c>
      <c r="C20" s="46" t="s">
        <v>47</v>
      </c>
      <c r="D20" s="27" t="s">
        <v>25</v>
      </c>
      <c r="E20" s="46" t="s">
        <v>343</v>
      </c>
      <c r="F20" s="46" t="s">
        <v>27</v>
      </c>
      <c r="G20" s="46" t="s">
        <v>292</v>
      </c>
      <c r="H20" s="46" t="s">
        <v>37</v>
      </c>
      <c r="I20" s="46" t="s">
        <v>48</v>
      </c>
      <c r="J20" s="46" t="s">
        <v>360</v>
      </c>
      <c r="K20" s="46" t="s">
        <v>50</v>
      </c>
      <c r="L20" s="46" t="s">
        <v>50</v>
      </c>
      <c r="M20" s="46" t="s">
        <v>86</v>
      </c>
      <c r="N20" s="46" t="s">
        <v>50</v>
      </c>
      <c r="O20" s="46" t="s">
        <v>352</v>
      </c>
      <c r="P20" s="55" t="s">
        <v>87</v>
      </c>
      <c r="Q20" s="27" t="s">
        <v>38</v>
      </c>
      <c r="R20" s="46" t="s">
        <v>353</v>
      </c>
      <c r="S20" s="46" t="s">
        <v>361</v>
      </c>
      <c r="T20" s="48">
        <v>103584660000</v>
      </c>
      <c r="U20" s="51">
        <v>44927</v>
      </c>
      <c r="V20" s="51">
        <v>45261</v>
      </c>
      <c r="W20" s="46" t="s">
        <v>54</v>
      </c>
      <c r="X20" s="27" t="s">
        <v>55</v>
      </c>
      <c r="Y20" s="54">
        <f>(1293922694269.22-1270301171287)/(1379686856755-1270301171287)</f>
        <v>0.21594711301718064</v>
      </c>
      <c r="Z20" s="46" t="s">
        <v>427</v>
      </c>
      <c r="AA20" s="46" t="s">
        <v>362</v>
      </c>
      <c r="AB20" s="53">
        <v>70460073969.100006</v>
      </c>
      <c r="AC20" s="53">
        <v>19255344830.740002</v>
      </c>
      <c r="AD20" s="46" t="s">
        <v>56</v>
      </c>
    </row>
    <row r="21" spans="1:30" ht="72.5" x14ac:dyDescent="0.35">
      <c r="A21" s="45">
        <v>20</v>
      </c>
      <c r="B21" s="46" t="s">
        <v>173</v>
      </c>
      <c r="C21" s="46" t="s">
        <v>47</v>
      </c>
      <c r="D21" s="46" t="s">
        <v>25</v>
      </c>
      <c r="E21" s="46" t="s">
        <v>343</v>
      </c>
      <c r="F21" s="46" t="s">
        <v>254</v>
      </c>
      <c r="G21" s="46" t="s">
        <v>295</v>
      </c>
      <c r="H21" s="46" t="s">
        <v>68</v>
      </c>
      <c r="I21" s="46" t="s">
        <v>48</v>
      </c>
      <c r="J21" s="46" t="s">
        <v>67</v>
      </c>
      <c r="K21" s="46" t="s">
        <v>50</v>
      </c>
      <c r="L21" s="46" t="s">
        <v>50</v>
      </c>
      <c r="M21" s="46" t="s">
        <v>50</v>
      </c>
      <c r="N21" s="27" t="s">
        <v>431</v>
      </c>
      <c r="O21" s="46" t="s">
        <v>261</v>
      </c>
      <c r="P21" s="27" t="s">
        <v>431</v>
      </c>
      <c r="Q21" s="27" t="s">
        <v>38</v>
      </c>
      <c r="R21" s="46" t="s">
        <v>174</v>
      </c>
      <c r="S21" s="46" t="s">
        <v>175</v>
      </c>
      <c r="T21" s="27" t="s">
        <v>431</v>
      </c>
      <c r="U21" s="27" t="s">
        <v>431</v>
      </c>
      <c r="V21" s="51" t="s">
        <v>431</v>
      </c>
      <c r="W21" s="46" t="s">
        <v>62</v>
      </c>
      <c r="X21" s="27" t="s">
        <v>61</v>
      </c>
      <c r="Y21" s="27" t="s">
        <v>431</v>
      </c>
      <c r="Z21" s="27" t="s">
        <v>431</v>
      </c>
      <c r="AA21" s="27" t="s">
        <v>431</v>
      </c>
      <c r="AB21" s="27" t="s">
        <v>431</v>
      </c>
      <c r="AC21" s="27" t="s">
        <v>431</v>
      </c>
      <c r="AD21" s="46" t="s">
        <v>56</v>
      </c>
    </row>
    <row r="22" spans="1:30" ht="72.5" x14ac:dyDescent="0.35">
      <c r="A22" s="45">
        <v>21</v>
      </c>
      <c r="B22" s="46" t="s">
        <v>63</v>
      </c>
      <c r="C22" s="46" t="s">
        <v>64</v>
      </c>
      <c r="D22" s="27" t="s">
        <v>25</v>
      </c>
      <c r="E22" s="27" t="s">
        <v>65</v>
      </c>
      <c r="F22" s="46" t="s">
        <v>27</v>
      </c>
      <c r="G22" s="46" t="s">
        <v>292</v>
      </c>
      <c r="H22" s="46" t="s">
        <v>68</v>
      </c>
      <c r="I22" s="46" t="s">
        <v>66</v>
      </c>
      <c r="J22" s="46" t="s">
        <v>67</v>
      </c>
      <c r="K22" s="46" t="s">
        <v>50</v>
      </c>
      <c r="L22" s="46" t="s">
        <v>50</v>
      </c>
      <c r="M22" s="46" t="s">
        <v>50</v>
      </c>
      <c r="N22" s="27" t="s">
        <v>431</v>
      </c>
      <c r="O22" s="46" t="s">
        <v>68</v>
      </c>
      <c r="P22" s="47">
        <v>100</v>
      </c>
      <c r="Q22" s="27" t="s">
        <v>38</v>
      </c>
      <c r="R22" s="46" t="s">
        <v>69</v>
      </c>
      <c r="S22" s="46" t="s">
        <v>70</v>
      </c>
      <c r="T22" s="48">
        <v>0</v>
      </c>
      <c r="U22" s="41">
        <v>45137</v>
      </c>
      <c r="V22" s="41">
        <v>45306</v>
      </c>
      <c r="W22" s="46" t="s">
        <v>54</v>
      </c>
      <c r="X22" s="27" t="s">
        <v>55</v>
      </c>
      <c r="Y22" s="56">
        <v>0</v>
      </c>
      <c r="Z22" s="50" t="s">
        <v>531</v>
      </c>
      <c r="AA22" s="57" t="s">
        <v>537</v>
      </c>
      <c r="AB22" s="77" t="s">
        <v>431</v>
      </c>
      <c r="AC22" s="58">
        <v>0</v>
      </c>
      <c r="AD22" s="46" t="s">
        <v>6</v>
      </c>
    </row>
    <row r="23" spans="1:30" ht="72.5" x14ac:dyDescent="0.35">
      <c r="A23" s="45">
        <v>22</v>
      </c>
      <c r="B23" s="46" t="s">
        <v>63</v>
      </c>
      <c r="C23" s="46" t="s">
        <v>64</v>
      </c>
      <c r="D23" s="27" t="s">
        <v>25</v>
      </c>
      <c r="E23" s="27" t="s">
        <v>65</v>
      </c>
      <c r="F23" s="46" t="s">
        <v>27</v>
      </c>
      <c r="G23" s="46" t="s">
        <v>292</v>
      </c>
      <c r="H23" s="46" t="s">
        <v>196</v>
      </c>
      <c r="I23" s="46" t="s">
        <v>66</v>
      </c>
      <c r="J23" s="46" t="s">
        <v>67</v>
      </c>
      <c r="K23" s="46" t="s">
        <v>50</v>
      </c>
      <c r="L23" s="46" t="s">
        <v>50</v>
      </c>
      <c r="M23" s="46" t="s">
        <v>50</v>
      </c>
      <c r="N23" s="27" t="s">
        <v>431</v>
      </c>
      <c r="O23" s="46" t="s">
        <v>71</v>
      </c>
      <c r="P23" s="47">
        <v>98</v>
      </c>
      <c r="Q23" s="27" t="s">
        <v>38</v>
      </c>
      <c r="R23" s="46" t="s">
        <v>72</v>
      </c>
      <c r="S23" s="46" t="s">
        <v>73</v>
      </c>
      <c r="T23" s="48">
        <v>1259938660</v>
      </c>
      <c r="U23" s="41">
        <v>44927</v>
      </c>
      <c r="V23" s="41">
        <v>45291</v>
      </c>
      <c r="W23" s="46" t="s">
        <v>54</v>
      </c>
      <c r="X23" s="27" t="s">
        <v>74</v>
      </c>
      <c r="Y23" s="59">
        <v>0.38750000000000001</v>
      </c>
      <c r="Z23" s="50" t="s">
        <v>532</v>
      </c>
      <c r="AA23" s="57" t="s">
        <v>537</v>
      </c>
      <c r="AB23" s="58">
        <f>AB27+AB26+AB25+AB24</f>
        <v>26792025956</v>
      </c>
      <c r="AC23" s="58">
        <f>AC24+AC27</f>
        <v>11273166379</v>
      </c>
      <c r="AD23" s="46" t="s">
        <v>56</v>
      </c>
    </row>
    <row r="24" spans="1:30" ht="87" x14ac:dyDescent="0.35">
      <c r="A24" s="45">
        <v>23</v>
      </c>
      <c r="B24" s="46" t="s">
        <v>63</v>
      </c>
      <c r="C24" s="46" t="s">
        <v>64</v>
      </c>
      <c r="D24" s="27" t="s">
        <v>25</v>
      </c>
      <c r="E24" s="27" t="s">
        <v>65</v>
      </c>
      <c r="F24" s="46" t="s">
        <v>27</v>
      </c>
      <c r="G24" s="46" t="s">
        <v>292</v>
      </c>
      <c r="H24" s="46" t="s">
        <v>196</v>
      </c>
      <c r="I24" s="46" t="s">
        <v>268</v>
      </c>
      <c r="J24" s="46" t="s">
        <v>67</v>
      </c>
      <c r="K24" s="46" t="s">
        <v>50</v>
      </c>
      <c r="L24" s="46" t="s">
        <v>50</v>
      </c>
      <c r="M24" s="46" t="s">
        <v>50</v>
      </c>
      <c r="N24" s="27" t="s">
        <v>431</v>
      </c>
      <c r="O24" s="46" t="s">
        <v>75</v>
      </c>
      <c r="P24" s="47">
        <v>98</v>
      </c>
      <c r="Q24" s="27" t="s">
        <v>38</v>
      </c>
      <c r="R24" s="46" t="s">
        <v>76</v>
      </c>
      <c r="S24" s="46" t="s">
        <v>77</v>
      </c>
      <c r="T24" s="48">
        <v>142517377</v>
      </c>
      <c r="U24" s="41">
        <v>44927</v>
      </c>
      <c r="V24" s="41">
        <v>45291</v>
      </c>
      <c r="W24" s="46" t="s">
        <v>54</v>
      </c>
      <c r="X24" s="27" t="s">
        <v>74</v>
      </c>
      <c r="Y24" s="56">
        <v>0.35</v>
      </c>
      <c r="Z24" s="50" t="s">
        <v>533</v>
      </c>
      <c r="AA24" s="57" t="s">
        <v>537</v>
      </c>
      <c r="AB24" s="58">
        <v>9228403</v>
      </c>
      <c r="AC24" s="58">
        <v>4959243</v>
      </c>
      <c r="AD24" s="46" t="s">
        <v>56</v>
      </c>
    </row>
    <row r="25" spans="1:30" ht="87" x14ac:dyDescent="0.35">
      <c r="A25" s="45">
        <v>24</v>
      </c>
      <c r="B25" s="46" t="s">
        <v>63</v>
      </c>
      <c r="C25" s="46" t="s">
        <v>64</v>
      </c>
      <c r="D25" s="27" t="s">
        <v>25</v>
      </c>
      <c r="E25" s="27" t="s">
        <v>65</v>
      </c>
      <c r="F25" s="46" t="s">
        <v>27</v>
      </c>
      <c r="G25" s="46" t="s">
        <v>292</v>
      </c>
      <c r="H25" s="46" t="s">
        <v>196</v>
      </c>
      <c r="I25" s="46" t="s">
        <v>269</v>
      </c>
      <c r="J25" s="46" t="s">
        <v>67</v>
      </c>
      <c r="K25" s="46" t="s">
        <v>50</v>
      </c>
      <c r="L25" s="46" t="s">
        <v>50</v>
      </c>
      <c r="M25" s="46" t="s">
        <v>50</v>
      </c>
      <c r="N25" s="27" t="s">
        <v>431</v>
      </c>
      <c r="O25" s="46" t="s">
        <v>78</v>
      </c>
      <c r="P25" s="47">
        <v>98</v>
      </c>
      <c r="Q25" s="27" t="s">
        <v>38</v>
      </c>
      <c r="R25" s="46" t="s">
        <v>79</v>
      </c>
      <c r="S25" s="46" t="s">
        <v>77</v>
      </c>
      <c r="T25" s="48">
        <v>549342316</v>
      </c>
      <c r="U25" s="41">
        <v>44927</v>
      </c>
      <c r="V25" s="41">
        <v>45291</v>
      </c>
      <c r="W25" s="46" t="s">
        <v>54</v>
      </c>
      <c r="X25" s="27" t="s">
        <v>74</v>
      </c>
      <c r="Y25" s="60">
        <v>0.4</v>
      </c>
      <c r="Z25" s="50" t="s">
        <v>534</v>
      </c>
      <c r="AA25" s="57" t="s">
        <v>537</v>
      </c>
      <c r="AB25" s="58">
        <v>549342316</v>
      </c>
      <c r="AC25" s="58">
        <v>0</v>
      </c>
      <c r="AD25" s="46" t="s">
        <v>56</v>
      </c>
    </row>
    <row r="26" spans="1:30" ht="130.5" x14ac:dyDescent="0.35">
      <c r="A26" s="45">
        <v>25</v>
      </c>
      <c r="B26" s="46" t="s">
        <v>63</v>
      </c>
      <c r="C26" s="46" t="s">
        <v>64</v>
      </c>
      <c r="D26" s="27" t="s">
        <v>25</v>
      </c>
      <c r="E26" s="27" t="s">
        <v>65</v>
      </c>
      <c r="F26" s="46" t="s">
        <v>27</v>
      </c>
      <c r="G26" s="46" t="s">
        <v>292</v>
      </c>
      <c r="H26" s="46" t="s">
        <v>196</v>
      </c>
      <c r="I26" s="46" t="s">
        <v>270</v>
      </c>
      <c r="J26" s="46" t="s">
        <v>67</v>
      </c>
      <c r="K26" s="46" t="s">
        <v>50</v>
      </c>
      <c r="L26" s="46" t="s">
        <v>50</v>
      </c>
      <c r="M26" s="46" t="s">
        <v>50</v>
      </c>
      <c r="N26" s="27" t="s">
        <v>431</v>
      </c>
      <c r="O26" s="46" t="s">
        <v>80</v>
      </c>
      <c r="P26" s="47">
        <v>98</v>
      </c>
      <c r="Q26" s="27" t="s">
        <v>38</v>
      </c>
      <c r="R26" s="46" t="s">
        <v>81</v>
      </c>
      <c r="S26" s="46" t="s">
        <v>77</v>
      </c>
      <c r="T26" s="48">
        <v>487605455</v>
      </c>
      <c r="U26" s="41">
        <v>44927</v>
      </c>
      <c r="V26" s="41">
        <v>45291</v>
      </c>
      <c r="W26" s="46" t="s">
        <v>54</v>
      </c>
      <c r="X26" s="27" t="s">
        <v>74</v>
      </c>
      <c r="Y26" s="60">
        <v>0.35</v>
      </c>
      <c r="Z26" s="50" t="s">
        <v>535</v>
      </c>
      <c r="AA26" s="57" t="s">
        <v>537</v>
      </c>
      <c r="AB26" s="58">
        <v>487605455</v>
      </c>
      <c r="AC26" s="58">
        <v>0</v>
      </c>
      <c r="AD26" s="46" t="s">
        <v>56</v>
      </c>
    </row>
    <row r="27" spans="1:30" ht="72.5" x14ac:dyDescent="0.35">
      <c r="A27" s="45">
        <v>26</v>
      </c>
      <c r="B27" s="46" t="s">
        <v>63</v>
      </c>
      <c r="C27" s="46" t="s">
        <v>64</v>
      </c>
      <c r="D27" s="27" t="s">
        <v>25</v>
      </c>
      <c r="E27" s="27" t="s">
        <v>65</v>
      </c>
      <c r="F27" s="46" t="s">
        <v>27</v>
      </c>
      <c r="G27" s="46" t="s">
        <v>292</v>
      </c>
      <c r="H27" s="46" t="s">
        <v>196</v>
      </c>
      <c r="I27" s="46" t="s">
        <v>271</v>
      </c>
      <c r="J27" s="46" t="s">
        <v>67</v>
      </c>
      <c r="K27" s="46" t="s">
        <v>50</v>
      </c>
      <c r="L27" s="46" t="s">
        <v>50</v>
      </c>
      <c r="M27" s="46" t="s">
        <v>50</v>
      </c>
      <c r="N27" s="27" t="s">
        <v>431</v>
      </c>
      <c r="O27" s="46" t="s">
        <v>82</v>
      </c>
      <c r="P27" s="47">
        <v>98</v>
      </c>
      <c r="Q27" s="27" t="s">
        <v>38</v>
      </c>
      <c r="R27" s="46" t="s">
        <v>83</v>
      </c>
      <c r="S27" s="46" t="s">
        <v>77</v>
      </c>
      <c r="T27" s="48">
        <v>0</v>
      </c>
      <c r="U27" s="41">
        <v>44927</v>
      </c>
      <c r="V27" s="41">
        <v>45291</v>
      </c>
      <c r="W27" s="46" t="s">
        <v>54</v>
      </c>
      <c r="X27" s="27" t="s">
        <v>74</v>
      </c>
      <c r="Y27" s="60">
        <v>0.45</v>
      </c>
      <c r="Z27" s="50" t="s">
        <v>536</v>
      </c>
      <c r="AA27" s="57" t="s">
        <v>537</v>
      </c>
      <c r="AB27" s="58">
        <v>25745849782</v>
      </c>
      <c r="AC27" s="58">
        <v>11268207136</v>
      </c>
      <c r="AD27" s="46" t="s">
        <v>56</v>
      </c>
    </row>
    <row r="28" spans="1:30" ht="58" x14ac:dyDescent="0.35">
      <c r="A28" s="45">
        <v>27</v>
      </c>
      <c r="B28" s="46" t="s">
        <v>63</v>
      </c>
      <c r="C28" s="46" t="s">
        <v>64</v>
      </c>
      <c r="D28" s="27" t="s">
        <v>25</v>
      </c>
      <c r="E28" s="27" t="s">
        <v>65</v>
      </c>
      <c r="F28" s="46" t="s">
        <v>27</v>
      </c>
      <c r="G28" s="46" t="s">
        <v>292</v>
      </c>
      <c r="H28" s="46" t="s">
        <v>196</v>
      </c>
      <c r="I28" s="46" t="s">
        <v>66</v>
      </c>
      <c r="J28" s="27" t="s">
        <v>431</v>
      </c>
      <c r="K28" s="27" t="s">
        <v>431</v>
      </c>
      <c r="L28" s="27" t="s">
        <v>431</v>
      </c>
      <c r="M28" s="27" t="s">
        <v>431</v>
      </c>
      <c r="N28" s="27" t="s">
        <v>431</v>
      </c>
      <c r="O28" s="46" t="s">
        <v>84</v>
      </c>
      <c r="P28" s="47">
        <v>1</v>
      </c>
      <c r="Q28" s="27" t="s">
        <v>43</v>
      </c>
      <c r="R28" s="27" t="s">
        <v>431</v>
      </c>
      <c r="S28" s="27" t="s">
        <v>431</v>
      </c>
      <c r="T28" s="27" t="s">
        <v>431</v>
      </c>
      <c r="U28" s="27" t="s">
        <v>431</v>
      </c>
      <c r="V28" s="51" t="s">
        <v>431</v>
      </c>
      <c r="W28" s="27" t="s">
        <v>431</v>
      </c>
      <c r="X28" s="27" t="s">
        <v>431</v>
      </c>
      <c r="Y28" s="27" t="s">
        <v>431</v>
      </c>
      <c r="Z28" s="27" t="s">
        <v>431</v>
      </c>
      <c r="AA28" s="27" t="s">
        <v>431</v>
      </c>
      <c r="AB28" s="27" t="s">
        <v>431</v>
      </c>
      <c r="AC28" s="27" t="s">
        <v>431</v>
      </c>
      <c r="AD28" s="46" t="s">
        <v>56</v>
      </c>
    </row>
    <row r="29" spans="1:30" ht="58" x14ac:dyDescent="0.35">
      <c r="A29" s="45">
        <v>28</v>
      </c>
      <c r="B29" s="46" t="s">
        <v>63</v>
      </c>
      <c r="C29" s="46" t="s">
        <v>64</v>
      </c>
      <c r="D29" s="27" t="s">
        <v>25</v>
      </c>
      <c r="E29" s="27" t="s">
        <v>65</v>
      </c>
      <c r="F29" s="46" t="s">
        <v>27</v>
      </c>
      <c r="G29" s="46" t="s">
        <v>292</v>
      </c>
      <c r="H29" s="46" t="s">
        <v>196</v>
      </c>
      <c r="I29" s="46" t="s">
        <v>66</v>
      </c>
      <c r="J29" s="27" t="s">
        <v>431</v>
      </c>
      <c r="K29" s="27" t="s">
        <v>431</v>
      </c>
      <c r="L29" s="27" t="s">
        <v>431</v>
      </c>
      <c r="M29" s="27" t="s">
        <v>431</v>
      </c>
      <c r="N29" s="27" t="s">
        <v>431</v>
      </c>
      <c r="O29" s="46" t="s">
        <v>196</v>
      </c>
      <c r="P29" s="47">
        <v>3.6</v>
      </c>
      <c r="Q29" s="27" t="s">
        <v>197</v>
      </c>
      <c r="R29" s="27" t="s">
        <v>431</v>
      </c>
      <c r="S29" s="27" t="s">
        <v>431</v>
      </c>
      <c r="T29" s="27" t="s">
        <v>431</v>
      </c>
      <c r="U29" s="27" t="s">
        <v>431</v>
      </c>
      <c r="V29" s="51" t="s">
        <v>431</v>
      </c>
      <c r="W29" s="27" t="s">
        <v>431</v>
      </c>
      <c r="X29" s="27" t="s">
        <v>431</v>
      </c>
      <c r="Y29" s="27" t="s">
        <v>431</v>
      </c>
      <c r="Z29" s="27" t="s">
        <v>431</v>
      </c>
      <c r="AA29" s="27" t="s">
        <v>431</v>
      </c>
      <c r="AB29" s="27" t="s">
        <v>431</v>
      </c>
      <c r="AC29" s="27" t="s">
        <v>431</v>
      </c>
      <c r="AD29" s="46" t="s">
        <v>6</v>
      </c>
    </row>
    <row r="30" spans="1:30" ht="217.5" x14ac:dyDescent="0.35">
      <c r="A30" s="45">
        <v>29</v>
      </c>
      <c r="B30" s="46" t="s">
        <v>176</v>
      </c>
      <c r="C30" s="46" t="s">
        <v>177</v>
      </c>
      <c r="D30" s="46" t="s">
        <v>25</v>
      </c>
      <c r="E30" s="27" t="s">
        <v>50</v>
      </c>
      <c r="F30" s="46" t="s">
        <v>254</v>
      </c>
      <c r="G30" s="46" t="s">
        <v>295</v>
      </c>
      <c r="H30" s="46" t="s">
        <v>296</v>
      </c>
      <c r="I30" s="46" t="s">
        <v>178</v>
      </c>
      <c r="J30" s="46" t="s">
        <v>49</v>
      </c>
      <c r="K30" s="46" t="s">
        <v>50</v>
      </c>
      <c r="L30" s="46" t="s">
        <v>50</v>
      </c>
      <c r="M30" s="46" t="s">
        <v>50</v>
      </c>
      <c r="N30" s="46" t="s">
        <v>441</v>
      </c>
      <c r="O30" s="46" t="s">
        <v>371</v>
      </c>
      <c r="P30" s="47">
        <v>2</v>
      </c>
      <c r="Q30" s="49" t="s">
        <v>43</v>
      </c>
      <c r="R30" s="46" t="s">
        <v>372</v>
      </c>
      <c r="S30" s="46" t="s">
        <v>373</v>
      </c>
      <c r="T30" s="48">
        <v>0</v>
      </c>
      <c r="U30" s="51">
        <v>44927</v>
      </c>
      <c r="V30" s="51">
        <v>45291</v>
      </c>
      <c r="W30" s="46" t="s">
        <v>62</v>
      </c>
      <c r="X30" s="27" t="s">
        <v>161</v>
      </c>
      <c r="Y30" s="49">
        <v>1</v>
      </c>
      <c r="Z30" s="46" t="s">
        <v>428</v>
      </c>
      <c r="AA30" s="61" t="s">
        <v>429</v>
      </c>
      <c r="AB30" s="53">
        <v>0</v>
      </c>
      <c r="AC30" s="53">
        <v>0</v>
      </c>
      <c r="AD30" s="46" t="s">
        <v>56</v>
      </c>
    </row>
    <row r="31" spans="1:30" ht="159.5" x14ac:dyDescent="0.35">
      <c r="A31" s="45">
        <v>30</v>
      </c>
      <c r="B31" s="46" t="s">
        <v>222</v>
      </c>
      <c r="C31" s="46" t="s">
        <v>223</v>
      </c>
      <c r="D31" s="27" t="s">
        <v>88</v>
      </c>
      <c r="E31" s="27" t="s">
        <v>88</v>
      </c>
      <c r="F31" s="46" t="s">
        <v>27</v>
      </c>
      <c r="G31" s="46" t="s">
        <v>292</v>
      </c>
      <c r="H31" s="46" t="s">
        <v>37</v>
      </c>
      <c r="I31" s="46" t="s">
        <v>48</v>
      </c>
      <c r="J31" s="46" t="s">
        <v>224</v>
      </c>
      <c r="K31" s="46" t="s">
        <v>50</v>
      </c>
      <c r="L31" s="46" t="s">
        <v>225</v>
      </c>
      <c r="M31" s="46" t="s">
        <v>89</v>
      </c>
      <c r="N31" s="46" t="s">
        <v>301</v>
      </c>
      <c r="O31" s="46" t="s">
        <v>90</v>
      </c>
      <c r="P31" s="47">
        <v>100</v>
      </c>
      <c r="Q31" s="27" t="s">
        <v>38</v>
      </c>
      <c r="R31" s="46" t="s">
        <v>89</v>
      </c>
      <c r="S31" s="46" t="s">
        <v>226</v>
      </c>
      <c r="T31" s="48">
        <v>640479988</v>
      </c>
      <c r="U31" s="51">
        <v>44927</v>
      </c>
      <c r="V31" s="51">
        <v>45291</v>
      </c>
      <c r="W31" s="46" t="s">
        <v>54</v>
      </c>
      <c r="X31" s="27" t="s">
        <v>74</v>
      </c>
      <c r="Y31" s="46">
        <v>22.73</v>
      </c>
      <c r="Z31" s="46" t="s">
        <v>363</v>
      </c>
      <c r="AA31" s="46" t="s">
        <v>302</v>
      </c>
      <c r="AB31" s="62">
        <v>48781616.979999997</v>
      </c>
      <c r="AC31" s="62">
        <v>48781616.979999997</v>
      </c>
      <c r="AD31" s="46" t="s">
        <v>56</v>
      </c>
    </row>
    <row r="32" spans="1:30" ht="174" x14ac:dyDescent="0.35">
      <c r="A32" s="63">
        <v>31</v>
      </c>
      <c r="B32" s="64" t="s">
        <v>166</v>
      </c>
      <c r="C32" s="64" t="s">
        <v>47</v>
      </c>
      <c r="D32" s="65" t="s">
        <v>91</v>
      </c>
      <c r="E32" s="65" t="s">
        <v>492</v>
      </c>
      <c r="F32" s="64" t="s">
        <v>92</v>
      </c>
      <c r="G32" s="64" t="s">
        <v>289</v>
      </c>
      <c r="H32" s="64" t="s">
        <v>191</v>
      </c>
      <c r="I32" s="64" t="s">
        <v>48</v>
      </c>
      <c r="J32" s="64" t="s">
        <v>274</v>
      </c>
      <c r="K32" s="64" t="s">
        <v>528</v>
      </c>
      <c r="L32" s="64" t="s">
        <v>466</v>
      </c>
      <c r="M32" s="64" t="s">
        <v>93</v>
      </c>
      <c r="N32" s="64">
        <v>320</v>
      </c>
      <c r="O32" s="81" t="s">
        <v>94</v>
      </c>
      <c r="P32" s="87">
        <v>6</v>
      </c>
      <c r="Q32" s="81" t="s">
        <v>29</v>
      </c>
      <c r="R32" s="79" t="s">
        <v>472</v>
      </c>
      <c r="S32" s="81" t="s">
        <v>476</v>
      </c>
      <c r="T32" s="66">
        <v>1900000000</v>
      </c>
      <c r="U32" s="86">
        <v>44927</v>
      </c>
      <c r="V32" s="86">
        <v>45291</v>
      </c>
      <c r="W32" s="84" t="s">
        <v>54</v>
      </c>
      <c r="X32" s="81" t="s">
        <v>74</v>
      </c>
      <c r="Y32" s="79">
        <v>0</v>
      </c>
      <c r="Z32" s="81" t="s">
        <v>480</v>
      </c>
      <c r="AA32" s="81" t="s">
        <v>482</v>
      </c>
      <c r="AB32" s="82">
        <f>1900000000+13100000000</f>
        <v>15000000000</v>
      </c>
      <c r="AC32" s="82">
        <v>0</v>
      </c>
      <c r="AD32" s="64" t="s">
        <v>56</v>
      </c>
    </row>
    <row r="33" spans="1:30" ht="174" x14ac:dyDescent="0.35">
      <c r="A33" s="63">
        <v>31</v>
      </c>
      <c r="B33" s="64" t="s">
        <v>166</v>
      </c>
      <c r="C33" s="64" t="s">
        <v>47</v>
      </c>
      <c r="D33" s="65" t="s">
        <v>91</v>
      </c>
      <c r="E33" s="65" t="s">
        <v>492</v>
      </c>
      <c r="F33" s="64" t="s">
        <v>92</v>
      </c>
      <c r="G33" s="64" t="s">
        <v>289</v>
      </c>
      <c r="H33" s="64" t="s">
        <v>191</v>
      </c>
      <c r="I33" s="64" t="s">
        <v>48</v>
      </c>
      <c r="J33" s="64" t="s">
        <v>274</v>
      </c>
      <c r="K33" s="64" t="s">
        <v>528</v>
      </c>
      <c r="L33" s="64" t="s">
        <v>466</v>
      </c>
      <c r="M33" s="64" t="s">
        <v>468</v>
      </c>
      <c r="N33" s="64">
        <v>320</v>
      </c>
      <c r="O33" s="81"/>
      <c r="P33" s="87"/>
      <c r="Q33" s="81"/>
      <c r="R33" s="80"/>
      <c r="S33" s="81"/>
      <c r="T33" s="66">
        <v>13100000000</v>
      </c>
      <c r="U33" s="81"/>
      <c r="V33" s="81"/>
      <c r="W33" s="84"/>
      <c r="X33" s="81" t="s">
        <v>74</v>
      </c>
      <c r="Y33" s="80"/>
      <c r="Z33" s="81"/>
      <c r="AA33" s="81"/>
      <c r="AB33" s="83"/>
      <c r="AC33" s="83"/>
      <c r="AD33" s="64" t="s">
        <v>56</v>
      </c>
    </row>
    <row r="34" spans="1:30" ht="203" x14ac:dyDescent="0.35">
      <c r="A34" s="63">
        <v>32</v>
      </c>
      <c r="B34" s="64" t="s">
        <v>166</v>
      </c>
      <c r="C34" s="64" t="s">
        <v>47</v>
      </c>
      <c r="D34" s="65" t="s">
        <v>91</v>
      </c>
      <c r="E34" s="65" t="s">
        <v>492</v>
      </c>
      <c r="F34" s="64" t="s">
        <v>92</v>
      </c>
      <c r="G34" s="64" t="s">
        <v>289</v>
      </c>
      <c r="H34" s="64" t="s">
        <v>296</v>
      </c>
      <c r="I34" s="64" t="s">
        <v>48</v>
      </c>
      <c r="J34" s="64" t="s">
        <v>274</v>
      </c>
      <c r="K34" s="64" t="s">
        <v>528</v>
      </c>
      <c r="L34" s="64" t="s">
        <v>142</v>
      </c>
      <c r="M34" s="64" t="s">
        <v>95</v>
      </c>
      <c r="N34" s="64">
        <v>339</v>
      </c>
      <c r="O34" s="81" t="s">
        <v>96</v>
      </c>
      <c r="P34" s="87">
        <v>2</v>
      </c>
      <c r="Q34" s="81" t="s">
        <v>29</v>
      </c>
      <c r="R34" s="79" t="s">
        <v>473</v>
      </c>
      <c r="S34" s="81" t="s">
        <v>477</v>
      </c>
      <c r="T34" s="66">
        <v>500000000</v>
      </c>
      <c r="U34" s="86">
        <v>44927</v>
      </c>
      <c r="V34" s="86">
        <v>45291</v>
      </c>
      <c r="W34" s="84" t="s">
        <v>54</v>
      </c>
      <c r="X34" s="81" t="s">
        <v>74</v>
      </c>
      <c r="Y34" s="79">
        <v>0</v>
      </c>
      <c r="Z34" s="81" t="s">
        <v>481</v>
      </c>
      <c r="AA34" s="81" t="s">
        <v>483</v>
      </c>
      <c r="AB34" s="82">
        <f>500000000+2000000000</f>
        <v>2500000000</v>
      </c>
      <c r="AC34" s="82">
        <v>0</v>
      </c>
      <c r="AD34" s="64" t="s">
        <v>56</v>
      </c>
    </row>
    <row r="35" spans="1:30" ht="174" x14ac:dyDescent="0.35">
      <c r="A35" s="63">
        <v>32</v>
      </c>
      <c r="B35" s="64" t="s">
        <v>166</v>
      </c>
      <c r="C35" s="64" t="s">
        <v>47</v>
      </c>
      <c r="D35" s="65" t="s">
        <v>91</v>
      </c>
      <c r="E35" s="65" t="s">
        <v>492</v>
      </c>
      <c r="F35" s="64" t="s">
        <v>92</v>
      </c>
      <c r="G35" s="64" t="s">
        <v>289</v>
      </c>
      <c r="H35" s="64" t="s">
        <v>296</v>
      </c>
      <c r="I35" s="64" t="s">
        <v>48</v>
      </c>
      <c r="J35" s="64" t="s">
        <v>274</v>
      </c>
      <c r="K35" s="64" t="s">
        <v>528</v>
      </c>
      <c r="L35" s="64" t="s">
        <v>142</v>
      </c>
      <c r="M35" s="64" t="s">
        <v>469</v>
      </c>
      <c r="N35" s="64">
        <v>320</v>
      </c>
      <c r="O35" s="81" t="s">
        <v>96</v>
      </c>
      <c r="P35" s="87">
        <v>2</v>
      </c>
      <c r="Q35" s="81" t="s">
        <v>29</v>
      </c>
      <c r="R35" s="80"/>
      <c r="S35" s="81"/>
      <c r="T35" s="66">
        <v>2000000000</v>
      </c>
      <c r="U35" s="81"/>
      <c r="V35" s="81"/>
      <c r="W35" s="84"/>
      <c r="X35" s="81" t="s">
        <v>74</v>
      </c>
      <c r="Y35" s="80"/>
      <c r="Z35" s="81"/>
      <c r="AA35" s="81"/>
      <c r="AB35" s="83"/>
      <c r="AC35" s="83"/>
      <c r="AD35" s="64" t="s">
        <v>56</v>
      </c>
    </row>
    <row r="36" spans="1:30" ht="174" x14ac:dyDescent="0.35">
      <c r="A36" s="63">
        <v>33</v>
      </c>
      <c r="B36" s="64" t="s">
        <v>166</v>
      </c>
      <c r="C36" s="64" t="s">
        <v>47</v>
      </c>
      <c r="D36" s="65" t="s">
        <v>91</v>
      </c>
      <c r="E36" s="65" t="s">
        <v>492</v>
      </c>
      <c r="F36" s="64" t="s">
        <v>92</v>
      </c>
      <c r="G36" s="64" t="s">
        <v>289</v>
      </c>
      <c r="H36" s="64" t="s">
        <v>296</v>
      </c>
      <c r="I36" s="64" t="s">
        <v>48</v>
      </c>
      <c r="J36" s="64" t="s">
        <v>274</v>
      </c>
      <c r="K36" s="64" t="s">
        <v>528</v>
      </c>
      <c r="L36" s="64" t="s">
        <v>134</v>
      </c>
      <c r="M36" s="64" t="s">
        <v>97</v>
      </c>
      <c r="N36" s="64">
        <v>320</v>
      </c>
      <c r="O36" s="81" t="s">
        <v>98</v>
      </c>
      <c r="P36" s="87">
        <v>2</v>
      </c>
      <c r="Q36" s="81" t="s">
        <v>29</v>
      </c>
      <c r="R36" s="79" t="s">
        <v>474</v>
      </c>
      <c r="S36" s="81" t="s">
        <v>478</v>
      </c>
      <c r="T36" s="66">
        <v>350000000</v>
      </c>
      <c r="U36" s="86">
        <v>44927</v>
      </c>
      <c r="V36" s="86">
        <v>45291</v>
      </c>
      <c r="W36" s="84" t="s">
        <v>54</v>
      </c>
      <c r="X36" s="81" t="s">
        <v>74</v>
      </c>
      <c r="Y36" s="79">
        <v>0</v>
      </c>
      <c r="Z36" s="81" t="s">
        <v>480</v>
      </c>
      <c r="AA36" s="81" t="s">
        <v>484</v>
      </c>
      <c r="AB36" s="82">
        <f>350000000+2150000000</f>
        <v>2500000000</v>
      </c>
      <c r="AC36" s="82">
        <v>0</v>
      </c>
      <c r="AD36" s="64" t="s">
        <v>56</v>
      </c>
    </row>
    <row r="37" spans="1:30" ht="174" x14ac:dyDescent="0.35">
      <c r="A37" s="63">
        <v>33</v>
      </c>
      <c r="B37" s="64" t="s">
        <v>166</v>
      </c>
      <c r="C37" s="64" t="s">
        <v>47</v>
      </c>
      <c r="D37" s="65" t="s">
        <v>91</v>
      </c>
      <c r="E37" s="65" t="s">
        <v>492</v>
      </c>
      <c r="F37" s="64" t="s">
        <v>92</v>
      </c>
      <c r="G37" s="64" t="s">
        <v>289</v>
      </c>
      <c r="H37" s="64" t="s">
        <v>296</v>
      </c>
      <c r="I37" s="64" t="s">
        <v>48</v>
      </c>
      <c r="J37" s="64" t="s">
        <v>274</v>
      </c>
      <c r="K37" s="64" t="s">
        <v>528</v>
      </c>
      <c r="L37" s="64" t="s">
        <v>134</v>
      </c>
      <c r="M37" s="64" t="s">
        <v>470</v>
      </c>
      <c r="N37" s="64">
        <v>320</v>
      </c>
      <c r="O37" s="81" t="s">
        <v>98</v>
      </c>
      <c r="P37" s="87">
        <v>2</v>
      </c>
      <c r="Q37" s="81" t="s">
        <v>29</v>
      </c>
      <c r="R37" s="80"/>
      <c r="S37" s="81"/>
      <c r="T37" s="66">
        <v>2150000000</v>
      </c>
      <c r="U37" s="81"/>
      <c r="V37" s="81"/>
      <c r="W37" s="84"/>
      <c r="X37" s="81" t="s">
        <v>74</v>
      </c>
      <c r="Y37" s="80"/>
      <c r="Z37" s="81"/>
      <c r="AA37" s="81"/>
      <c r="AB37" s="83"/>
      <c r="AC37" s="83"/>
      <c r="AD37" s="64" t="s">
        <v>56</v>
      </c>
    </row>
    <row r="38" spans="1:30" ht="174" x14ac:dyDescent="0.35">
      <c r="A38" s="63">
        <v>34</v>
      </c>
      <c r="B38" s="64" t="s">
        <v>166</v>
      </c>
      <c r="C38" s="64" t="s">
        <v>47</v>
      </c>
      <c r="D38" s="65" t="s">
        <v>91</v>
      </c>
      <c r="E38" s="65" t="s">
        <v>492</v>
      </c>
      <c r="F38" s="64" t="s">
        <v>92</v>
      </c>
      <c r="G38" s="64" t="s">
        <v>289</v>
      </c>
      <c r="H38" s="64" t="s">
        <v>296</v>
      </c>
      <c r="I38" s="64" t="s">
        <v>48</v>
      </c>
      <c r="J38" s="64" t="s">
        <v>274</v>
      </c>
      <c r="K38" s="64" t="s">
        <v>528</v>
      </c>
      <c r="L38" s="64" t="s">
        <v>467</v>
      </c>
      <c r="M38" s="64" t="s">
        <v>99</v>
      </c>
      <c r="N38" s="64" t="s">
        <v>50</v>
      </c>
      <c r="O38" s="81" t="s">
        <v>100</v>
      </c>
      <c r="P38" s="87">
        <v>20</v>
      </c>
      <c r="Q38" s="81" t="s">
        <v>29</v>
      </c>
      <c r="R38" s="79" t="s">
        <v>475</v>
      </c>
      <c r="S38" s="81" t="s">
        <v>479</v>
      </c>
      <c r="T38" s="66">
        <v>5200000000</v>
      </c>
      <c r="U38" s="86">
        <v>44927</v>
      </c>
      <c r="V38" s="86">
        <v>45291</v>
      </c>
      <c r="W38" s="84" t="s">
        <v>54</v>
      </c>
      <c r="X38" s="81" t="s">
        <v>74</v>
      </c>
      <c r="Y38" s="79">
        <v>0</v>
      </c>
      <c r="Z38" s="81" t="s">
        <v>480</v>
      </c>
      <c r="AA38" s="81" t="s">
        <v>484</v>
      </c>
      <c r="AB38" s="82">
        <f>5200000000+14800000000</f>
        <v>20000000000</v>
      </c>
      <c r="AC38" s="82">
        <v>0</v>
      </c>
      <c r="AD38" s="64" t="s">
        <v>56</v>
      </c>
    </row>
    <row r="39" spans="1:30" ht="174" x14ac:dyDescent="0.35">
      <c r="A39" s="63">
        <v>34</v>
      </c>
      <c r="B39" s="64" t="s">
        <v>166</v>
      </c>
      <c r="C39" s="64" t="s">
        <v>47</v>
      </c>
      <c r="D39" s="65" t="s">
        <v>91</v>
      </c>
      <c r="E39" s="65" t="s">
        <v>492</v>
      </c>
      <c r="F39" s="64" t="s">
        <v>92</v>
      </c>
      <c r="G39" s="64" t="s">
        <v>289</v>
      </c>
      <c r="H39" s="64" t="s">
        <v>296</v>
      </c>
      <c r="I39" s="64" t="s">
        <v>48</v>
      </c>
      <c r="J39" s="64" t="s">
        <v>274</v>
      </c>
      <c r="K39" s="64" t="s">
        <v>528</v>
      </c>
      <c r="L39" s="64" t="s">
        <v>467</v>
      </c>
      <c r="M39" s="64" t="s">
        <v>471</v>
      </c>
      <c r="N39" s="64" t="s">
        <v>50</v>
      </c>
      <c r="O39" s="81" t="s">
        <v>100</v>
      </c>
      <c r="P39" s="87">
        <v>20</v>
      </c>
      <c r="Q39" s="81" t="s">
        <v>29</v>
      </c>
      <c r="R39" s="80"/>
      <c r="S39" s="81"/>
      <c r="T39" s="66">
        <v>14800000000</v>
      </c>
      <c r="U39" s="81"/>
      <c r="V39" s="81"/>
      <c r="W39" s="84"/>
      <c r="X39" s="81" t="s">
        <v>74</v>
      </c>
      <c r="Y39" s="80"/>
      <c r="Z39" s="81"/>
      <c r="AA39" s="81"/>
      <c r="AB39" s="83"/>
      <c r="AC39" s="83"/>
      <c r="AD39" s="64" t="s">
        <v>56</v>
      </c>
    </row>
    <row r="40" spans="1:30" ht="304.5" x14ac:dyDescent="0.35">
      <c r="A40" s="45">
        <v>35</v>
      </c>
      <c r="B40" s="27" t="s">
        <v>166</v>
      </c>
      <c r="C40" s="27" t="s">
        <v>152</v>
      </c>
      <c r="D40" s="27" t="s">
        <v>91</v>
      </c>
      <c r="E40" s="27" t="s">
        <v>492</v>
      </c>
      <c r="F40" s="27" t="s">
        <v>254</v>
      </c>
      <c r="G40" s="27" t="s">
        <v>295</v>
      </c>
      <c r="H40" s="27" t="s">
        <v>296</v>
      </c>
      <c r="I40" s="27" t="s">
        <v>48</v>
      </c>
      <c r="J40" s="27" t="s">
        <v>49</v>
      </c>
      <c r="K40" s="46" t="s">
        <v>50</v>
      </c>
      <c r="L40" s="27" t="s">
        <v>50</v>
      </c>
      <c r="M40" s="27" t="s">
        <v>50</v>
      </c>
      <c r="N40" s="46" t="s">
        <v>441</v>
      </c>
      <c r="O40" s="27" t="s">
        <v>105</v>
      </c>
      <c r="P40" s="27">
        <v>90</v>
      </c>
      <c r="Q40" s="27" t="s">
        <v>38</v>
      </c>
      <c r="R40" s="27" t="s">
        <v>233</v>
      </c>
      <c r="S40" s="27" t="s">
        <v>234</v>
      </c>
      <c r="T40" s="48">
        <v>1608060160.5</v>
      </c>
      <c r="U40" s="51">
        <v>44927</v>
      </c>
      <c r="V40" s="51">
        <v>45291</v>
      </c>
      <c r="W40" s="27" t="s">
        <v>54</v>
      </c>
      <c r="X40" s="27" t="s">
        <v>61</v>
      </c>
      <c r="Y40" s="50">
        <v>59.5</v>
      </c>
      <c r="Z40" s="50" t="s">
        <v>551</v>
      </c>
      <c r="AA40" s="50" t="s">
        <v>305</v>
      </c>
      <c r="AB40" s="89">
        <v>826944608.62</v>
      </c>
      <c r="AC40" s="89">
        <v>136933199.81200001</v>
      </c>
      <c r="AD40" s="27" t="s">
        <v>56</v>
      </c>
    </row>
    <row r="41" spans="1:30" ht="391.5" x14ac:dyDescent="0.35">
      <c r="A41" s="45">
        <v>36</v>
      </c>
      <c r="B41" s="27" t="s">
        <v>166</v>
      </c>
      <c r="C41" s="27" t="s">
        <v>47</v>
      </c>
      <c r="D41" s="27" t="s">
        <v>91</v>
      </c>
      <c r="E41" s="27" t="s">
        <v>492</v>
      </c>
      <c r="F41" s="27" t="s">
        <v>254</v>
      </c>
      <c r="G41" s="27" t="s">
        <v>295</v>
      </c>
      <c r="H41" s="27" t="s">
        <v>296</v>
      </c>
      <c r="I41" s="27" t="s">
        <v>48</v>
      </c>
      <c r="J41" s="27" t="s">
        <v>49</v>
      </c>
      <c r="K41" s="46" t="s">
        <v>50</v>
      </c>
      <c r="L41" s="27" t="s">
        <v>50</v>
      </c>
      <c r="M41" s="27" t="s">
        <v>50</v>
      </c>
      <c r="N41" s="46" t="s">
        <v>441</v>
      </c>
      <c r="O41" s="27" t="s">
        <v>303</v>
      </c>
      <c r="P41" s="27">
        <v>90</v>
      </c>
      <c r="Q41" s="27" t="s">
        <v>38</v>
      </c>
      <c r="R41" s="27" t="s">
        <v>364</v>
      </c>
      <c r="S41" s="27" t="s">
        <v>304</v>
      </c>
      <c r="T41" s="48">
        <v>1091211010.5</v>
      </c>
      <c r="U41" s="51">
        <v>44927</v>
      </c>
      <c r="V41" s="51">
        <v>45291</v>
      </c>
      <c r="W41" s="27" t="s">
        <v>54</v>
      </c>
      <c r="X41" s="27" t="s">
        <v>74</v>
      </c>
      <c r="Y41" s="27">
        <v>19</v>
      </c>
      <c r="Z41" s="50" t="s">
        <v>552</v>
      </c>
      <c r="AA41" s="50" t="s">
        <v>305</v>
      </c>
      <c r="AB41" s="89">
        <v>620208456.46499991</v>
      </c>
      <c r="AC41" s="89">
        <v>102699899.85900001</v>
      </c>
      <c r="AD41" s="27" t="s">
        <v>56</v>
      </c>
    </row>
    <row r="42" spans="1:30" ht="87" x14ac:dyDescent="0.35">
      <c r="A42" s="45">
        <v>37</v>
      </c>
      <c r="B42" s="27" t="s">
        <v>166</v>
      </c>
      <c r="C42" s="27" t="s">
        <v>152</v>
      </c>
      <c r="D42" s="27" t="s">
        <v>91</v>
      </c>
      <c r="E42" s="27" t="s">
        <v>492</v>
      </c>
      <c r="F42" s="27" t="s">
        <v>254</v>
      </c>
      <c r="G42" s="27" t="s">
        <v>295</v>
      </c>
      <c r="H42" s="27" t="s">
        <v>281</v>
      </c>
      <c r="I42" s="27" t="s">
        <v>48</v>
      </c>
      <c r="J42" s="27" t="s">
        <v>49</v>
      </c>
      <c r="K42" s="46" t="s">
        <v>50</v>
      </c>
      <c r="L42" s="27" t="s">
        <v>50</v>
      </c>
      <c r="M42" s="27" t="s">
        <v>50</v>
      </c>
      <c r="N42" s="46" t="s">
        <v>441</v>
      </c>
      <c r="O42" s="27" t="s">
        <v>281</v>
      </c>
      <c r="P42" s="27">
        <v>9</v>
      </c>
      <c r="Q42" s="27" t="s">
        <v>29</v>
      </c>
      <c r="R42" s="27" t="s">
        <v>282</v>
      </c>
      <c r="S42" s="27" t="s">
        <v>283</v>
      </c>
      <c r="T42" s="27" t="s">
        <v>441</v>
      </c>
      <c r="U42" s="51">
        <v>44927</v>
      </c>
      <c r="V42" s="51">
        <v>45291</v>
      </c>
      <c r="W42" s="27" t="s">
        <v>54</v>
      </c>
      <c r="X42" s="27" t="s">
        <v>179</v>
      </c>
      <c r="Y42" s="27" t="s">
        <v>441</v>
      </c>
      <c r="Z42" s="27" t="s">
        <v>441</v>
      </c>
      <c r="AA42" s="27" t="s">
        <v>441</v>
      </c>
      <c r="AB42" s="27" t="s">
        <v>441</v>
      </c>
      <c r="AC42" s="27" t="s">
        <v>441</v>
      </c>
      <c r="AD42" s="27" t="s">
        <v>6</v>
      </c>
    </row>
    <row r="43" spans="1:30" ht="174" x14ac:dyDescent="0.35">
      <c r="A43" s="45">
        <v>38</v>
      </c>
      <c r="B43" s="46" t="s">
        <v>166</v>
      </c>
      <c r="C43" s="46" t="s">
        <v>47</v>
      </c>
      <c r="D43" s="27" t="s">
        <v>91</v>
      </c>
      <c r="E43" s="27" t="s">
        <v>492</v>
      </c>
      <c r="F43" s="46" t="s">
        <v>92</v>
      </c>
      <c r="G43" s="46" t="s">
        <v>290</v>
      </c>
      <c r="H43" s="46" t="s">
        <v>194</v>
      </c>
      <c r="I43" s="46" t="s">
        <v>273</v>
      </c>
      <c r="J43" s="46" t="s">
        <v>274</v>
      </c>
      <c r="K43" s="46" t="s">
        <v>529</v>
      </c>
      <c r="L43" s="46" t="s">
        <v>50</v>
      </c>
      <c r="M43" s="46" t="s">
        <v>50</v>
      </c>
      <c r="N43" s="27" t="s">
        <v>431</v>
      </c>
      <c r="O43" s="46" t="s">
        <v>194</v>
      </c>
      <c r="P43" s="47">
        <v>20000</v>
      </c>
      <c r="Q43" s="27" t="s">
        <v>121</v>
      </c>
      <c r="R43" s="46" t="s">
        <v>431</v>
      </c>
      <c r="S43" s="46" t="s">
        <v>431</v>
      </c>
      <c r="T43" s="27" t="s">
        <v>431</v>
      </c>
      <c r="U43" s="27" t="s">
        <v>431</v>
      </c>
      <c r="V43" s="51" t="s">
        <v>431</v>
      </c>
      <c r="W43" s="27" t="s">
        <v>431</v>
      </c>
      <c r="X43" s="27" t="s">
        <v>431</v>
      </c>
      <c r="Y43" s="27" t="s">
        <v>431</v>
      </c>
      <c r="Z43" s="27" t="s">
        <v>431</v>
      </c>
      <c r="AA43" s="27" t="s">
        <v>431</v>
      </c>
      <c r="AB43" s="27" t="s">
        <v>431</v>
      </c>
      <c r="AC43" s="27" t="s">
        <v>431</v>
      </c>
      <c r="AD43" s="46" t="s">
        <v>6</v>
      </c>
    </row>
    <row r="44" spans="1:30" ht="217.5" x14ac:dyDescent="0.35">
      <c r="A44" s="45">
        <v>39</v>
      </c>
      <c r="B44" s="46" t="s">
        <v>167</v>
      </c>
      <c r="C44" s="46" t="s">
        <v>152</v>
      </c>
      <c r="D44" s="27" t="s">
        <v>91</v>
      </c>
      <c r="E44" s="27" t="s">
        <v>490</v>
      </c>
      <c r="F44" s="46" t="s">
        <v>27</v>
      </c>
      <c r="G44" s="46" t="s">
        <v>292</v>
      </c>
      <c r="H44" s="46" t="s">
        <v>296</v>
      </c>
      <c r="I44" s="46" t="s">
        <v>48</v>
      </c>
      <c r="J44" s="46" t="s">
        <v>49</v>
      </c>
      <c r="K44" s="46" t="s">
        <v>50</v>
      </c>
      <c r="L44" s="46" t="s">
        <v>50</v>
      </c>
      <c r="M44" s="46" t="s">
        <v>50</v>
      </c>
      <c r="N44" s="27" t="s">
        <v>441</v>
      </c>
      <c r="O44" s="46" t="s">
        <v>260</v>
      </c>
      <c r="P44" s="47">
        <v>90</v>
      </c>
      <c r="Q44" s="27" t="s">
        <v>38</v>
      </c>
      <c r="R44" s="46" t="s">
        <v>227</v>
      </c>
      <c r="S44" s="46" t="s">
        <v>228</v>
      </c>
      <c r="T44" s="48">
        <v>1522540611</v>
      </c>
      <c r="U44" s="88">
        <v>44927</v>
      </c>
      <c r="V44" s="88">
        <v>45291</v>
      </c>
      <c r="W44" s="46" t="s">
        <v>54</v>
      </c>
      <c r="X44" s="27" t="s">
        <v>61</v>
      </c>
      <c r="Y44" s="50">
        <v>44.1</v>
      </c>
      <c r="Z44" s="50" t="s">
        <v>553</v>
      </c>
      <c r="AA44" s="50" t="s">
        <v>554</v>
      </c>
      <c r="AB44" s="89">
        <v>914172317</v>
      </c>
      <c r="AC44" s="89">
        <v>79326237.659999996</v>
      </c>
      <c r="AD44" s="46" t="s">
        <v>56</v>
      </c>
    </row>
    <row r="45" spans="1:30" ht="130.5" x14ac:dyDescent="0.35">
      <c r="A45" s="45">
        <v>40</v>
      </c>
      <c r="B45" s="50" t="s">
        <v>168</v>
      </c>
      <c r="C45" s="46" t="s">
        <v>152</v>
      </c>
      <c r="D45" s="27" t="s">
        <v>91</v>
      </c>
      <c r="E45" s="27" t="s">
        <v>491</v>
      </c>
      <c r="F45" s="46" t="s">
        <v>27</v>
      </c>
      <c r="G45" s="46" t="s">
        <v>292</v>
      </c>
      <c r="H45" s="46" t="s">
        <v>296</v>
      </c>
      <c r="I45" s="46" t="s">
        <v>48</v>
      </c>
      <c r="J45" s="46" t="s">
        <v>49</v>
      </c>
      <c r="K45" s="46" t="s">
        <v>50</v>
      </c>
      <c r="L45" s="46" t="s">
        <v>50</v>
      </c>
      <c r="M45" s="46" t="s">
        <v>50</v>
      </c>
      <c r="N45" s="27" t="s">
        <v>441</v>
      </c>
      <c r="O45" s="46" t="s">
        <v>101</v>
      </c>
      <c r="P45" s="47">
        <v>90</v>
      </c>
      <c r="Q45" s="27" t="s">
        <v>38</v>
      </c>
      <c r="R45" s="46" t="s">
        <v>263</v>
      </c>
      <c r="S45" s="50" t="s">
        <v>548</v>
      </c>
      <c r="T45" s="48">
        <v>1021571681</v>
      </c>
      <c r="U45" s="88">
        <v>44927</v>
      </c>
      <c r="V45" s="88">
        <v>45291</v>
      </c>
      <c r="W45" s="46" t="s">
        <v>54</v>
      </c>
      <c r="X45" s="27" t="s">
        <v>61</v>
      </c>
      <c r="Y45" s="50">
        <v>76.5</v>
      </c>
      <c r="Z45" s="50" t="s">
        <v>549</v>
      </c>
      <c r="AA45" s="50" t="s">
        <v>550</v>
      </c>
      <c r="AB45" s="89">
        <v>129542150.39999999</v>
      </c>
      <c r="AC45" s="89">
        <v>68472278.280000001</v>
      </c>
      <c r="AD45" s="46" t="s">
        <v>56</v>
      </c>
    </row>
    <row r="46" spans="1:30" ht="109.5" customHeight="1" x14ac:dyDescent="0.35">
      <c r="A46" s="45">
        <v>41</v>
      </c>
      <c r="B46" s="46" t="s">
        <v>167</v>
      </c>
      <c r="C46" s="46" t="s">
        <v>152</v>
      </c>
      <c r="D46" s="46" t="s">
        <v>91</v>
      </c>
      <c r="E46" s="27" t="s">
        <v>490</v>
      </c>
      <c r="F46" s="46" t="s">
        <v>92</v>
      </c>
      <c r="G46" s="46" t="s">
        <v>289</v>
      </c>
      <c r="H46" s="46" t="s">
        <v>284</v>
      </c>
      <c r="I46" s="46" t="s">
        <v>153</v>
      </c>
      <c r="J46" s="46" t="s">
        <v>49</v>
      </c>
      <c r="K46" s="46" t="s">
        <v>50</v>
      </c>
      <c r="L46" s="46" t="s">
        <v>50</v>
      </c>
      <c r="M46" s="46" t="s">
        <v>50</v>
      </c>
      <c r="N46" s="27" t="s">
        <v>441</v>
      </c>
      <c r="O46" s="46" t="s">
        <v>284</v>
      </c>
      <c r="P46" s="47">
        <v>40</v>
      </c>
      <c r="Q46" s="27" t="s">
        <v>29</v>
      </c>
      <c r="R46" s="46" t="s">
        <v>285</v>
      </c>
      <c r="S46" s="46" t="s">
        <v>286</v>
      </c>
      <c r="T46" s="27" t="s">
        <v>441</v>
      </c>
      <c r="U46" s="88">
        <v>44927</v>
      </c>
      <c r="V46" s="88">
        <v>45291</v>
      </c>
      <c r="W46" s="46" t="s">
        <v>54</v>
      </c>
      <c r="X46" s="27" t="s">
        <v>61</v>
      </c>
      <c r="Y46" s="50">
        <v>24</v>
      </c>
      <c r="Z46" s="90" t="s">
        <v>565</v>
      </c>
      <c r="AA46" s="50" t="s">
        <v>566</v>
      </c>
      <c r="AB46" s="27" t="s">
        <v>441</v>
      </c>
      <c r="AC46" s="27" t="s">
        <v>441</v>
      </c>
      <c r="AD46" s="46" t="s">
        <v>6</v>
      </c>
    </row>
    <row r="47" spans="1:30" ht="166" customHeight="1" x14ac:dyDescent="0.35">
      <c r="A47" s="45">
        <v>42</v>
      </c>
      <c r="B47" s="46" t="s">
        <v>167</v>
      </c>
      <c r="C47" s="46" t="s">
        <v>152</v>
      </c>
      <c r="D47" s="46" t="s">
        <v>91</v>
      </c>
      <c r="E47" s="27" t="s">
        <v>490</v>
      </c>
      <c r="F47" s="46" t="s">
        <v>92</v>
      </c>
      <c r="G47" s="46" t="s">
        <v>289</v>
      </c>
      <c r="H47" s="46" t="s">
        <v>169</v>
      </c>
      <c r="I47" s="46" t="s">
        <v>153</v>
      </c>
      <c r="J47" s="46" t="s">
        <v>49</v>
      </c>
      <c r="K47" s="46" t="s">
        <v>50</v>
      </c>
      <c r="L47" s="46" t="s">
        <v>50</v>
      </c>
      <c r="M47" s="46" t="s">
        <v>50</v>
      </c>
      <c r="N47" s="27" t="s">
        <v>441</v>
      </c>
      <c r="O47" s="46" t="s">
        <v>169</v>
      </c>
      <c r="P47" s="47">
        <v>1200</v>
      </c>
      <c r="Q47" s="27" t="s">
        <v>170</v>
      </c>
      <c r="R47" s="46" t="s">
        <v>171</v>
      </c>
      <c r="S47" s="46" t="s">
        <v>172</v>
      </c>
      <c r="T47" s="27" t="s">
        <v>441</v>
      </c>
      <c r="U47" s="27" t="s">
        <v>441</v>
      </c>
      <c r="V47" s="27" t="s">
        <v>441</v>
      </c>
      <c r="W47" s="46" t="s">
        <v>54</v>
      </c>
      <c r="X47" s="27" t="s">
        <v>61</v>
      </c>
      <c r="Y47" s="50">
        <v>903.65</v>
      </c>
      <c r="Z47" s="91" t="s">
        <v>567</v>
      </c>
      <c r="AA47" s="50" t="s">
        <v>568</v>
      </c>
      <c r="AB47" s="27" t="s">
        <v>441</v>
      </c>
      <c r="AC47" s="27" t="s">
        <v>441</v>
      </c>
      <c r="AD47" s="46" t="s">
        <v>6</v>
      </c>
    </row>
    <row r="48" spans="1:30" ht="145" x14ac:dyDescent="0.35">
      <c r="A48" s="45">
        <v>43</v>
      </c>
      <c r="B48" s="46" t="s">
        <v>168</v>
      </c>
      <c r="C48" s="46" t="s">
        <v>152</v>
      </c>
      <c r="D48" s="27" t="s">
        <v>91</v>
      </c>
      <c r="E48" s="27" t="s">
        <v>491</v>
      </c>
      <c r="F48" s="46" t="s">
        <v>92</v>
      </c>
      <c r="G48" s="46" t="s">
        <v>289</v>
      </c>
      <c r="H48" s="46" t="s">
        <v>296</v>
      </c>
      <c r="I48" s="46" t="s">
        <v>48</v>
      </c>
      <c r="J48" s="46" t="s">
        <v>49</v>
      </c>
      <c r="K48" s="46" t="s">
        <v>50</v>
      </c>
      <c r="L48" s="46" t="s">
        <v>50</v>
      </c>
      <c r="M48" s="46" t="s">
        <v>50</v>
      </c>
      <c r="N48" s="27" t="s">
        <v>441</v>
      </c>
      <c r="O48" s="46" t="s">
        <v>102</v>
      </c>
      <c r="P48" s="47">
        <v>13</v>
      </c>
      <c r="Q48" s="27" t="s">
        <v>103</v>
      </c>
      <c r="R48" s="46" t="s">
        <v>229</v>
      </c>
      <c r="S48" s="46" t="s">
        <v>230</v>
      </c>
      <c r="T48" s="48">
        <v>681047787</v>
      </c>
      <c r="U48" s="88">
        <v>44927</v>
      </c>
      <c r="V48" s="88">
        <v>45291</v>
      </c>
      <c r="W48" s="46" t="s">
        <v>54</v>
      </c>
      <c r="X48" s="27" t="s">
        <v>74</v>
      </c>
      <c r="Y48" s="50">
        <v>11.8</v>
      </c>
      <c r="Z48" s="50" t="s">
        <v>569</v>
      </c>
      <c r="AA48" s="50" t="s">
        <v>570</v>
      </c>
      <c r="AB48" s="92">
        <v>86361433.600000009</v>
      </c>
      <c r="AC48" s="92">
        <v>45648185.520000003</v>
      </c>
      <c r="AD48" s="46" t="s">
        <v>56</v>
      </c>
    </row>
    <row r="49" spans="1:30" ht="72.5" x14ac:dyDescent="0.35">
      <c r="A49" s="45">
        <v>44</v>
      </c>
      <c r="B49" s="46" t="s">
        <v>168</v>
      </c>
      <c r="C49" s="46" t="s">
        <v>152</v>
      </c>
      <c r="D49" s="27" t="s">
        <v>91</v>
      </c>
      <c r="E49" s="27" t="s">
        <v>491</v>
      </c>
      <c r="F49" s="46" t="s">
        <v>92</v>
      </c>
      <c r="G49" s="46" t="s">
        <v>289</v>
      </c>
      <c r="H49" s="46" t="s">
        <v>296</v>
      </c>
      <c r="I49" s="46" t="s">
        <v>48</v>
      </c>
      <c r="J49" s="46" t="s">
        <v>49</v>
      </c>
      <c r="K49" s="46" t="s">
        <v>50</v>
      </c>
      <c r="L49" s="46" t="s">
        <v>50</v>
      </c>
      <c r="M49" s="46" t="s">
        <v>50</v>
      </c>
      <c r="N49" s="27" t="s">
        <v>441</v>
      </c>
      <c r="O49" s="46" t="s">
        <v>104</v>
      </c>
      <c r="P49" s="47">
        <v>90</v>
      </c>
      <c r="Q49" s="27" t="s">
        <v>38</v>
      </c>
      <c r="R49" s="46" t="s">
        <v>231</v>
      </c>
      <c r="S49" s="46" t="s">
        <v>232</v>
      </c>
      <c r="T49" s="48">
        <v>537033700</v>
      </c>
      <c r="U49" s="88">
        <v>44927</v>
      </c>
      <c r="V49" s="88">
        <v>45291</v>
      </c>
      <c r="W49" s="46" t="s">
        <v>54</v>
      </c>
      <c r="X49" s="27" t="s">
        <v>74</v>
      </c>
      <c r="Y49" s="50">
        <v>14.01</v>
      </c>
      <c r="Z49" s="50" t="s">
        <v>571</v>
      </c>
      <c r="AA49" s="50" t="s">
        <v>572</v>
      </c>
      <c r="AB49" s="92">
        <v>82248984</v>
      </c>
      <c r="AC49" s="92">
        <v>41124492</v>
      </c>
      <c r="AD49" s="46" t="s">
        <v>56</v>
      </c>
    </row>
    <row r="50" spans="1:30" ht="87" x14ac:dyDescent="0.35">
      <c r="A50" s="63">
        <v>45</v>
      </c>
      <c r="B50" s="64" t="s">
        <v>151</v>
      </c>
      <c r="C50" s="64" t="s">
        <v>50</v>
      </c>
      <c r="D50" s="65" t="s">
        <v>106</v>
      </c>
      <c r="E50" s="65" t="s">
        <v>107</v>
      </c>
      <c r="F50" s="64" t="s">
        <v>92</v>
      </c>
      <c r="G50" s="64" t="s">
        <v>289</v>
      </c>
      <c r="H50" s="64" t="s">
        <v>192</v>
      </c>
      <c r="I50" s="64" t="s">
        <v>48</v>
      </c>
      <c r="J50" s="64" t="s">
        <v>275</v>
      </c>
      <c r="K50" s="64" t="s">
        <v>276</v>
      </c>
      <c r="L50" s="64" t="s">
        <v>109</v>
      </c>
      <c r="M50" s="64" t="s">
        <v>108</v>
      </c>
      <c r="N50" s="65" t="s">
        <v>576</v>
      </c>
      <c r="O50" s="81" t="s">
        <v>109</v>
      </c>
      <c r="P50" s="87">
        <v>5</v>
      </c>
      <c r="Q50" s="81" t="s">
        <v>29</v>
      </c>
      <c r="R50" s="81" t="s">
        <v>431</v>
      </c>
      <c r="S50" s="81" t="s">
        <v>277</v>
      </c>
      <c r="T50" s="66">
        <v>182000000000</v>
      </c>
      <c r="U50" s="95">
        <v>44927</v>
      </c>
      <c r="V50" s="95">
        <v>45291</v>
      </c>
      <c r="W50" s="96" t="s">
        <v>54</v>
      </c>
      <c r="X50" s="96" t="s">
        <v>55</v>
      </c>
      <c r="Y50" s="97">
        <v>0</v>
      </c>
      <c r="Z50" s="97" t="s">
        <v>582</v>
      </c>
      <c r="AA50" s="97" t="s">
        <v>583</v>
      </c>
      <c r="AB50" s="98">
        <v>834611745</v>
      </c>
      <c r="AC50" s="99">
        <v>49727919.590000004</v>
      </c>
      <c r="AD50" s="64" t="s">
        <v>56</v>
      </c>
    </row>
    <row r="51" spans="1:30" ht="87" x14ac:dyDescent="0.35">
      <c r="A51" s="63">
        <v>45</v>
      </c>
      <c r="B51" s="64" t="s">
        <v>151</v>
      </c>
      <c r="C51" s="64" t="s">
        <v>50</v>
      </c>
      <c r="D51" s="65" t="s">
        <v>106</v>
      </c>
      <c r="E51" s="65" t="s">
        <v>107</v>
      </c>
      <c r="F51" s="64" t="s">
        <v>92</v>
      </c>
      <c r="G51" s="64" t="s">
        <v>289</v>
      </c>
      <c r="H51" s="64" t="s">
        <v>192</v>
      </c>
      <c r="I51" s="64" t="s">
        <v>48</v>
      </c>
      <c r="J51" s="64" t="s">
        <v>275</v>
      </c>
      <c r="K51" s="64" t="s">
        <v>276</v>
      </c>
      <c r="L51" s="64" t="s">
        <v>109</v>
      </c>
      <c r="M51" s="64" t="s">
        <v>573</v>
      </c>
      <c r="N51" s="65" t="s">
        <v>441</v>
      </c>
      <c r="O51" s="81" t="s">
        <v>109</v>
      </c>
      <c r="P51" s="87">
        <v>7</v>
      </c>
      <c r="Q51" s="81" t="s">
        <v>29</v>
      </c>
      <c r="R51" s="81"/>
      <c r="S51" s="81" t="s">
        <v>277</v>
      </c>
      <c r="T51" s="66">
        <v>2157800000</v>
      </c>
      <c r="U51" s="96"/>
      <c r="V51" s="96"/>
      <c r="W51" s="96"/>
      <c r="X51" s="96"/>
      <c r="Y51" s="97"/>
      <c r="Z51" s="97"/>
      <c r="AA51" s="97"/>
      <c r="AB51" s="98"/>
      <c r="AC51" s="100"/>
      <c r="AD51" s="64" t="s">
        <v>56</v>
      </c>
    </row>
    <row r="52" spans="1:30" ht="101.5" x14ac:dyDescent="0.35">
      <c r="A52" s="63">
        <v>46</v>
      </c>
      <c r="B52" s="64" t="s">
        <v>151</v>
      </c>
      <c r="C52" s="64" t="s">
        <v>50</v>
      </c>
      <c r="D52" s="65" t="s">
        <v>106</v>
      </c>
      <c r="E52" s="65" t="s">
        <v>110</v>
      </c>
      <c r="F52" s="64" t="s">
        <v>92</v>
      </c>
      <c r="G52" s="64" t="s">
        <v>289</v>
      </c>
      <c r="H52" s="64" t="s">
        <v>192</v>
      </c>
      <c r="I52" s="64" t="s">
        <v>48</v>
      </c>
      <c r="J52" s="64" t="s">
        <v>275</v>
      </c>
      <c r="K52" s="64" t="s">
        <v>276</v>
      </c>
      <c r="L52" s="64" t="s">
        <v>96</v>
      </c>
      <c r="M52" s="64" t="s">
        <v>111</v>
      </c>
      <c r="N52" s="65" t="s">
        <v>577</v>
      </c>
      <c r="O52" s="81" t="s">
        <v>96</v>
      </c>
      <c r="P52" s="87">
        <v>3</v>
      </c>
      <c r="Q52" s="81" t="s">
        <v>29</v>
      </c>
      <c r="R52" s="81" t="s">
        <v>431</v>
      </c>
      <c r="S52" s="81" t="s">
        <v>278</v>
      </c>
      <c r="T52" s="66">
        <v>25000000000</v>
      </c>
      <c r="U52" s="95">
        <v>44927</v>
      </c>
      <c r="V52" s="95">
        <v>45291</v>
      </c>
      <c r="W52" s="96" t="s">
        <v>54</v>
      </c>
      <c r="X52" s="96" t="s">
        <v>55</v>
      </c>
      <c r="Y52" s="97">
        <v>0</v>
      </c>
      <c r="Z52" s="97" t="s">
        <v>584</v>
      </c>
      <c r="AA52" s="97" t="s">
        <v>583</v>
      </c>
      <c r="AB52" s="98">
        <v>168600000</v>
      </c>
      <c r="AC52" s="99">
        <v>0</v>
      </c>
      <c r="AD52" s="64" t="s">
        <v>56</v>
      </c>
    </row>
    <row r="53" spans="1:30" ht="101.5" x14ac:dyDescent="0.35">
      <c r="A53" s="63">
        <v>46</v>
      </c>
      <c r="B53" s="64" t="s">
        <v>151</v>
      </c>
      <c r="C53" s="64" t="s">
        <v>50</v>
      </c>
      <c r="D53" s="65" t="s">
        <v>106</v>
      </c>
      <c r="E53" s="65" t="s">
        <v>110</v>
      </c>
      <c r="F53" s="64" t="s">
        <v>92</v>
      </c>
      <c r="G53" s="64" t="s">
        <v>289</v>
      </c>
      <c r="H53" s="64" t="s">
        <v>192</v>
      </c>
      <c r="I53" s="64" t="s">
        <v>48</v>
      </c>
      <c r="J53" s="64" t="s">
        <v>275</v>
      </c>
      <c r="K53" s="64" t="s">
        <v>276</v>
      </c>
      <c r="L53" s="64" t="s">
        <v>96</v>
      </c>
      <c r="M53" s="64" t="s">
        <v>574</v>
      </c>
      <c r="N53" s="65" t="s">
        <v>441</v>
      </c>
      <c r="O53" s="81" t="s">
        <v>96</v>
      </c>
      <c r="P53" s="87">
        <v>7</v>
      </c>
      <c r="Q53" s="81" t="s">
        <v>29</v>
      </c>
      <c r="R53" s="81"/>
      <c r="S53" s="81" t="s">
        <v>278</v>
      </c>
      <c r="T53" s="66">
        <v>61000000000</v>
      </c>
      <c r="U53" s="96"/>
      <c r="V53" s="96"/>
      <c r="W53" s="96"/>
      <c r="X53" s="96"/>
      <c r="Y53" s="97"/>
      <c r="Z53" s="97"/>
      <c r="AA53" s="97"/>
      <c r="AB53" s="98"/>
      <c r="AC53" s="100"/>
      <c r="AD53" s="64" t="s">
        <v>56</v>
      </c>
    </row>
    <row r="54" spans="1:30" ht="87" x14ac:dyDescent="0.35">
      <c r="A54" s="63">
        <v>47</v>
      </c>
      <c r="B54" s="64" t="s">
        <v>151</v>
      </c>
      <c r="C54" s="64" t="s">
        <v>50</v>
      </c>
      <c r="D54" s="65" t="s">
        <v>106</v>
      </c>
      <c r="E54" s="65" t="s">
        <v>110</v>
      </c>
      <c r="F54" s="64" t="s">
        <v>92</v>
      </c>
      <c r="G54" s="64" t="s">
        <v>289</v>
      </c>
      <c r="H54" s="64" t="s">
        <v>192</v>
      </c>
      <c r="I54" s="64" t="s">
        <v>48</v>
      </c>
      <c r="J54" s="64" t="s">
        <v>275</v>
      </c>
      <c r="K54" s="64" t="s">
        <v>276</v>
      </c>
      <c r="L54" s="64" t="s">
        <v>113</v>
      </c>
      <c r="M54" s="64" t="s">
        <v>112</v>
      </c>
      <c r="N54" s="65" t="s">
        <v>441</v>
      </c>
      <c r="O54" s="81" t="s">
        <v>113</v>
      </c>
      <c r="P54" s="87">
        <v>2</v>
      </c>
      <c r="Q54" s="81" t="s">
        <v>29</v>
      </c>
      <c r="R54" s="81" t="s">
        <v>431</v>
      </c>
      <c r="S54" s="81" t="s">
        <v>278</v>
      </c>
      <c r="T54" s="66">
        <v>40000000000</v>
      </c>
      <c r="U54" s="95">
        <v>44927</v>
      </c>
      <c r="V54" s="95">
        <v>45291</v>
      </c>
      <c r="W54" s="96" t="s">
        <v>54</v>
      </c>
      <c r="X54" s="96" t="s">
        <v>55</v>
      </c>
      <c r="Y54" s="97">
        <v>0</v>
      </c>
      <c r="Z54" s="97" t="s">
        <v>585</v>
      </c>
      <c r="AA54" s="97" t="s">
        <v>583</v>
      </c>
      <c r="AB54" s="98">
        <v>87456500</v>
      </c>
      <c r="AC54" s="99">
        <v>46988000</v>
      </c>
      <c r="AD54" s="64" t="s">
        <v>56</v>
      </c>
    </row>
    <row r="55" spans="1:30" ht="87" x14ac:dyDescent="0.35">
      <c r="A55" s="63">
        <v>47</v>
      </c>
      <c r="B55" s="64" t="s">
        <v>151</v>
      </c>
      <c r="C55" s="64" t="s">
        <v>50</v>
      </c>
      <c r="D55" s="65" t="s">
        <v>106</v>
      </c>
      <c r="E55" s="65" t="s">
        <v>110</v>
      </c>
      <c r="F55" s="64" t="s">
        <v>92</v>
      </c>
      <c r="G55" s="64" t="s">
        <v>289</v>
      </c>
      <c r="H55" s="64" t="s">
        <v>192</v>
      </c>
      <c r="I55" s="64" t="s">
        <v>48</v>
      </c>
      <c r="J55" s="64" t="s">
        <v>275</v>
      </c>
      <c r="K55" s="64" t="s">
        <v>276</v>
      </c>
      <c r="L55" s="64" t="s">
        <v>113</v>
      </c>
      <c r="M55" s="64" t="s">
        <v>575</v>
      </c>
      <c r="N55" s="65" t="s">
        <v>578</v>
      </c>
      <c r="O55" s="81" t="s">
        <v>113</v>
      </c>
      <c r="P55" s="87">
        <v>2</v>
      </c>
      <c r="Q55" s="81" t="s">
        <v>29</v>
      </c>
      <c r="R55" s="81"/>
      <c r="S55" s="81" t="s">
        <v>278</v>
      </c>
      <c r="T55" s="66">
        <v>2000000000</v>
      </c>
      <c r="U55" s="96"/>
      <c r="V55" s="96"/>
      <c r="W55" s="96"/>
      <c r="X55" s="96"/>
      <c r="Y55" s="97"/>
      <c r="Z55" s="97"/>
      <c r="AA55" s="97"/>
      <c r="AB55" s="98"/>
      <c r="AC55" s="100"/>
      <c r="AD55" s="64" t="s">
        <v>56</v>
      </c>
    </row>
    <row r="56" spans="1:30" ht="87" x14ac:dyDescent="0.35">
      <c r="A56" s="45">
        <v>48</v>
      </c>
      <c r="B56" s="46" t="s">
        <v>151</v>
      </c>
      <c r="C56" s="46" t="s">
        <v>152</v>
      </c>
      <c r="D56" s="46" t="s">
        <v>106</v>
      </c>
      <c r="E56" s="46" t="s">
        <v>110</v>
      </c>
      <c r="F56" s="46" t="s">
        <v>92</v>
      </c>
      <c r="G56" s="46" t="s">
        <v>289</v>
      </c>
      <c r="H56" s="46" t="s">
        <v>192</v>
      </c>
      <c r="I56" s="46" t="s">
        <v>153</v>
      </c>
      <c r="J56" s="46" t="s">
        <v>274</v>
      </c>
      <c r="K56" s="46" t="s">
        <v>300</v>
      </c>
      <c r="L56" s="46" t="s">
        <v>50</v>
      </c>
      <c r="M56" s="46" t="s">
        <v>50</v>
      </c>
      <c r="N56" s="27" t="s">
        <v>441</v>
      </c>
      <c r="O56" s="46" t="s">
        <v>154</v>
      </c>
      <c r="P56" s="27" t="s">
        <v>441</v>
      </c>
      <c r="Q56" s="27" t="s">
        <v>29</v>
      </c>
      <c r="R56" s="46" t="s">
        <v>155</v>
      </c>
      <c r="S56" s="46" t="s">
        <v>156</v>
      </c>
      <c r="T56" s="27" t="s">
        <v>441</v>
      </c>
      <c r="U56" s="41">
        <v>44927</v>
      </c>
      <c r="V56" s="41">
        <v>45291</v>
      </c>
      <c r="W56" s="45" t="s">
        <v>54</v>
      </c>
      <c r="X56" s="45" t="s">
        <v>55</v>
      </c>
      <c r="Y56" s="94"/>
      <c r="Z56" s="94"/>
      <c r="AA56" s="94"/>
      <c r="AB56" s="94"/>
      <c r="AC56" s="101"/>
      <c r="AD56" s="46" t="s">
        <v>56</v>
      </c>
    </row>
    <row r="57" spans="1:30" ht="58" x14ac:dyDescent="0.35">
      <c r="A57" s="45">
        <v>49</v>
      </c>
      <c r="B57" s="46" t="s">
        <v>151</v>
      </c>
      <c r="C57" s="46" t="s">
        <v>50</v>
      </c>
      <c r="D57" s="27" t="s">
        <v>106</v>
      </c>
      <c r="E57" s="27" t="s">
        <v>107</v>
      </c>
      <c r="F57" s="46" t="s">
        <v>27</v>
      </c>
      <c r="G57" s="46" t="s">
        <v>292</v>
      </c>
      <c r="H57" s="46" t="s">
        <v>186</v>
      </c>
      <c r="I57" s="46" t="s">
        <v>58</v>
      </c>
      <c r="J57" s="46" t="s">
        <v>49</v>
      </c>
      <c r="K57" s="46" t="s">
        <v>50</v>
      </c>
      <c r="L57" s="46" t="s">
        <v>50</v>
      </c>
      <c r="M57" s="46" t="s">
        <v>50</v>
      </c>
      <c r="N57" s="27">
        <v>292</v>
      </c>
      <c r="O57" s="46" t="s">
        <v>114</v>
      </c>
      <c r="P57" s="47">
        <v>100</v>
      </c>
      <c r="Q57" s="27" t="s">
        <v>38</v>
      </c>
      <c r="R57" s="94" t="s">
        <v>580</v>
      </c>
      <c r="S57" s="94" t="s">
        <v>581</v>
      </c>
      <c r="T57" s="48">
        <v>1598478917</v>
      </c>
      <c r="U57" s="41">
        <v>44927</v>
      </c>
      <c r="V57" s="41">
        <v>45291</v>
      </c>
      <c r="W57" s="45" t="s">
        <v>54</v>
      </c>
      <c r="X57" s="45" t="s">
        <v>55</v>
      </c>
      <c r="Y57" s="102">
        <v>0.62</v>
      </c>
      <c r="Z57" s="94" t="s">
        <v>586</v>
      </c>
      <c r="AA57" s="103" t="s">
        <v>583</v>
      </c>
      <c r="AB57" s="104">
        <v>996702438</v>
      </c>
      <c r="AC57" s="104">
        <v>996702438</v>
      </c>
      <c r="AD57" s="46" t="s">
        <v>56</v>
      </c>
    </row>
    <row r="58" spans="1:30" ht="58" x14ac:dyDescent="0.35">
      <c r="A58" s="45">
        <v>50</v>
      </c>
      <c r="B58" s="46" t="s">
        <v>151</v>
      </c>
      <c r="C58" s="46" t="s">
        <v>50</v>
      </c>
      <c r="D58" s="27" t="s">
        <v>106</v>
      </c>
      <c r="E58" s="27" t="s">
        <v>107</v>
      </c>
      <c r="F58" s="46" t="s">
        <v>27</v>
      </c>
      <c r="G58" s="46" t="s">
        <v>292</v>
      </c>
      <c r="H58" s="46" t="s">
        <v>193</v>
      </c>
      <c r="I58" s="46" t="s">
        <v>48</v>
      </c>
      <c r="J58" s="46" t="s">
        <v>49</v>
      </c>
      <c r="K58" s="46" t="s">
        <v>50</v>
      </c>
      <c r="L58" s="46" t="s">
        <v>50</v>
      </c>
      <c r="M58" s="46" t="s">
        <v>50</v>
      </c>
      <c r="N58" s="27" t="s">
        <v>579</v>
      </c>
      <c r="O58" s="46" t="s">
        <v>115</v>
      </c>
      <c r="P58" s="47">
        <v>100</v>
      </c>
      <c r="Q58" s="27" t="s">
        <v>38</v>
      </c>
      <c r="R58" s="94" t="s">
        <v>580</v>
      </c>
      <c r="S58" s="94" t="s">
        <v>581</v>
      </c>
      <c r="T58" s="48">
        <v>1950000000</v>
      </c>
      <c r="U58" s="41">
        <v>44927</v>
      </c>
      <c r="V58" s="41">
        <v>45291</v>
      </c>
      <c r="W58" s="45" t="s">
        <v>54</v>
      </c>
      <c r="X58" s="45" t="s">
        <v>55</v>
      </c>
      <c r="Y58" s="102">
        <v>0.27</v>
      </c>
      <c r="Z58" s="94" t="s">
        <v>587</v>
      </c>
      <c r="AA58" s="103" t="s">
        <v>583</v>
      </c>
      <c r="AB58" s="104">
        <v>521622017.5</v>
      </c>
      <c r="AC58" s="104">
        <v>254713198.94</v>
      </c>
      <c r="AD58" s="46" t="s">
        <v>56</v>
      </c>
    </row>
    <row r="59" spans="1:30" ht="72.5" x14ac:dyDescent="0.35">
      <c r="A59" s="45">
        <v>51</v>
      </c>
      <c r="B59" s="46" t="s">
        <v>235</v>
      </c>
      <c r="C59" s="46" t="s">
        <v>47</v>
      </c>
      <c r="D59" s="27" t="s">
        <v>163</v>
      </c>
      <c r="E59" s="27" t="s">
        <v>117</v>
      </c>
      <c r="F59" s="46" t="s">
        <v>92</v>
      </c>
      <c r="G59" s="46" t="s">
        <v>289</v>
      </c>
      <c r="H59" s="46" t="s">
        <v>118</v>
      </c>
      <c r="I59" s="46" t="s">
        <v>153</v>
      </c>
      <c r="J59" s="46" t="s">
        <v>49</v>
      </c>
      <c r="K59" s="46" t="s">
        <v>50</v>
      </c>
      <c r="L59" s="46" t="s">
        <v>50</v>
      </c>
      <c r="M59" s="46" t="s">
        <v>50</v>
      </c>
      <c r="N59" s="27" t="s">
        <v>50</v>
      </c>
      <c r="O59" s="46" t="s">
        <v>118</v>
      </c>
      <c r="P59" s="47">
        <v>11.42</v>
      </c>
      <c r="Q59" s="27" t="s">
        <v>119</v>
      </c>
      <c r="R59" s="46" t="s">
        <v>236</v>
      </c>
      <c r="S59" s="46" t="s">
        <v>237</v>
      </c>
      <c r="T59" s="48">
        <v>314603666</v>
      </c>
      <c r="U59" s="51">
        <v>44927</v>
      </c>
      <c r="V59" s="51">
        <v>45291</v>
      </c>
      <c r="W59" s="46" t="s">
        <v>54</v>
      </c>
      <c r="X59" s="27" t="s">
        <v>61</v>
      </c>
      <c r="Y59" s="49">
        <v>3.37</v>
      </c>
      <c r="Z59" s="46" t="s">
        <v>410</v>
      </c>
      <c r="AA59" s="46" t="s">
        <v>412</v>
      </c>
      <c r="AB59" s="67">
        <v>179984486</v>
      </c>
      <c r="AC59" s="30">
        <v>111528573</v>
      </c>
      <c r="AD59" s="46" t="s">
        <v>6</v>
      </c>
    </row>
    <row r="60" spans="1:30" ht="72.5" x14ac:dyDescent="0.35">
      <c r="A60" s="45">
        <v>52</v>
      </c>
      <c r="B60" s="46" t="s">
        <v>235</v>
      </c>
      <c r="C60" s="46" t="s">
        <v>47</v>
      </c>
      <c r="D60" s="27" t="s">
        <v>163</v>
      </c>
      <c r="E60" s="27" t="s">
        <v>117</v>
      </c>
      <c r="F60" s="46" t="s">
        <v>92</v>
      </c>
      <c r="G60" s="46" t="s">
        <v>289</v>
      </c>
      <c r="H60" s="46" t="s">
        <v>120</v>
      </c>
      <c r="I60" s="46" t="s">
        <v>153</v>
      </c>
      <c r="J60" s="46" t="s">
        <v>49</v>
      </c>
      <c r="K60" s="46" t="s">
        <v>50</v>
      </c>
      <c r="L60" s="46" t="s">
        <v>50</v>
      </c>
      <c r="M60" s="46" t="s">
        <v>50</v>
      </c>
      <c r="N60" s="27" t="s">
        <v>50</v>
      </c>
      <c r="O60" s="46" t="s">
        <v>120</v>
      </c>
      <c r="P60" s="68">
        <v>172564.2</v>
      </c>
      <c r="Q60" s="27" t="s">
        <v>121</v>
      </c>
      <c r="R60" s="46" t="s">
        <v>238</v>
      </c>
      <c r="S60" s="46" t="s">
        <v>239</v>
      </c>
      <c r="T60" s="48">
        <v>174384931</v>
      </c>
      <c r="U60" s="51">
        <v>44927</v>
      </c>
      <c r="V60" s="51">
        <v>45291</v>
      </c>
      <c r="W60" s="46" t="s">
        <v>54</v>
      </c>
      <c r="X60" s="27" t="s">
        <v>74</v>
      </c>
      <c r="Y60" s="69">
        <v>526164</v>
      </c>
      <c r="Z60" s="46" t="s">
        <v>338</v>
      </c>
      <c r="AA60" s="46" t="s">
        <v>340</v>
      </c>
      <c r="AB60" s="67">
        <v>162987422</v>
      </c>
      <c r="AC60" s="30">
        <v>103680289.34</v>
      </c>
      <c r="AD60" s="46" t="s">
        <v>6</v>
      </c>
    </row>
    <row r="61" spans="1:30" ht="72.5" x14ac:dyDescent="0.35">
      <c r="A61" s="45">
        <v>53</v>
      </c>
      <c r="B61" s="46" t="s">
        <v>235</v>
      </c>
      <c r="C61" s="46" t="s">
        <v>47</v>
      </c>
      <c r="D61" s="27" t="s">
        <v>163</v>
      </c>
      <c r="E61" s="27" t="s">
        <v>117</v>
      </c>
      <c r="F61" s="46" t="s">
        <v>92</v>
      </c>
      <c r="G61" s="46" t="s">
        <v>289</v>
      </c>
      <c r="H61" s="46" t="s">
        <v>120</v>
      </c>
      <c r="I61" s="46" t="s">
        <v>48</v>
      </c>
      <c r="J61" s="46" t="s">
        <v>49</v>
      </c>
      <c r="K61" s="46" t="s">
        <v>50</v>
      </c>
      <c r="L61" s="46" t="s">
        <v>50</v>
      </c>
      <c r="M61" s="46" t="s">
        <v>50</v>
      </c>
      <c r="N61" s="27" t="s">
        <v>50</v>
      </c>
      <c r="O61" s="46" t="s">
        <v>122</v>
      </c>
      <c r="P61" s="47">
        <v>90</v>
      </c>
      <c r="Q61" s="27" t="s">
        <v>38</v>
      </c>
      <c r="R61" s="46" t="s">
        <v>240</v>
      </c>
      <c r="S61" s="46" t="s">
        <v>409</v>
      </c>
      <c r="T61" s="48">
        <v>174384931</v>
      </c>
      <c r="U61" s="51">
        <v>44927</v>
      </c>
      <c r="V61" s="51">
        <v>45291</v>
      </c>
      <c r="W61" s="46" t="s">
        <v>62</v>
      </c>
      <c r="X61" s="27" t="s">
        <v>61</v>
      </c>
      <c r="Y61" s="70">
        <v>0.28999999999999998</v>
      </c>
      <c r="Z61" s="46" t="s">
        <v>411</v>
      </c>
      <c r="AA61" s="46" t="s">
        <v>413</v>
      </c>
      <c r="AB61" s="67">
        <v>162987422</v>
      </c>
      <c r="AC61" s="30">
        <v>103680289.34</v>
      </c>
      <c r="AD61" s="46" t="s">
        <v>56</v>
      </c>
    </row>
    <row r="62" spans="1:30" ht="72.5" x14ac:dyDescent="0.35">
      <c r="A62" s="45">
        <v>54</v>
      </c>
      <c r="B62" s="46" t="s">
        <v>235</v>
      </c>
      <c r="C62" s="46" t="s">
        <v>47</v>
      </c>
      <c r="D62" s="27" t="s">
        <v>163</v>
      </c>
      <c r="E62" s="27" t="s">
        <v>117</v>
      </c>
      <c r="F62" s="46" t="s">
        <v>92</v>
      </c>
      <c r="G62" s="46" t="s">
        <v>289</v>
      </c>
      <c r="H62" s="46" t="s">
        <v>118</v>
      </c>
      <c r="I62" s="46" t="s">
        <v>48</v>
      </c>
      <c r="J62" s="46" t="s">
        <v>49</v>
      </c>
      <c r="K62" s="46" t="s">
        <v>50</v>
      </c>
      <c r="L62" s="46" t="s">
        <v>50</v>
      </c>
      <c r="M62" s="46" t="s">
        <v>50</v>
      </c>
      <c r="N62" s="27" t="s">
        <v>50</v>
      </c>
      <c r="O62" s="46" t="s">
        <v>123</v>
      </c>
      <c r="P62" s="47">
        <v>30</v>
      </c>
      <c r="Q62" s="27" t="s">
        <v>530</v>
      </c>
      <c r="R62" s="46" t="s">
        <v>241</v>
      </c>
      <c r="S62" s="46" t="s">
        <v>242</v>
      </c>
      <c r="T62" s="48">
        <v>314603666</v>
      </c>
      <c r="U62" s="51">
        <v>44927</v>
      </c>
      <c r="V62" s="51">
        <v>45291</v>
      </c>
      <c r="W62" s="46" t="s">
        <v>62</v>
      </c>
      <c r="X62" s="27" t="s">
        <v>74</v>
      </c>
      <c r="Y62" s="49">
        <v>87</v>
      </c>
      <c r="Z62" s="46" t="s">
        <v>339</v>
      </c>
      <c r="AA62" s="46" t="s">
        <v>341</v>
      </c>
      <c r="AB62" s="67">
        <v>179984486</v>
      </c>
      <c r="AC62" s="30">
        <v>111528573</v>
      </c>
      <c r="AD62" s="46" t="s">
        <v>56</v>
      </c>
    </row>
    <row r="63" spans="1:30" ht="72.5" x14ac:dyDescent="0.35">
      <c r="A63" s="45">
        <v>55</v>
      </c>
      <c r="B63" s="27" t="s">
        <v>235</v>
      </c>
      <c r="C63" s="27" t="s">
        <v>47</v>
      </c>
      <c r="D63" s="27" t="s">
        <v>163</v>
      </c>
      <c r="E63" s="27" t="s">
        <v>117</v>
      </c>
      <c r="F63" s="27" t="s">
        <v>92</v>
      </c>
      <c r="G63" s="27" t="s">
        <v>289</v>
      </c>
      <c r="H63" s="27" t="s">
        <v>124</v>
      </c>
      <c r="I63" s="27" t="s">
        <v>153</v>
      </c>
      <c r="J63" s="27" t="s">
        <v>243</v>
      </c>
      <c r="K63" s="46" t="s">
        <v>50</v>
      </c>
      <c r="L63" s="27" t="s">
        <v>50</v>
      </c>
      <c r="M63" s="27" t="s">
        <v>50</v>
      </c>
      <c r="N63" s="46" t="s">
        <v>441</v>
      </c>
      <c r="O63" s="27" t="s">
        <v>124</v>
      </c>
      <c r="P63" s="27">
        <v>1270301.1712869999</v>
      </c>
      <c r="Q63" s="27" t="s">
        <v>121</v>
      </c>
      <c r="R63" s="27" t="s">
        <v>244</v>
      </c>
      <c r="S63" s="27" t="s">
        <v>245</v>
      </c>
      <c r="T63" s="48">
        <v>40385816.474376999</v>
      </c>
      <c r="U63" s="27" t="s">
        <v>441</v>
      </c>
      <c r="V63" s="27" t="s">
        <v>441</v>
      </c>
      <c r="W63" s="27" t="s">
        <v>62</v>
      </c>
      <c r="X63" s="27" t="s">
        <v>161</v>
      </c>
      <c r="Y63" s="46" t="s">
        <v>50</v>
      </c>
      <c r="Z63" s="46" t="s">
        <v>50</v>
      </c>
      <c r="AA63" s="46" t="s">
        <v>50</v>
      </c>
      <c r="AB63" s="27" t="s">
        <v>441</v>
      </c>
      <c r="AC63" s="27" t="s">
        <v>441</v>
      </c>
      <c r="AD63" s="27" t="s">
        <v>6</v>
      </c>
    </row>
    <row r="64" spans="1:30" ht="72.5" x14ac:dyDescent="0.35">
      <c r="A64" s="45">
        <v>56</v>
      </c>
      <c r="B64" s="27" t="s">
        <v>162</v>
      </c>
      <c r="C64" s="27" t="s">
        <v>47</v>
      </c>
      <c r="D64" s="27" t="s">
        <v>163</v>
      </c>
      <c r="E64" s="27" t="s">
        <v>125</v>
      </c>
      <c r="F64" s="27" t="s">
        <v>92</v>
      </c>
      <c r="G64" s="27" t="s">
        <v>289</v>
      </c>
      <c r="H64" s="27" t="s">
        <v>127</v>
      </c>
      <c r="I64" s="27" t="s">
        <v>48</v>
      </c>
      <c r="J64" s="46" t="s">
        <v>49</v>
      </c>
      <c r="K64" s="46" t="s">
        <v>50</v>
      </c>
      <c r="L64" s="46" t="s">
        <v>50</v>
      </c>
      <c r="M64" s="27" t="s">
        <v>50</v>
      </c>
      <c r="N64" s="27" t="s">
        <v>50</v>
      </c>
      <c r="O64" s="27" t="s">
        <v>126</v>
      </c>
      <c r="P64" s="27">
        <v>100</v>
      </c>
      <c r="Q64" s="27" t="s">
        <v>38</v>
      </c>
      <c r="R64" s="27" t="s">
        <v>449</v>
      </c>
      <c r="S64" s="27" t="s">
        <v>450</v>
      </c>
      <c r="T64" s="48">
        <v>0</v>
      </c>
      <c r="U64" s="27" t="s">
        <v>441</v>
      </c>
      <c r="V64" s="27" t="s">
        <v>441</v>
      </c>
      <c r="W64" s="27" t="s">
        <v>54</v>
      </c>
      <c r="X64" s="27" t="s">
        <v>74</v>
      </c>
      <c r="Y64" s="27" t="s">
        <v>50</v>
      </c>
      <c r="Z64" s="46" t="s">
        <v>50</v>
      </c>
      <c r="AA64" s="27" t="s">
        <v>451</v>
      </c>
      <c r="AB64" s="27" t="s">
        <v>441</v>
      </c>
      <c r="AC64" s="27" t="s">
        <v>441</v>
      </c>
      <c r="AD64" s="27" t="s">
        <v>56</v>
      </c>
    </row>
    <row r="65" spans="1:30" ht="72.5" x14ac:dyDescent="0.35">
      <c r="A65" s="45">
        <v>57</v>
      </c>
      <c r="B65" s="27" t="s">
        <v>162</v>
      </c>
      <c r="C65" s="27" t="s">
        <v>47</v>
      </c>
      <c r="D65" s="27" t="s">
        <v>163</v>
      </c>
      <c r="E65" s="27" t="s">
        <v>125</v>
      </c>
      <c r="F65" s="27" t="s">
        <v>92</v>
      </c>
      <c r="G65" s="27" t="s">
        <v>289</v>
      </c>
      <c r="H65" s="27" t="s">
        <v>127</v>
      </c>
      <c r="I65" s="27" t="s">
        <v>48</v>
      </c>
      <c r="J65" s="46" t="s">
        <v>49</v>
      </c>
      <c r="K65" s="46" t="s">
        <v>50</v>
      </c>
      <c r="L65" s="46" t="s">
        <v>50</v>
      </c>
      <c r="M65" s="27" t="s">
        <v>50</v>
      </c>
      <c r="N65" s="27" t="s">
        <v>50</v>
      </c>
      <c r="O65" s="27" t="s">
        <v>127</v>
      </c>
      <c r="P65" s="27">
        <v>100</v>
      </c>
      <c r="Q65" s="27" t="s">
        <v>38</v>
      </c>
      <c r="R65" s="27" t="s">
        <v>452</v>
      </c>
      <c r="S65" s="27" t="s">
        <v>453</v>
      </c>
      <c r="T65" s="48">
        <v>0</v>
      </c>
      <c r="U65" s="27" t="s">
        <v>441</v>
      </c>
      <c r="V65" s="27" t="s">
        <v>441</v>
      </c>
      <c r="W65" s="27" t="s">
        <v>54</v>
      </c>
      <c r="X65" s="27" t="s">
        <v>74</v>
      </c>
      <c r="Y65" s="27" t="s">
        <v>50</v>
      </c>
      <c r="Z65" s="46" t="s">
        <v>50</v>
      </c>
      <c r="AA65" s="27" t="s">
        <v>451</v>
      </c>
      <c r="AB65" s="27" t="s">
        <v>441</v>
      </c>
      <c r="AC65" s="27" t="s">
        <v>441</v>
      </c>
      <c r="AD65" s="27" t="s">
        <v>6</v>
      </c>
    </row>
    <row r="66" spans="1:30" ht="72.5" x14ac:dyDescent="0.35">
      <c r="A66" s="45">
        <v>58</v>
      </c>
      <c r="B66" s="27" t="s">
        <v>162</v>
      </c>
      <c r="C66" s="27" t="s">
        <v>152</v>
      </c>
      <c r="D66" s="27" t="s">
        <v>163</v>
      </c>
      <c r="E66" s="27" t="s">
        <v>125</v>
      </c>
      <c r="F66" s="27" t="s">
        <v>92</v>
      </c>
      <c r="G66" s="27" t="s">
        <v>289</v>
      </c>
      <c r="H66" s="27" t="s">
        <v>193</v>
      </c>
      <c r="I66" s="27" t="s">
        <v>273</v>
      </c>
      <c r="J66" s="27" t="s">
        <v>50</v>
      </c>
      <c r="K66" s="46" t="s">
        <v>50</v>
      </c>
      <c r="L66" s="27" t="s">
        <v>50</v>
      </c>
      <c r="M66" s="27" t="s">
        <v>50</v>
      </c>
      <c r="N66" s="27" t="s">
        <v>50</v>
      </c>
      <c r="O66" s="27" t="s">
        <v>193</v>
      </c>
      <c r="P66" s="27">
        <v>1</v>
      </c>
      <c r="Q66" s="27" t="s">
        <v>29</v>
      </c>
      <c r="R66" s="27" t="s">
        <v>454</v>
      </c>
      <c r="S66" s="27" t="s">
        <v>455</v>
      </c>
      <c r="T66" s="27" t="s">
        <v>441</v>
      </c>
      <c r="U66" s="51">
        <v>44927</v>
      </c>
      <c r="V66" s="51">
        <v>45078</v>
      </c>
      <c r="W66" s="27" t="s">
        <v>62</v>
      </c>
      <c r="X66" s="27" t="s">
        <v>161</v>
      </c>
      <c r="Y66" s="46" t="s">
        <v>50</v>
      </c>
      <c r="Z66" s="27" t="s">
        <v>456</v>
      </c>
      <c r="AA66" s="27" t="s">
        <v>50</v>
      </c>
      <c r="AB66" s="27" t="s">
        <v>50</v>
      </c>
      <c r="AC66" s="27" t="s">
        <v>50</v>
      </c>
      <c r="AD66" s="27" t="s">
        <v>6</v>
      </c>
    </row>
    <row r="67" spans="1:30" ht="72.5" x14ac:dyDescent="0.35">
      <c r="A67" s="45">
        <v>59</v>
      </c>
      <c r="B67" s="27" t="s">
        <v>164</v>
      </c>
      <c r="C67" s="27" t="s">
        <v>152</v>
      </c>
      <c r="D67" s="27" t="s">
        <v>163</v>
      </c>
      <c r="E67" s="46" t="s">
        <v>448</v>
      </c>
      <c r="F67" s="27" t="s">
        <v>92</v>
      </c>
      <c r="G67" s="27" t="s">
        <v>289</v>
      </c>
      <c r="H67" s="27" t="s">
        <v>193</v>
      </c>
      <c r="I67" s="27" t="s">
        <v>153</v>
      </c>
      <c r="J67" s="27" t="s">
        <v>49</v>
      </c>
      <c r="K67" s="46" t="s">
        <v>50</v>
      </c>
      <c r="L67" s="27" t="s">
        <v>50</v>
      </c>
      <c r="M67" s="27" t="s">
        <v>50</v>
      </c>
      <c r="N67" s="27" t="s">
        <v>50</v>
      </c>
      <c r="O67" s="27" t="s">
        <v>457</v>
      </c>
      <c r="P67" s="27">
        <v>12</v>
      </c>
      <c r="Q67" s="27" t="s">
        <v>29</v>
      </c>
      <c r="R67" s="27" t="s">
        <v>458</v>
      </c>
      <c r="S67" s="27" t="s">
        <v>459</v>
      </c>
      <c r="T67" s="27" t="s">
        <v>441</v>
      </c>
      <c r="U67" s="27" t="s">
        <v>441</v>
      </c>
      <c r="V67" s="27" t="s">
        <v>441</v>
      </c>
      <c r="W67" s="27" t="s">
        <v>54</v>
      </c>
      <c r="X67" s="27" t="s">
        <v>61</v>
      </c>
      <c r="Y67" s="27" t="s">
        <v>441</v>
      </c>
      <c r="Z67" s="27" t="s">
        <v>441</v>
      </c>
      <c r="AA67" s="27" t="s">
        <v>460</v>
      </c>
      <c r="AB67" s="27" t="s">
        <v>441</v>
      </c>
      <c r="AC67" s="27" t="s">
        <v>441</v>
      </c>
      <c r="AD67" s="27" t="s">
        <v>56</v>
      </c>
    </row>
    <row r="68" spans="1:30" ht="72.5" x14ac:dyDescent="0.35">
      <c r="A68" s="45">
        <v>60</v>
      </c>
      <c r="B68" s="27" t="s">
        <v>164</v>
      </c>
      <c r="C68" s="27" t="s">
        <v>152</v>
      </c>
      <c r="D68" s="27" t="s">
        <v>163</v>
      </c>
      <c r="E68" s="46" t="s">
        <v>448</v>
      </c>
      <c r="F68" s="27" t="s">
        <v>92</v>
      </c>
      <c r="G68" s="27" t="s">
        <v>289</v>
      </c>
      <c r="H68" s="27" t="s">
        <v>193</v>
      </c>
      <c r="I68" s="27" t="s">
        <v>153</v>
      </c>
      <c r="J68" s="27" t="s">
        <v>49</v>
      </c>
      <c r="K68" s="46" t="s">
        <v>50</v>
      </c>
      <c r="L68" s="27" t="s">
        <v>50</v>
      </c>
      <c r="M68" s="27" t="s">
        <v>50</v>
      </c>
      <c r="N68" s="27" t="s">
        <v>50</v>
      </c>
      <c r="O68" s="27" t="s">
        <v>461</v>
      </c>
      <c r="P68" s="27">
        <v>12</v>
      </c>
      <c r="Q68" s="27" t="s">
        <v>29</v>
      </c>
      <c r="R68" s="27" t="s">
        <v>462</v>
      </c>
      <c r="S68" s="27" t="s">
        <v>463</v>
      </c>
      <c r="T68" s="27" t="s">
        <v>441</v>
      </c>
      <c r="U68" s="27" t="s">
        <v>441</v>
      </c>
      <c r="V68" s="27" t="s">
        <v>441</v>
      </c>
      <c r="W68" s="27" t="s">
        <v>54</v>
      </c>
      <c r="X68" s="27" t="s">
        <v>61</v>
      </c>
      <c r="Y68" s="27" t="s">
        <v>441</v>
      </c>
      <c r="Z68" s="27" t="s">
        <v>441</v>
      </c>
      <c r="AA68" s="27" t="s">
        <v>460</v>
      </c>
      <c r="AB68" s="27" t="s">
        <v>441</v>
      </c>
      <c r="AC68" s="27" t="s">
        <v>441</v>
      </c>
      <c r="AD68" s="27" t="s">
        <v>56</v>
      </c>
    </row>
    <row r="69" spans="1:30" ht="290" x14ac:dyDescent="0.35">
      <c r="A69" s="45">
        <v>64</v>
      </c>
      <c r="B69" s="27" t="s">
        <v>57</v>
      </c>
      <c r="C69" s="27" t="s">
        <v>47</v>
      </c>
      <c r="D69" s="27" t="s">
        <v>182</v>
      </c>
      <c r="E69" s="27" t="s">
        <v>50</v>
      </c>
      <c r="F69" s="27" t="s">
        <v>254</v>
      </c>
      <c r="G69" s="27" t="s">
        <v>293</v>
      </c>
      <c r="H69" s="27" t="s">
        <v>186</v>
      </c>
      <c r="I69" s="27" t="s">
        <v>58</v>
      </c>
      <c r="J69" s="46" t="s">
        <v>274</v>
      </c>
      <c r="K69" s="27" t="s">
        <v>365</v>
      </c>
      <c r="L69" s="27" t="s">
        <v>129</v>
      </c>
      <c r="M69" s="27" t="s">
        <v>128</v>
      </c>
      <c r="N69" s="27" t="s">
        <v>307</v>
      </c>
      <c r="O69" s="27" t="s">
        <v>129</v>
      </c>
      <c r="P69" s="27">
        <v>2</v>
      </c>
      <c r="Q69" s="27" t="s">
        <v>29</v>
      </c>
      <c r="R69" s="27" t="s">
        <v>316</v>
      </c>
      <c r="S69" s="27" t="s">
        <v>318</v>
      </c>
      <c r="T69" s="27">
        <v>1995363300</v>
      </c>
      <c r="U69" s="51">
        <v>44927</v>
      </c>
      <c r="V69" s="51">
        <v>45291</v>
      </c>
      <c r="W69" s="27" t="s">
        <v>54</v>
      </c>
      <c r="X69" s="27" t="s">
        <v>61</v>
      </c>
      <c r="Y69" s="27">
        <v>0</v>
      </c>
      <c r="Z69" s="27" t="s">
        <v>538</v>
      </c>
      <c r="AA69" s="71" t="s">
        <v>328</v>
      </c>
      <c r="AB69" s="72">
        <v>921970003</v>
      </c>
      <c r="AC69" s="72">
        <v>207039328.66999999</v>
      </c>
      <c r="AD69" s="27" t="s">
        <v>56</v>
      </c>
    </row>
    <row r="70" spans="1:30" ht="72.5" x14ac:dyDescent="0.35">
      <c r="A70" s="45">
        <v>65</v>
      </c>
      <c r="B70" s="27" t="s">
        <v>57</v>
      </c>
      <c r="C70" s="27" t="s">
        <v>47</v>
      </c>
      <c r="D70" s="27" t="s">
        <v>182</v>
      </c>
      <c r="E70" s="27" t="s">
        <v>50</v>
      </c>
      <c r="F70" s="27" t="s">
        <v>254</v>
      </c>
      <c r="G70" s="27" t="s">
        <v>293</v>
      </c>
      <c r="H70" s="27" t="s">
        <v>186</v>
      </c>
      <c r="I70" s="27" t="s">
        <v>58</v>
      </c>
      <c r="J70" s="46" t="s">
        <v>274</v>
      </c>
      <c r="K70" s="27" t="s">
        <v>365</v>
      </c>
      <c r="L70" s="27" t="s">
        <v>129</v>
      </c>
      <c r="M70" s="27" t="s">
        <v>130</v>
      </c>
      <c r="N70" s="27" t="s">
        <v>308</v>
      </c>
      <c r="O70" s="27" t="s">
        <v>129</v>
      </c>
      <c r="P70" s="27">
        <v>1</v>
      </c>
      <c r="Q70" s="27" t="s">
        <v>29</v>
      </c>
      <c r="R70" s="27" t="s">
        <v>316</v>
      </c>
      <c r="S70" s="27" t="s">
        <v>318</v>
      </c>
      <c r="T70" s="27">
        <v>524636700</v>
      </c>
      <c r="U70" s="51">
        <v>44927</v>
      </c>
      <c r="V70" s="51">
        <v>45291</v>
      </c>
      <c r="W70" s="27" t="s">
        <v>54</v>
      </c>
      <c r="X70" s="27" t="s">
        <v>61</v>
      </c>
      <c r="Y70" s="27">
        <v>0</v>
      </c>
      <c r="Z70" s="27" t="s">
        <v>539</v>
      </c>
      <c r="AA70" s="71" t="s">
        <v>328</v>
      </c>
      <c r="AB70" s="72">
        <v>124880000</v>
      </c>
      <c r="AC70" s="72">
        <v>15591666.67</v>
      </c>
      <c r="AD70" s="27" t="s">
        <v>56</v>
      </c>
    </row>
    <row r="71" spans="1:30" ht="87" x14ac:dyDescent="0.35">
      <c r="A71" s="45">
        <v>66</v>
      </c>
      <c r="B71" s="27" t="s">
        <v>57</v>
      </c>
      <c r="C71" s="27" t="s">
        <v>47</v>
      </c>
      <c r="D71" s="27" t="s">
        <v>182</v>
      </c>
      <c r="E71" s="27" t="s">
        <v>50</v>
      </c>
      <c r="F71" s="27" t="s">
        <v>254</v>
      </c>
      <c r="G71" s="27" t="s">
        <v>293</v>
      </c>
      <c r="H71" s="27" t="s">
        <v>186</v>
      </c>
      <c r="I71" s="27" t="s">
        <v>58</v>
      </c>
      <c r="J71" s="46" t="s">
        <v>274</v>
      </c>
      <c r="K71" s="27" t="s">
        <v>365</v>
      </c>
      <c r="L71" s="27" t="s">
        <v>132</v>
      </c>
      <c r="M71" s="27" t="s">
        <v>131</v>
      </c>
      <c r="N71" s="27" t="s">
        <v>50</v>
      </c>
      <c r="O71" s="27" t="s">
        <v>132</v>
      </c>
      <c r="P71" s="27">
        <v>2</v>
      </c>
      <c r="Q71" s="27" t="s">
        <v>29</v>
      </c>
      <c r="R71" s="27" t="s">
        <v>317</v>
      </c>
      <c r="S71" s="27" t="s">
        <v>318</v>
      </c>
      <c r="T71" s="27">
        <v>7710000000</v>
      </c>
      <c r="U71" s="51">
        <v>44986</v>
      </c>
      <c r="V71" s="51">
        <v>45275</v>
      </c>
      <c r="W71" s="27" t="s">
        <v>54</v>
      </c>
      <c r="X71" s="27" t="s">
        <v>61</v>
      </c>
      <c r="Y71" s="27">
        <v>0</v>
      </c>
      <c r="Z71" s="27" t="s">
        <v>540</v>
      </c>
      <c r="AA71" s="50" t="s">
        <v>329</v>
      </c>
      <c r="AB71" s="72">
        <v>0</v>
      </c>
      <c r="AC71" s="72">
        <v>0</v>
      </c>
      <c r="AD71" s="27" t="s">
        <v>56</v>
      </c>
    </row>
    <row r="72" spans="1:30" ht="87" x14ac:dyDescent="0.35">
      <c r="A72" s="45">
        <v>67</v>
      </c>
      <c r="B72" s="27" t="s">
        <v>57</v>
      </c>
      <c r="C72" s="27" t="s">
        <v>47</v>
      </c>
      <c r="D72" s="27" t="s">
        <v>182</v>
      </c>
      <c r="E72" s="27" t="s">
        <v>50</v>
      </c>
      <c r="F72" s="27" t="s">
        <v>254</v>
      </c>
      <c r="G72" s="27" t="s">
        <v>293</v>
      </c>
      <c r="H72" s="27" t="s">
        <v>186</v>
      </c>
      <c r="I72" s="27" t="s">
        <v>58</v>
      </c>
      <c r="J72" s="46" t="s">
        <v>274</v>
      </c>
      <c r="K72" s="27" t="s">
        <v>365</v>
      </c>
      <c r="L72" s="27" t="s">
        <v>132</v>
      </c>
      <c r="M72" s="27" t="s">
        <v>294</v>
      </c>
      <c r="N72" s="27" t="s">
        <v>50</v>
      </c>
      <c r="O72" s="27" t="s">
        <v>132</v>
      </c>
      <c r="P72" s="27">
        <v>1</v>
      </c>
      <c r="Q72" s="27" t="s">
        <v>29</v>
      </c>
      <c r="R72" s="27" t="s">
        <v>317</v>
      </c>
      <c r="S72" s="27" t="s">
        <v>318</v>
      </c>
      <c r="T72" s="27">
        <v>1500000000</v>
      </c>
      <c r="U72" s="51">
        <v>45108</v>
      </c>
      <c r="V72" s="51">
        <v>45275</v>
      </c>
      <c r="W72" s="27" t="s">
        <v>54</v>
      </c>
      <c r="X72" s="27" t="s">
        <v>61</v>
      </c>
      <c r="Y72" s="27">
        <v>0</v>
      </c>
      <c r="Z72" s="27" t="s">
        <v>540</v>
      </c>
      <c r="AA72" s="50" t="s">
        <v>329</v>
      </c>
      <c r="AB72" s="72">
        <v>0</v>
      </c>
      <c r="AC72" s="72">
        <v>0</v>
      </c>
      <c r="AD72" s="27" t="s">
        <v>56</v>
      </c>
    </row>
    <row r="73" spans="1:30" ht="72.5" x14ac:dyDescent="0.35">
      <c r="A73" s="45">
        <v>68</v>
      </c>
      <c r="B73" s="27" t="s">
        <v>57</v>
      </c>
      <c r="C73" s="27" t="s">
        <v>47</v>
      </c>
      <c r="D73" s="27" t="s">
        <v>182</v>
      </c>
      <c r="E73" s="27" t="s">
        <v>50</v>
      </c>
      <c r="F73" s="27" t="s">
        <v>27</v>
      </c>
      <c r="G73" s="27" t="s">
        <v>292</v>
      </c>
      <c r="H73" s="27" t="s">
        <v>184</v>
      </c>
      <c r="I73" s="27" t="s">
        <v>272</v>
      </c>
      <c r="J73" s="46" t="s">
        <v>274</v>
      </c>
      <c r="K73" s="27" t="s">
        <v>365</v>
      </c>
      <c r="L73" s="27" t="s">
        <v>134</v>
      </c>
      <c r="M73" s="27" t="s">
        <v>133</v>
      </c>
      <c r="N73" s="27" t="s">
        <v>50</v>
      </c>
      <c r="O73" s="27" t="s">
        <v>134</v>
      </c>
      <c r="P73" s="27">
        <v>1</v>
      </c>
      <c r="Q73" s="27" t="s">
        <v>29</v>
      </c>
      <c r="R73" s="27" t="s">
        <v>501</v>
      </c>
      <c r="S73" s="27" t="s">
        <v>318</v>
      </c>
      <c r="T73" s="27">
        <v>370000000</v>
      </c>
      <c r="U73" s="51">
        <v>45078</v>
      </c>
      <c r="V73" s="51">
        <v>45291</v>
      </c>
      <c r="W73" s="27" t="s">
        <v>54</v>
      </c>
      <c r="X73" s="27" t="s">
        <v>61</v>
      </c>
      <c r="Y73" s="27">
        <v>0</v>
      </c>
      <c r="Z73" s="27" t="s">
        <v>540</v>
      </c>
      <c r="AA73" s="50" t="s">
        <v>329</v>
      </c>
      <c r="AB73" s="72">
        <v>0</v>
      </c>
      <c r="AC73" s="72">
        <v>0</v>
      </c>
      <c r="AD73" s="27" t="s">
        <v>56</v>
      </c>
    </row>
    <row r="74" spans="1:30" ht="72.5" x14ac:dyDescent="0.35">
      <c r="A74" s="45">
        <v>69</v>
      </c>
      <c r="B74" s="27" t="s">
        <v>57</v>
      </c>
      <c r="C74" s="27" t="s">
        <v>47</v>
      </c>
      <c r="D74" s="27" t="s">
        <v>182</v>
      </c>
      <c r="E74" s="27" t="s">
        <v>50</v>
      </c>
      <c r="F74" s="27" t="s">
        <v>27</v>
      </c>
      <c r="G74" s="27" t="s">
        <v>292</v>
      </c>
      <c r="H74" s="27" t="s">
        <v>184</v>
      </c>
      <c r="I74" s="27" t="s">
        <v>58</v>
      </c>
      <c r="J74" s="46" t="s">
        <v>274</v>
      </c>
      <c r="K74" s="27" t="s">
        <v>365</v>
      </c>
      <c r="L74" s="27" t="s">
        <v>134</v>
      </c>
      <c r="M74" s="27" t="s">
        <v>135</v>
      </c>
      <c r="N74" s="27" t="s">
        <v>50</v>
      </c>
      <c r="O74" s="27" t="s">
        <v>134</v>
      </c>
      <c r="P74" s="27">
        <v>1</v>
      </c>
      <c r="Q74" s="27" t="s">
        <v>29</v>
      </c>
      <c r="R74" s="27" t="s">
        <v>502</v>
      </c>
      <c r="S74" s="27" t="s">
        <v>318</v>
      </c>
      <c r="T74" s="27">
        <v>400000000</v>
      </c>
      <c r="U74" s="51">
        <v>45078</v>
      </c>
      <c r="V74" s="51">
        <v>45291</v>
      </c>
      <c r="W74" s="27" t="s">
        <v>54</v>
      </c>
      <c r="X74" s="27" t="s">
        <v>61</v>
      </c>
      <c r="Y74" s="27">
        <v>0</v>
      </c>
      <c r="Z74" s="27" t="s">
        <v>540</v>
      </c>
      <c r="AA74" s="50" t="s">
        <v>329</v>
      </c>
      <c r="AB74" s="72">
        <v>0</v>
      </c>
      <c r="AC74" s="72">
        <v>0</v>
      </c>
      <c r="AD74" s="27" t="s">
        <v>56</v>
      </c>
    </row>
    <row r="75" spans="1:30" ht="246.5" x14ac:dyDescent="0.35">
      <c r="A75" s="45">
        <v>70</v>
      </c>
      <c r="B75" s="27" t="s">
        <v>57</v>
      </c>
      <c r="C75" s="27" t="s">
        <v>47</v>
      </c>
      <c r="D75" s="27" t="s">
        <v>182</v>
      </c>
      <c r="E75" s="27" t="s">
        <v>50</v>
      </c>
      <c r="F75" s="27" t="s">
        <v>27</v>
      </c>
      <c r="G75" s="27" t="s">
        <v>292</v>
      </c>
      <c r="H75" s="27" t="s">
        <v>184</v>
      </c>
      <c r="I75" s="27" t="s">
        <v>58</v>
      </c>
      <c r="J75" s="46" t="s">
        <v>274</v>
      </c>
      <c r="K75" s="27" t="s">
        <v>366</v>
      </c>
      <c r="L75" s="27" t="s">
        <v>134</v>
      </c>
      <c r="M75" s="27" t="s">
        <v>183</v>
      </c>
      <c r="N75" s="27" t="s">
        <v>50</v>
      </c>
      <c r="O75" s="27" t="s">
        <v>184</v>
      </c>
      <c r="P75" s="73">
        <v>0.8</v>
      </c>
      <c r="Q75" s="27" t="s">
        <v>38</v>
      </c>
      <c r="R75" s="27" t="s">
        <v>503</v>
      </c>
      <c r="S75" s="27" t="s">
        <v>185</v>
      </c>
      <c r="T75" s="27">
        <v>0</v>
      </c>
      <c r="U75" s="51">
        <v>44927</v>
      </c>
      <c r="V75" s="51">
        <v>45046</v>
      </c>
      <c r="W75" s="27" t="s">
        <v>62</v>
      </c>
      <c r="X75" s="27" t="s">
        <v>61</v>
      </c>
      <c r="Y75" s="73">
        <v>0.95</v>
      </c>
      <c r="Z75" s="27" t="s">
        <v>330</v>
      </c>
      <c r="AA75" s="3" t="s">
        <v>331</v>
      </c>
      <c r="AB75" s="72">
        <v>0</v>
      </c>
      <c r="AC75" s="72">
        <v>0</v>
      </c>
      <c r="AD75" s="27" t="s">
        <v>6</v>
      </c>
    </row>
    <row r="76" spans="1:30" ht="246.5" x14ac:dyDescent="0.35">
      <c r="A76" s="45">
        <v>71</v>
      </c>
      <c r="B76" s="27" t="s">
        <v>57</v>
      </c>
      <c r="C76" s="27" t="s">
        <v>152</v>
      </c>
      <c r="D76" s="27" t="s">
        <v>182</v>
      </c>
      <c r="E76" s="27" t="s">
        <v>50</v>
      </c>
      <c r="F76" s="27" t="s">
        <v>254</v>
      </c>
      <c r="G76" s="27" t="s">
        <v>293</v>
      </c>
      <c r="H76" s="27" t="s">
        <v>186</v>
      </c>
      <c r="I76" s="27" t="s">
        <v>153</v>
      </c>
      <c r="J76" s="46" t="s">
        <v>274</v>
      </c>
      <c r="K76" s="27" t="s">
        <v>366</v>
      </c>
      <c r="L76" s="27" t="s">
        <v>50</v>
      </c>
      <c r="M76" s="27" t="s">
        <v>50</v>
      </c>
      <c r="N76" s="27" t="s">
        <v>50</v>
      </c>
      <c r="O76" s="27" t="s">
        <v>186</v>
      </c>
      <c r="P76" s="27">
        <v>10</v>
      </c>
      <c r="Q76" s="27" t="s">
        <v>29</v>
      </c>
      <c r="R76" s="27" t="s">
        <v>187</v>
      </c>
      <c r="S76" s="27" t="s">
        <v>187</v>
      </c>
      <c r="T76" s="27">
        <v>0</v>
      </c>
      <c r="U76" s="51">
        <v>44927</v>
      </c>
      <c r="V76" s="51">
        <v>45291</v>
      </c>
      <c r="W76" s="27" t="s">
        <v>54</v>
      </c>
      <c r="X76" s="27" t="s">
        <v>74</v>
      </c>
      <c r="Y76" s="27">
        <v>0</v>
      </c>
      <c r="Z76" s="27" t="s">
        <v>332</v>
      </c>
      <c r="AA76" s="50" t="s">
        <v>329</v>
      </c>
      <c r="AB76" s="72">
        <v>0</v>
      </c>
      <c r="AC76" s="72">
        <v>0</v>
      </c>
      <c r="AD76" s="27" t="s">
        <v>6</v>
      </c>
    </row>
    <row r="77" spans="1:30" ht="101.5" x14ac:dyDescent="0.35">
      <c r="A77" s="45">
        <v>72</v>
      </c>
      <c r="B77" s="27" t="s">
        <v>57</v>
      </c>
      <c r="C77" s="27" t="s">
        <v>47</v>
      </c>
      <c r="D77" s="27" t="s">
        <v>182</v>
      </c>
      <c r="E77" s="27" t="s">
        <v>50</v>
      </c>
      <c r="F77" s="27" t="s">
        <v>254</v>
      </c>
      <c r="G77" s="27" t="s">
        <v>293</v>
      </c>
      <c r="H77" s="27" t="s">
        <v>188</v>
      </c>
      <c r="I77" s="27" t="s">
        <v>153</v>
      </c>
      <c r="J77" s="27" t="s">
        <v>49</v>
      </c>
      <c r="K77" s="46" t="s">
        <v>50</v>
      </c>
      <c r="L77" s="27" t="s">
        <v>50</v>
      </c>
      <c r="M77" s="27" t="s">
        <v>50</v>
      </c>
      <c r="N77" s="27" t="s">
        <v>50</v>
      </c>
      <c r="O77" s="27" t="s">
        <v>188</v>
      </c>
      <c r="P77" s="27">
        <v>40</v>
      </c>
      <c r="Q77" s="27" t="s">
        <v>38</v>
      </c>
      <c r="R77" s="27" t="s">
        <v>189</v>
      </c>
      <c r="S77" s="27" t="s">
        <v>190</v>
      </c>
      <c r="T77" s="27">
        <v>0</v>
      </c>
      <c r="U77" s="51">
        <v>44927</v>
      </c>
      <c r="V77" s="51">
        <v>45291</v>
      </c>
      <c r="W77" s="27" t="s">
        <v>54</v>
      </c>
      <c r="X77" s="27" t="s">
        <v>74</v>
      </c>
      <c r="Y77" s="27">
        <v>30</v>
      </c>
      <c r="Z77" s="27" t="s">
        <v>542</v>
      </c>
      <c r="AA77" s="3" t="s">
        <v>333</v>
      </c>
      <c r="AB77" s="72">
        <v>0</v>
      </c>
      <c r="AC77" s="72">
        <v>0</v>
      </c>
      <c r="AD77" s="27" t="s">
        <v>6</v>
      </c>
    </row>
    <row r="78" spans="1:30" ht="72.5" x14ac:dyDescent="0.35">
      <c r="A78" s="45">
        <v>73</v>
      </c>
      <c r="B78" s="27" t="s">
        <v>57</v>
      </c>
      <c r="C78" s="27" t="s">
        <v>47</v>
      </c>
      <c r="D78" s="27" t="s">
        <v>182</v>
      </c>
      <c r="E78" s="27" t="s">
        <v>50</v>
      </c>
      <c r="F78" s="27" t="s">
        <v>254</v>
      </c>
      <c r="G78" s="27" t="s">
        <v>293</v>
      </c>
      <c r="H78" s="27" t="s">
        <v>188</v>
      </c>
      <c r="I78" s="27" t="s">
        <v>58</v>
      </c>
      <c r="J78" s="27" t="s">
        <v>49</v>
      </c>
      <c r="K78" s="46" t="s">
        <v>50</v>
      </c>
      <c r="L78" s="27" t="s">
        <v>50</v>
      </c>
      <c r="M78" s="27" t="s">
        <v>50</v>
      </c>
      <c r="N78" s="27" t="s">
        <v>50</v>
      </c>
      <c r="O78" s="27" t="s">
        <v>312</v>
      </c>
      <c r="P78" s="27">
        <v>1</v>
      </c>
      <c r="Q78" s="27" t="s">
        <v>43</v>
      </c>
      <c r="R78" s="27" t="s">
        <v>337</v>
      </c>
      <c r="S78" s="27" t="s">
        <v>319</v>
      </c>
      <c r="T78" s="27">
        <v>3751695904</v>
      </c>
      <c r="U78" s="51">
        <v>44957</v>
      </c>
      <c r="V78" s="51">
        <v>45291</v>
      </c>
      <c r="W78" s="27" t="s">
        <v>62</v>
      </c>
      <c r="X78" s="27" t="s">
        <v>61</v>
      </c>
      <c r="Y78" s="27">
        <v>1</v>
      </c>
      <c r="Z78" s="27" t="s">
        <v>504</v>
      </c>
      <c r="AA78" s="50" t="s">
        <v>334</v>
      </c>
      <c r="AB78" s="72">
        <v>791609809.29999995</v>
      </c>
      <c r="AC78" s="72">
        <v>304934899.63999999</v>
      </c>
      <c r="AD78" s="27" t="s">
        <v>56</v>
      </c>
    </row>
    <row r="79" spans="1:30" ht="72.5" x14ac:dyDescent="0.35">
      <c r="A79" s="45">
        <v>74</v>
      </c>
      <c r="B79" s="27" t="s">
        <v>57</v>
      </c>
      <c r="C79" s="27" t="s">
        <v>47</v>
      </c>
      <c r="D79" s="27" t="s">
        <v>182</v>
      </c>
      <c r="E79" s="27" t="s">
        <v>50</v>
      </c>
      <c r="F79" s="27" t="s">
        <v>27</v>
      </c>
      <c r="G79" s="27" t="s">
        <v>292</v>
      </c>
      <c r="H79" s="27" t="s">
        <v>188</v>
      </c>
      <c r="I79" s="27" t="s">
        <v>58</v>
      </c>
      <c r="J79" s="27" t="s">
        <v>49</v>
      </c>
      <c r="K79" s="46" t="s">
        <v>50</v>
      </c>
      <c r="L79" s="27" t="s">
        <v>50</v>
      </c>
      <c r="M79" s="27" t="s">
        <v>50</v>
      </c>
      <c r="N79" s="27" t="s">
        <v>50</v>
      </c>
      <c r="O79" s="27" t="s">
        <v>313</v>
      </c>
      <c r="P79" s="27">
        <v>4</v>
      </c>
      <c r="Q79" s="27" t="s">
        <v>43</v>
      </c>
      <c r="R79" s="27" t="s">
        <v>367</v>
      </c>
      <c r="S79" s="27" t="s">
        <v>319</v>
      </c>
      <c r="T79" s="27">
        <v>3629567017</v>
      </c>
      <c r="U79" s="51">
        <v>45047</v>
      </c>
      <c r="V79" s="51">
        <v>45291</v>
      </c>
      <c r="W79" s="27" t="s">
        <v>62</v>
      </c>
      <c r="X79" s="27" t="s">
        <v>61</v>
      </c>
      <c r="Y79" s="27">
        <v>0</v>
      </c>
      <c r="Z79" s="27" t="s">
        <v>543</v>
      </c>
      <c r="AA79" s="3" t="s">
        <v>335</v>
      </c>
      <c r="AB79" s="72">
        <v>0</v>
      </c>
      <c r="AC79" s="72">
        <v>0</v>
      </c>
      <c r="AD79" s="27" t="s">
        <v>56</v>
      </c>
    </row>
    <row r="80" spans="1:30" ht="145" x14ac:dyDescent="0.35">
      <c r="A80" s="45">
        <v>75</v>
      </c>
      <c r="B80" s="27" t="s">
        <v>57</v>
      </c>
      <c r="C80" s="27" t="s">
        <v>47</v>
      </c>
      <c r="D80" s="27" t="s">
        <v>182</v>
      </c>
      <c r="E80" s="27" t="s">
        <v>50</v>
      </c>
      <c r="F80" s="27" t="s">
        <v>27</v>
      </c>
      <c r="G80" s="27" t="s">
        <v>292</v>
      </c>
      <c r="H80" s="27" t="s">
        <v>186</v>
      </c>
      <c r="I80" s="27" t="s">
        <v>58</v>
      </c>
      <c r="J80" s="27" t="s">
        <v>49</v>
      </c>
      <c r="K80" s="46" t="s">
        <v>50</v>
      </c>
      <c r="L80" s="27" t="s">
        <v>50</v>
      </c>
      <c r="M80" s="27" t="s">
        <v>50</v>
      </c>
      <c r="N80" s="27" t="s">
        <v>309</v>
      </c>
      <c r="O80" s="27" t="s">
        <v>314</v>
      </c>
      <c r="P80" s="27">
        <v>15</v>
      </c>
      <c r="Q80" s="27" t="s">
        <v>43</v>
      </c>
      <c r="R80" s="27" t="s">
        <v>315</v>
      </c>
      <c r="S80" s="27" t="s">
        <v>319</v>
      </c>
      <c r="T80" s="27">
        <v>1995000000</v>
      </c>
      <c r="U80" s="51">
        <v>45047</v>
      </c>
      <c r="V80" s="51">
        <v>45291</v>
      </c>
      <c r="W80" s="27" t="s">
        <v>62</v>
      </c>
      <c r="X80" s="27" t="s">
        <v>61</v>
      </c>
      <c r="Y80" s="27">
        <v>11</v>
      </c>
      <c r="Z80" s="27" t="s">
        <v>541</v>
      </c>
      <c r="AA80" s="50" t="s">
        <v>329</v>
      </c>
      <c r="AB80" s="74">
        <v>361245538</v>
      </c>
      <c r="AC80" s="74">
        <v>192357932.96000001</v>
      </c>
      <c r="AD80" s="27" t="s">
        <v>56</v>
      </c>
    </row>
    <row r="81" spans="1:30" ht="58" x14ac:dyDescent="0.35">
      <c r="A81" s="45">
        <v>76</v>
      </c>
      <c r="B81" s="27" t="s">
        <v>57</v>
      </c>
      <c r="C81" s="27" t="s">
        <v>47</v>
      </c>
      <c r="D81" s="27" t="s">
        <v>182</v>
      </c>
      <c r="E81" s="27" t="s">
        <v>50</v>
      </c>
      <c r="F81" s="27" t="s">
        <v>27</v>
      </c>
      <c r="G81" s="27" t="s">
        <v>292</v>
      </c>
      <c r="H81" s="27" t="s">
        <v>186</v>
      </c>
      <c r="I81" s="27" t="s">
        <v>58</v>
      </c>
      <c r="J81" s="27" t="s">
        <v>49</v>
      </c>
      <c r="K81" s="46" t="s">
        <v>50</v>
      </c>
      <c r="L81" s="27" t="s">
        <v>50</v>
      </c>
      <c r="M81" s="27" t="s">
        <v>50</v>
      </c>
      <c r="N81" s="27">
        <v>375</v>
      </c>
      <c r="O81" s="27" t="s">
        <v>320</v>
      </c>
      <c r="P81" s="27">
        <v>1</v>
      </c>
      <c r="Q81" s="27" t="s">
        <v>43</v>
      </c>
      <c r="R81" s="27" t="s">
        <v>321</v>
      </c>
      <c r="S81" s="27" t="s">
        <v>319</v>
      </c>
      <c r="T81" s="27">
        <v>60000000</v>
      </c>
      <c r="U81" s="51">
        <v>44927</v>
      </c>
      <c r="V81" s="51">
        <v>45291</v>
      </c>
      <c r="W81" s="27" t="s">
        <v>62</v>
      </c>
      <c r="X81" s="27" t="s">
        <v>61</v>
      </c>
      <c r="Y81" s="27">
        <v>1</v>
      </c>
      <c r="Z81" s="27" t="s">
        <v>336</v>
      </c>
      <c r="AA81" s="50" t="s">
        <v>329</v>
      </c>
      <c r="AB81" s="75">
        <v>0</v>
      </c>
      <c r="AC81" s="75">
        <v>0</v>
      </c>
      <c r="AD81" s="27" t="s">
        <v>56</v>
      </c>
    </row>
    <row r="82" spans="1:30" ht="188.5" x14ac:dyDescent="0.35">
      <c r="A82" s="45">
        <v>77</v>
      </c>
      <c r="B82" s="27" t="s">
        <v>57</v>
      </c>
      <c r="C82" s="27" t="s">
        <v>47</v>
      </c>
      <c r="D82" s="27" t="s">
        <v>182</v>
      </c>
      <c r="E82" s="27" t="s">
        <v>50</v>
      </c>
      <c r="F82" s="27" t="s">
        <v>27</v>
      </c>
      <c r="G82" s="27" t="s">
        <v>292</v>
      </c>
      <c r="H82" s="27" t="s">
        <v>186</v>
      </c>
      <c r="I82" s="27" t="s">
        <v>58</v>
      </c>
      <c r="J82" s="27" t="s">
        <v>49</v>
      </c>
      <c r="K82" s="46" t="s">
        <v>50</v>
      </c>
      <c r="L82" s="27" t="s">
        <v>50</v>
      </c>
      <c r="M82" s="27" t="s">
        <v>50</v>
      </c>
      <c r="N82" s="27" t="s">
        <v>310</v>
      </c>
      <c r="O82" s="27" t="s">
        <v>322</v>
      </c>
      <c r="P82" s="27">
        <v>3</v>
      </c>
      <c r="Q82" s="27" t="s">
        <v>43</v>
      </c>
      <c r="R82" s="27" t="s">
        <v>323</v>
      </c>
      <c r="S82" s="27" t="s">
        <v>319</v>
      </c>
      <c r="T82" s="27">
        <v>1978200000</v>
      </c>
      <c r="U82" s="51">
        <v>44927</v>
      </c>
      <c r="V82" s="51">
        <v>45291</v>
      </c>
      <c r="W82" s="27" t="s">
        <v>62</v>
      </c>
      <c r="X82" s="27" t="s">
        <v>61</v>
      </c>
      <c r="Y82" s="27">
        <v>2</v>
      </c>
      <c r="Z82" s="27" t="s">
        <v>544</v>
      </c>
      <c r="AA82" s="50" t="s">
        <v>329</v>
      </c>
      <c r="AB82" s="75">
        <f>811524655.06+1496130412.46</f>
        <v>2307655067.52</v>
      </c>
      <c r="AC82" s="75">
        <v>88625204.060000002</v>
      </c>
      <c r="AD82" s="27" t="s">
        <v>56</v>
      </c>
    </row>
    <row r="83" spans="1:30" ht="58" x14ac:dyDescent="0.35">
      <c r="A83" s="45">
        <v>78</v>
      </c>
      <c r="B83" s="27" t="s">
        <v>57</v>
      </c>
      <c r="C83" s="27" t="s">
        <v>47</v>
      </c>
      <c r="D83" s="27" t="s">
        <v>182</v>
      </c>
      <c r="E83" s="27" t="s">
        <v>50</v>
      </c>
      <c r="F83" s="27" t="s">
        <v>27</v>
      </c>
      <c r="G83" s="27" t="s">
        <v>292</v>
      </c>
      <c r="H83" s="27" t="s">
        <v>186</v>
      </c>
      <c r="I83" s="27" t="s">
        <v>58</v>
      </c>
      <c r="J83" s="27" t="s">
        <v>49</v>
      </c>
      <c r="K83" s="46" t="s">
        <v>50</v>
      </c>
      <c r="L83" s="27" t="s">
        <v>50</v>
      </c>
      <c r="M83" s="27" t="s">
        <v>50</v>
      </c>
      <c r="N83" s="27" t="s">
        <v>311</v>
      </c>
      <c r="O83" s="27" t="s">
        <v>324</v>
      </c>
      <c r="P83" s="27">
        <v>5</v>
      </c>
      <c r="Q83" s="27" t="s">
        <v>43</v>
      </c>
      <c r="R83" s="27" t="s">
        <v>325</v>
      </c>
      <c r="S83" s="27" t="s">
        <v>319</v>
      </c>
      <c r="T83" s="27">
        <v>490683757</v>
      </c>
      <c r="U83" s="51">
        <v>44986</v>
      </c>
      <c r="V83" s="51">
        <v>45291</v>
      </c>
      <c r="W83" s="27" t="s">
        <v>62</v>
      </c>
      <c r="X83" s="27" t="s">
        <v>61</v>
      </c>
      <c r="Y83" s="27">
        <v>0</v>
      </c>
      <c r="Z83" s="27" t="s">
        <v>545</v>
      </c>
      <c r="AA83" s="3" t="s">
        <v>335</v>
      </c>
      <c r="AB83" s="75">
        <v>0</v>
      </c>
      <c r="AC83" s="75">
        <v>0</v>
      </c>
      <c r="AD83" s="27" t="s">
        <v>56</v>
      </c>
    </row>
    <row r="84" spans="1:30" ht="72.5" x14ac:dyDescent="0.35">
      <c r="A84" s="45">
        <v>79</v>
      </c>
      <c r="B84" s="27" t="s">
        <v>57</v>
      </c>
      <c r="C84" s="27" t="s">
        <v>47</v>
      </c>
      <c r="D84" s="27" t="s">
        <v>182</v>
      </c>
      <c r="E84" s="27" t="s">
        <v>50</v>
      </c>
      <c r="F84" s="27" t="s">
        <v>27</v>
      </c>
      <c r="G84" s="27" t="s">
        <v>292</v>
      </c>
      <c r="H84" s="27" t="s">
        <v>186</v>
      </c>
      <c r="I84" s="27" t="s">
        <v>58</v>
      </c>
      <c r="J84" s="27" t="s">
        <v>49</v>
      </c>
      <c r="K84" s="46" t="s">
        <v>50</v>
      </c>
      <c r="L84" s="27" t="s">
        <v>50</v>
      </c>
      <c r="M84" s="27" t="s">
        <v>50</v>
      </c>
      <c r="N84" s="27">
        <v>166</v>
      </c>
      <c r="O84" s="27" t="s">
        <v>326</v>
      </c>
      <c r="P84" s="27">
        <v>1</v>
      </c>
      <c r="Q84" s="27" t="s">
        <v>43</v>
      </c>
      <c r="R84" s="27" t="s">
        <v>327</v>
      </c>
      <c r="S84" s="27" t="s">
        <v>319</v>
      </c>
      <c r="T84" s="27">
        <v>383250000</v>
      </c>
      <c r="U84" s="51">
        <v>44986</v>
      </c>
      <c r="V84" s="51">
        <v>45291</v>
      </c>
      <c r="W84" s="27" t="s">
        <v>62</v>
      </c>
      <c r="X84" s="27" t="s">
        <v>61</v>
      </c>
      <c r="Y84" s="27">
        <v>1</v>
      </c>
      <c r="Z84" s="27" t="s">
        <v>505</v>
      </c>
      <c r="AA84" s="50" t="s">
        <v>329</v>
      </c>
      <c r="AB84" s="75">
        <v>127524064</v>
      </c>
      <c r="AC84" s="75">
        <v>15815915</v>
      </c>
      <c r="AD84" s="27" t="s">
        <v>56</v>
      </c>
    </row>
    <row r="85" spans="1:30" ht="58" x14ac:dyDescent="0.35">
      <c r="A85" s="45">
        <v>80</v>
      </c>
      <c r="B85" s="27" t="s">
        <v>57</v>
      </c>
      <c r="C85" s="27" t="s">
        <v>47</v>
      </c>
      <c r="D85" s="27" t="s">
        <v>182</v>
      </c>
      <c r="E85" s="27" t="s">
        <v>50</v>
      </c>
      <c r="F85" s="27" t="s">
        <v>27</v>
      </c>
      <c r="G85" s="27" t="s">
        <v>292</v>
      </c>
      <c r="H85" s="27" t="s">
        <v>186</v>
      </c>
      <c r="I85" s="27" t="s">
        <v>58</v>
      </c>
      <c r="J85" s="27" t="s">
        <v>49</v>
      </c>
      <c r="K85" s="46" t="s">
        <v>50</v>
      </c>
      <c r="L85" s="27" t="s">
        <v>50</v>
      </c>
      <c r="M85" s="27" t="s">
        <v>50</v>
      </c>
      <c r="N85" s="27">
        <v>342</v>
      </c>
      <c r="O85" s="27" t="s">
        <v>368</v>
      </c>
      <c r="P85" s="27">
        <v>1</v>
      </c>
      <c r="Q85" s="27" t="s">
        <v>43</v>
      </c>
      <c r="R85" s="27" t="s">
        <v>506</v>
      </c>
      <c r="S85" s="27" t="s">
        <v>319</v>
      </c>
      <c r="T85" s="27">
        <v>211603322</v>
      </c>
      <c r="U85" s="51">
        <v>44927</v>
      </c>
      <c r="V85" s="51">
        <v>45291</v>
      </c>
      <c r="W85" s="27" t="s">
        <v>62</v>
      </c>
      <c r="X85" s="27" t="s">
        <v>61</v>
      </c>
      <c r="Y85" s="27">
        <v>1</v>
      </c>
      <c r="Z85" s="27" t="s">
        <v>369</v>
      </c>
      <c r="AA85" s="50" t="s">
        <v>329</v>
      </c>
      <c r="AB85" s="75">
        <v>76718900</v>
      </c>
      <c r="AC85" s="75">
        <v>0</v>
      </c>
      <c r="AD85" s="27" t="s">
        <v>56</v>
      </c>
    </row>
    <row r="86" spans="1:30" ht="101.5" x14ac:dyDescent="0.35">
      <c r="A86" s="45">
        <v>81</v>
      </c>
      <c r="B86" s="46" t="s">
        <v>157</v>
      </c>
      <c r="C86" s="46" t="s">
        <v>47</v>
      </c>
      <c r="D86" s="46" t="s">
        <v>136</v>
      </c>
      <c r="E86" s="27" t="s">
        <v>137</v>
      </c>
      <c r="F86" s="46" t="s">
        <v>92</v>
      </c>
      <c r="G86" s="46" t="s">
        <v>289</v>
      </c>
      <c r="H86" s="46" t="s">
        <v>191</v>
      </c>
      <c r="I86" s="46" t="s">
        <v>48</v>
      </c>
      <c r="J86" s="46" t="s">
        <v>274</v>
      </c>
      <c r="K86" s="46" t="s">
        <v>280</v>
      </c>
      <c r="L86" s="46" t="s">
        <v>139</v>
      </c>
      <c r="M86" s="46" t="s">
        <v>138</v>
      </c>
      <c r="N86" s="46" t="s">
        <v>441</v>
      </c>
      <c r="O86" s="46" t="s">
        <v>139</v>
      </c>
      <c r="P86" s="47">
        <v>1</v>
      </c>
      <c r="Q86" s="27" t="s">
        <v>29</v>
      </c>
      <c r="R86" s="27" t="s">
        <v>441</v>
      </c>
      <c r="S86" s="27" t="s">
        <v>441</v>
      </c>
      <c r="T86" s="27">
        <v>1783000000</v>
      </c>
      <c r="U86" s="27" t="s">
        <v>441</v>
      </c>
      <c r="V86" s="27" t="s">
        <v>441</v>
      </c>
      <c r="W86" s="46" t="s">
        <v>441</v>
      </c>
      <c r="X86" s="27" t="s">
        <v>441</v>
      </c>
      <c r="Y86" s="27" t="s">
        <v>441</v>
      </c>
      <c r="Z86" s="46" t="s">
        <v>436</v>
      </c>
      <c r="AA86" s="27" t="s">
        <v>441</v>
      </c>
      <c r="AB86" s="27" t="s">
        <v>441</v>
      </c>
      <c r="AC86" s="27" t="s">
        <v>441</v>
      </c>
      <c r="AD86" s="46" t="s">
        <v>56</v>
      </c>
    </row>
    <row r="87" spans="1:30" ht="87" x14ac:dyDescent="0.35">
      <c r="A87" s="63">
        <v>83</v>
      </c>
      <c r="B87" s="64" t="s">
        <v>157</v>
      </c>
      <c r="C87" s="64" t="s">
        <v>47</v>
      </c>
      <c r="D87" s="64" t="s">
        <v>136</v>
      </c>
      <c r="E87" s="65" t="s">
        <v>137</v>
      </c>
      <c r="F87" s="64" t="s">
        <v>92</v>
      </c>
      <c r="G87" s="64" t="s">
        <v>290</v>
      </c>
      <c r="H87" s="64" t="s">
        <v>192</v>
      </c>
      <c r="I87" s="64" t="s">
        <v>48</v>
      </c>
      <c r="J87" s="64" t="s">
        <v>274</v>
      </c>
      <c r="K87" s="64" t="s">
        <v>280</v>
      </c>
      <c r="L87" s="64" t="s">
        <v>142</v>
      </c>
      <c r="M87" s="64" t="s">
        <v>141</v>
      </c>
      <c r="N87" s="64" t="s">
        <v>441</v>
      </c>
      <c r="O87" s="81" t="s">
        <v>142</v>
      </c>
      <c r="P87" s="87">
        <v>1</v>
      </c>
      <c r="Q87" s="81" t="s">
        <v>29</v>
      </c>
      <c r="R87" s="79" t="s">
        <v>441</v>
      </c>
      <c r="S87" s="79" t="s">
        <v>441</v>
      </c>
      <c r="T87" s="65">
        <v>1250000000</v>
      </c>
      <c r="U87" s="81" t="s">
        <v>441</v>
      </c>
      <c r="V87" s="81" t="s">
        <v>441</v>
      </c>
      <c r="W87" s="79" t="s">
        <v>441</v>
      </c>
      <c r="X87" s="81" t="s">
        <v>441</v>
      </c>
      <c r="Y87" s="79" t="s">
        <v>441</v>
      </c>
      <c r="Z87" s="81" t="s">
        <v>440</v>
      </c>
      <c r="AA87" s="79" t="s">
        <v>441</v>
      </c>
      <c r="AB87" s="84" t="s">
        <v>441</v>
      </c>
      <c r="AC87" s="85" t="s">
        <v>441</v>
      </c>
      <c r="AD87" s="64" t="s">
        <v>56</v>
      </c>
    </row>
    <row r="88" spans="1:30" ht="87" x14ac:dyDescent="0.35">
      <c r="A88" s="63">
        <v>83</v>
      </c>
      <c r="B88" s="64" t="s">
        <v>157</v>
      </c>
      <c r="C88" s="64" t="s">
        <v>47</v>
      </c>
      <c r="D88" s="64" t="s">
        <v>136</v>
      </c>
      <c r="E88" s="65" t="s">
        <v>137</v>
      </c>
      <c r="F88" s="64" t="s">
        <v>92</v>
      </c>
      <c r="G88" s="64" t="s">
        <v>290</v>
      </c>
      <c r="H88" s="64" t="s">
        <v>192</v>
      </c>
      <c r="I88" s="64" t="s">
        <v>48</v>
      </c>
      <c r="J88" s="64" t="s">
        <v>274</v>
      </c>
      <c r="K88" s="64" t="s">
        <v>280</v>
      </c>
      <c r="L88" s="64" t="s">
        <v>142</v>
      </c>
      <c r="M88" s="64" t="s">
        <v>143</v>
      </c>
      <c r="N88" s="64" t="s">
        <v>441</v>
      </c>
      <c r="O88" s="81" t="s">
        <v>142</v>
      </c>
      <c r="P88" s="87">
        <v>1</v>
      </c>
      <c r="Q88" s="81" t="s">
        <v>29</v>
      </c>
      <c r="R88" s="80"/>
      <c r="S88" s="80"/>
      <c r="T88" s="65">
        <v>1508000000</v>
      </c>
      <c r="U88" s="81"/>
      <c r="V88" s="81"/>
      <c r="W88" s="80"/>
      <c r="X88" s="81" t="s">
        <v>431</v>
      </c>
      <c r="Y88" s="80"/>
      <c r="Z88" s="81"/>
      <c r="AA88" s="80"/>
      <c r="AB88" s="84"/>
      <c r="AC88" s="85"/>
      <c r="AD88" s="64" t="s">
        <v>56</v>
      </c>
    </row>
    <row r="89" spans="1:30" ht="174" x14ac:dyDescent="0.35">
      <c r="A89" s="45">
        <v>84</v>
      </c>
      <c r="B89" s="46" t="s">
        <v>166</v>
      </c>
      <c r="C89" s="46" t="s">
        <v>47</v>
      </c>
      <c r="D89" s="27" t="s">
        <v>136</v>
      </c>
      <c r="E89" s="27" t="s">
        <v>137</v>
      </c>
      <c r="F89" s="46" t="s">
        <v>254</v>
      </c>
      <c r="G89" s="46" t="s">
        <v>295</v>
      </c>
      <c r="H89" s="46" t="s">
        <v>195</v>
      </c>
      <c r="I89" s="46" t="s">
        <v>273</v>
      </c>
      <c r="J89" s="27" t="s">
        <v>441</v>
      </c>
      <c r="K89" s="46" t="s">
        <v>50</v>
      </c>
      <c r="L89" s="46" t="s">
        <v>50</v>
      </c>
      <c r="M89" s="46" t="s">
        <v>430</v>
      </c>
      <c r="N89" s="46" t="s">
        <v>441</v>
      </c>
      <c r="O89" s="46" t="s">
        <v>432</v>
      </c>
      <c r="P89" s="47">
        <v>15</v>
      </c>
      <c r="Q89" s="27" t="s">
        <v>29</v>
      </c>
      <c r="R89" s="46" t="s">
        <v>433</v>
      </c>
      <c r="S89" s="46" t="s">
        <v>435</v>
      </c>
      <c r="T89" s="27">
        <f>18*15000000</f>
        <v>270000000</v>
      </c>
      <c r="U89" s="51">
        <v>45047</v>
      </c>
      <c r="V89" s="51">
        <v>45275</v>
      </c>
      <c r="W89" s="46" t="s">
        <v>441</v>
      </c>
      <c r="X89" s="27" t="s">
        <v>61</v>
      </c>
      <c r="Y89" s="27">
        <v>0</v>
      </c>
      <c r="Z89" s="46" t="s">
        <v>438</v>
      </c>
      <c r="AA89" s="27" t="s">
        <v>50</v>
      </c>
      <c r="AB89" s="53">
        <v>0</v>
      </c>
      <c r="AC89" s="53">
        <v>0</v>
      </c>
      <c r="AD89" s="46" t="s">
        <v>6</v>
      </c>
    </row>
    <row r="90" spans="1:30" ht="72.5" x14ac:dyDescent="0.35">
      <c r="A90" s="45">
        <v>85</v>
      </c>
      <c r="B90" s="46" t="s">
        <v>157</v>
      </c>
      <c r="C90" s="46" t="s">
        <v>152</v>
      </c>
      <c r="D90" s="46" t="s">
        <v>136</v>
      </c>
      <c r="E90" s="27" t="s">
        <v>50</v>
      </c>
      <c r="F90" s="46" t="s">
        <v>92</v>
      </c>
      <c r="G90" s="46" t="s">
        <v>290</v>
      </c>
      <c r="H90" s="46" t="s">
        <v>296</v>
      </c>
      <c r="I90" s="46" t="s">
        <v>153</v>
      </c>
      <c r="J90" s="46" t="s">
        <v>49</v>
      </c>
      <c r="K90" s="46" t="s">
        <v>50</v>
      </c>
      <c r="L90" s="46" t="s">
        <v>50</v>
      </c>
      <c r="M90" s="46" t="s">
        <v>50</v>
      </c>
      <c r="N90" s="46" t="s">
        <v>441</v>
      </c>
      <c r="O90" s="27" t="s">
        <v>262</v>
      </c>
      <c r="P90" s="47">
        <v>3.9</v>
      </c>
      <c r="Q90" s="27" t="s">
        <v>29</v>
      </c>
      <c r="R90" s="46" t="s">
        <v>159</v>
      </c>
      <c r="S90" s="46" t="s">
        <v>160</v>
      </c>
      <c r="T90" s="27">
        <v>0</v>
      </c>
      <c r="U90" s="51">
        <v>44930</v>
      </c>
      <c r="V90" s="51">
        <v>45275</v>
      </c>
      <c r="W90" s="46" t="s">
        <v>54</v>
      </c>
      <c r="X90" s="27" t="s">
        <v>179</v>
      </c>
      <c r="Y90" s="27">
        <f>3.9*0.2</f>
        <v>0.78</v>
      </c>
      <c r="Z90" s="46" t="s">
        <v>439</v>
      </c>
      <c r="AA90" s="27" t="s">
        <v>443</v>
      </c>
      <c r="AB90" s="53">
        <v>0</v>
      </c>
      <c r="AC90" s="53">
        <v>0</v>
      </c>
      <c r="AD90" s="46" t="s">
        <v>6</v>
      </c>
    </row>
    <row r="91" spans="1:30" ht="116" x14ac:dyDescent="0.35">
      <c r="A91" s="45">
        <v>87</v>
      </c>
      <c r="B91" s="27" t="s">
        <v>157</v>
      </c>
      <c r="C91" s="27" t="s">
        <v>152</v>
      </c>
      <c r="D91" s="27" t="s">
        <v>136</v>
      </c>
      <c r="E91" s="27" t="s">
        <v>137</v>
      </c>
      <c r="F91" s="27" t="s">
        <v>254</v>
      </c>
      <c r="G91" s="27" t="s">
        <v>295</v>
      </c>
      <c r="H91" s="27" t="s">
        <v>191</v>
      </c>
      <c r="I91" s="27" t="s">
        <v>153</v>
      </c>
      <c r="J91" s="46" t="s">
        <v>274</v>
      </c>
      <c r="K91" s="27" t="s">
        <v>280</v>
      </c>
      <c r="L91" s="27" t="s">
        <v>139</v>
      </c>
      <c r="M91" s="27" t="s">
        <v>140</v>
      </c>
      <c r="N91" s="46" t="s">
        <v>441</v>
      </c>
      <c r="O91" s="27" t="s">
        <v>191</v>
      </c>
      <c r="P91" s="27">
        <v>12</v>
      </c>
      <c r="Q91" s="27" t="s">
        <v>29</v>
      </c>
      <c r="R91" s="27" t="s">
        <v>158</v>
      </c>
      <c r="S91" s="27" t="s">
        <v>434</v>
      </c>
      <c r="T91" s="27">
        <v>5675000000</v>
      </c>
      <c r="U91" s="51">
        <v>44941</v>
      </c>
      <c r="V91" s="51">
        <v>45291</v>
      </c>
      <c r="W91" s="27" t="s">
        <v>54</v>
      </c>
      <c r="X91" s="27" t="s">
        <v>61</v>
      </c>
      <c r="Y91" s="27">
        <v>6</v>
      </c>
      <c r="Z91" s="27" t="s">
        <v>437</v>
      </c>
      <c r="AA91" s="27" t="s">
        <v>442</v>
      </c>
      <c r="AB91" s="76">
        <v>2301233000</v>
      </c>
      <c r="AC91" s="53">
        <v>182728000</v>
      </c>
      <c r="AD91" s="27" t="s">
        <v>6</v>
      </c>
    </row>
    <row r="92" spans="1:30" ht="87" x14ac:dyDescent="0.35">
      <c r="A92" s="45">
        <v>88</v>
      </c>
      <c r="B92" s="27" t="s">
        <v>151</v>
      </c>
      <c r="C92" s="27" t="s">
        <v>50</v>
      </c>
      <c r="D92" s="27" t="s">
        <v>106</v>
      </c>
      <c r="E92" s="27" t="s">
        <v>50</v>
      </c>
      <c r="F92" s="27" t="s">
        <v>92</v>
      </c>
      <c r="G92" s="27" t="s">
        <v>290</v>
      </c>
      <c r="H92" s="27" t="s">
        <v>192</v>
      </c>
      <c r="I92" s="27" t="s">
        <v>273</v>
      </c>
      <c r="J92" s="27" t="s">
        <v>441</v>
      </c>
      <c r="K92" s="46" t="s">
        <v>50</v>
      </c>
      <c r="L92" s="46" t="s">
        <v>50</v>
      </c>
      <c r="M92" s="46" t="s">
        <v>50</v>
      </c>
      <c r="N92" s="46" t="s">
        <v>441</v>
      </c>
      <c r="O92" s="27" t="s">
        <v>192</v>
      </c>
      <c r="P92" s="49">
        <v>1</v>
      </c>
      <c r="Q92" s="27" t="s">
        <v>29</v>
      </c>
      <c r="R92" s="27" t="s">
        <v>441</v>
      </c>
      <c r="S92" s="27" t="s">
        <v>441</v>
      </c>
      <c r="T92" s="27" t="s">
        <v>441</v>
      </c>
      <c r="U92" s="27" t="s">
        <v>441</v>
      </c>
      <c r="V92" s="27" t="s">
        <v>441</v>
      </c>
      <c r="W92" s="46" t="s">
        <v>441</v>
      </c>
      <c r="X92" s="27" t="s">
        <v>441</v>
      </c>
      <c r="Y92" s="27" t="s">
        <v>441</v>
      </c>
      <c r="Z92" s="27" t="s">
        <v>441</v>
      </c>
      <c r="AA92" s="27" t="s">
        <v>441</v>
      </c>
      <c r="AB92" s="27" t="s">
        <v>441</v>
      </c>
      <c r="AC92" s="27" t="s">
        <v>441</v>
      </c>
      <c r="AD92" s="27" t="s">
        <v>6</v>
      </c>
    </row>
    <row r="93" spans="1:30" ht="101.5" x14ac:dyDescent="0.35">
      <c r="A93" s="45">
        <v>89</v>
      </c>
      <c r="B93" s="46" t="s">
        <v>246</v>
      </c>
      <c r="C93" s="46" t="s">
        <v>47</v>
      </c>
      <c r="D93" s="27" t="s">
        <v>144</v>
      </c>
      <c r="E93" s="27" t="s">
        <v>144</v>
      </c>
      <c r="F93" s="46" t="s">
        <v>27</v>
      </c>
      <c r="G93" s="46" t="s">
        <v>292</v>
      </c>
      <c r="H93" s="46" t="s">
        <v>196</v>
      </c>
      <c r="I93" s="46" t="s">
        <v>291</v>
      </c>
      <c r="J93" s="46" t="s">
        <v>49</v>
      </c>
      <c r="K93" s="46" t="s">
        <v>50</v>
      </c>
      <c r="L93" s="46" t="s">
        <v>50</v>
      </c>
      <c r="M93" s="46" t="s">
        <v>145</v>
      </c>
      <c r="N93" s="46" t="s">
        <v>50</v>
      </c>
      <c r="O93" s="46" t="s">
        <v>146</v>
      </c>
      <c r="P93" s="47">
        <v>100</v>
      </c>
      <c r="Q93" s="27" t="s">
        <v>38</v>
      </c>
      <c r="R93" s="46" t="s">
        <v>247</v>
      </c>
      <c r="S93" s="46" t="s">
        <v>248</v>
      </c>
      <c r="T93" s="62">
        <v>1233724344</v>
      </c>
      <c r="U93" s="51">
        <v>44927</v>
      </c>
      <c r="V93" s="51">
        <v>45291</v>
      </c>
      <c r="W93" s="46" t="s">
        <v>62</v>
      </c>
      <c r="X93" s="27" t="s">
        <v>55</v>
      </c>
      <c r="Y93" s="46" t="s">
        <v>50</v>
      </c>
      <c r="Z93" s="27" t="s">
        <v>441</v>
      </c>
      <c r="AA93" s="27" t="s">
        <v>441</v>
      </c>
      <c r="AB93" s="53">
        <v>0</v>
      </c>
      <c r="AC93" s="53">
        <v>0</v>
      </c>
      <c r="AD93" s="46" t="s">
        <v>56</v>
      </c>
    </row>
    <row r="94" spans="1:30" ht="116" x14ac:dyDescent="0.35">
      <c r="A94" s="45">
        <v>90</v>
      </c>
      <c r="B94" s="46" t="s">
        <v>181</v>
      </c>
      <c r="C94" s="46" t="s">
        <v>47</v>
      </c>
      <c r="D94" s="27" t="s">
        <v>144</v>
      </c>
      <c r="E94" s="27" t="s">
        <v>144</v>
      </c>
      <c r="F94" s="46" t="s">
        <v>27</v>
      </c>
      <c r="G94" s="46" t="s">
        <v>292</v>
      </c>
      <c r="H94" s="46" t="s">
        <v>37</v>
      </c>
      <c r="I94" s="46" t="s">
        <v>48</v>
      </c>
      <c r="J94" s="46" t="s">
        <v>49</v>
      </c>
      <c r="K94" s="46" t="s">
        <v>50</v>
      </c>
      <c r="L94" s="46" t="s">
        <v>50</v>
      </c>
      <c r="M94" s="46" t="s">
        <v>147</v>
      </c>
      <c r="N94" s="46" t="s">
        <v>50</v>
      </c>
      <c r="O94" s="46" t="s">
        <v>148</v>
      </c>
      <c r="P94" s="47">
        <v>80</v>
      </c>
      <c r="Q94" s="27" t="s">
        <v>38</v>
      </c>
      <c r="R94" s="46" t="s">
        <v>249</v>
      </c>
      <c r="S94" s="46" t="s">
        <v>250</v>
      </c>
      <c r="T94" s="62">
        <v>1172324000</v>
      </c>
      <c r="U94" s="51">
        <v>44927</v>
      </c>
      <c r="V94" s="51">
        <v>45291</v>
      </c>
      <c r="W94" s="46" t="s">
        <v>62</v>
      </c>
      <c r="X94" s="27" t="s">
        <v>74</v>
      </c>
      <c r="Y94" s="46">
        <v>87</v>
      </c>
      <c r="Z94" s="46" t="s">
        <v>370</v>
      </c>
      <c r="AA94" s="46" t="s">
        <v>306</v>
      </c>
      <c r="AB94" s="53">
        <v>0</v>
      </c>
      <c r="AC94" s="53">
        <v>0</v>
      </c>
      <c r="AD94" s="46" t="s">
        <v>56</v>
      </c>
    </row>
    <row r="95" spans="1:30" ht="72.5" x14ac:dyDescent="0.35">
      <c r="A95" s="45">
        <v>91</v>
      </c>
      <c r="B95" s="46" t="s">
        <v>181</v>
      </c>
      <c r="C95" s="46" t="s">
        <v>47</v>
      </c>
      <c r="D95" s="27" t="s">
        <v>144</v>
      </c>
      <c r="E95" s="27" t="s">
        <v>144</v>
      </c>
      <c r="F95" s="46" t="s">
        <v>27</v>
      </c>
      <c r="G95" s="46" t="s">
        <v>292</v>
      </c>
      <c r="H95" s="46" t="s">
        <v>296</v>
      </c>
      <c r="I95" s="46" t="s">
        <v>48</v>
      </c>
      <c r="J95" s="46" t="s">
        <v>49</v>
      </c>
      <c r="K95" s="46" t="s">
        <v>50</v>
      </c>
      <c r="L95" s="46" t="s">
        <v>50</v>
      </c>
      <c r="M95" s="46" t="s">
        <v>149</v>
      </c>
      <c r="N95" s="46" t="s">
        <v>50</v>
      </c>
      <c r="O95" s="46" t="s">
        <v>150</v>
      </c>
      <c r="P95" s="47">
        <v>90</v>
      </c>
      <c r="Q95" s="27" t="s">
        <v>38</v>
      </c>
      <c r="R95" s="46" t="s">
        <v>251</v>
      </c>
      <c r="S95" s="46" t="s">
        <v>252</v>
      </c>
      <c r="T95" s="62">
        <v>1687170176</v>
      </c>
      <c r="U95" s="51">
        <v>44927</v>
      </c>
      <c r="V95" s="51">
        <v>45291</v>
      </c>
      <c r="W95" s="46" t="s">
        <v>62</v>
      </c>
      <c r="X95" s="27" t="s">
        <v>55</v>
      </c>
      <c r="Y95" s="46" t="s">
        <v>50</v>
      </c>
      <c r="Z95" s="27" t="s">
        <v>441</v>
      </c>
      <c r="AA95" s="27" t="s">
        <v>441</v>
      </c>
      <c r="AB95" s="53">
        <v>0</v>
      </c>
      <c r="AC95" s="53">
        <v>0</v>
      </c>
      <c r="AD95" s="46" t="s">
        <v>56</v>
      </c>
    </row>
    <row r="96" spans="1:30" ht="159.5" x14ac:dyDescent="0.35">
      <c r="A96" s="45">
        <v>92</v>
      </c>
      <c r="B96" s="50" t="s">
        <v>167</v>
      </c>
      <c r="C96" s="50" t="s">
        <v>152</v>
      </c>
      <c r="D96" s="50" t="s">
        <v>91</v>
      </c>
      <c r="E96" s="26" t="s">
        <v>490</v>
      </c>
      <c r="F96" s="50" t="s">
        <v>92</v>
      </c>
      <c r="G96" s="50" t="s">
        <v>289</v>
      </c>
      <c r="H96" s="50" t="s">
        <v>555</v>
      </c>
      <c r="I96" s="50" t="s">
        <v>153</v>
      </c>
      <c r="J96" s="50" t="s">
        <v>49</v>
      </c>
      <c r="K96" s="50" t="s">
        <v>50</v>
      </c>
      <c r="L96" s="50" t="s">
        <v>50</v>
      </c>
      <c r="M96" s="50" t="s">
        <v>50</v>
      </c>
      <c r="N96" s="50" t="s">
        <v>441</v>
      </c>
      <c r="O96" s="50" t="s">
        <v>555</v>
      </c>
      <c r="P96" s="93">
        <v>100</v>
      </c>
      <c r="Q96" s="71" t="s">
        <v>38</v>
      </c>
      <c r="R96" s="50" t="s">
        <v>556</v>
      </c>
      <c r="S96" s="50" t="s">
        <v>557</v>
      </c>
      <c r="T96" s="48">
        <v>102699899.85900001</v>
      </c>
      <c r="U96" s="88">
        <v>44927</v>
      </c>
      <c r="V96" s="88">
        <v>45291</v>
      </c>
      <c r="W96" s="50" t="s">
        <v>54</v>
      </c>
      <c r="X96" s="50" t="s">
        <v>74</v>
      </c>
      <c r="Y96" s="50">
        <v>100</v>
      </c>
      <c r="Z96" s="50" t="s">
        <v>558</v>
      </c>
      <c r="AA96" s="50" t="s">
        <v>559</v>
      </c>
      <c r="AB96" s="89">
        <v>342814618.875</v>
      </c>
      <c r="AC96" s="89">
        <v>10842358.263529411</v>
      </c>
      <c r="AD96" s="46" t="s">
        <v>56</v>
      </c>
    </row>
    <row r="97" spans="1:30" ht="159.5" x14ac:dyDescent="0.35">
      <c r="A97" s="45">
        <v>93</v>
      </c>
      <c r="B97" s="50" t="s">
        <v>167</v>
      </c>
      <c r="C97" s="50" t="s">
        <v>152</v>
      </c>
      <c r="D97" s="50" t="s">
        <v>91</v>
      </c>
      <c r="E97" s="26" t="s">
        <v>490</v>
      </c>
      <c r="F97" s="50" t="s">
        <v>92</v>
      </c>
      <c r="G97" s="50" t="s">
        <v>289</v>
      </c>
      <c r="H97" s="50" t="s">
        <v>560</v>
      </c>
      <c r="I97" s="50" t="s">
        <v>153</v>
      </c>
      <c r="J97" s="50" t="s">
        <v>49</v>
      </c>
      <c r="K97" s="50" t="s">
        <v>50</v>
      </c>
      <c r="L97" s="50" t="s">
        <v>50</v>
      </c>
      <c r="M97" s="50" t="s">
        <v>50</v>
      </c>
      <c r="N97" s="50" t="s">
        <v>441</v>
      </c>
      <c r="O97" s="50" t="s">
        <v>560</v>
      </c>
      <c r="P97" s="93">
        <v>80</v>
      </c>
      <c r="Q97" s="71" t="s">
        <v>38</v>
      </c>
      <c r="R97" s="50" t="s">
        <v>561</v>
      </c>
      <c r="S97" s="50" t="s">
        <v>562</v>
      </c>
      <c r="T97" s="48">
        <v>102699899.85900001</v>
      </c>
      <c r="U97" s="88">
        <v>44927</v>
      </c>
      <c r="V97" s="88">
        <v>45291</v>
      </c>
      <c r="W97" s="50" t="s">
        <v>54</v>
      </c>
      <c r="X97" s="50" t="s">
        <v>74</v>
      </c>
      <c r="Y97" s="50">
        <v>38</v>
      </c>
      <c r="Z97" s="50" t="s">
        <v>563</v>
      </c>
      <c r="AA97" s="50" t="s">
        <v>564</v>
      </c>
      <c r="AB97" s="89">
        <v>571357698.125</v>
      </c>
      <c r="AC97" s="89">
        <v>49182267.349199995</v>
      </c>
      <c r="AD97" s="46" t="s">
        <v>56</v>
      </c>
    </row>
  </sheetData>
  <autoFilter ref="A1:AD97" xr:uid="{AAE2B553-81DA-48F5-A931-889EF1649B5C}"/>
  <mergeCells count="112">
    <mergeCell ref="O54:O55"/>
    <mergeCell ref="O87:O88"/>
    <mergeCell ref="P32:P33"/>
    <mergeCell ref="P34:P35"/>
    <mergeCell ref="P36:P37"/>
    <mergeCell ref="P38:P39"/>
    <mergeCell ref="P50:P51"/>
    <mergeCell ref="P52:P53"/>
    <mergeCell ref="P54:P55"/>
    <mergeCell ref="P87:P88"/>
    <mergeCell ref="O32:O33"/>
    <mergeCell ref="O34:O35"/>
    <mergeCell ref="O36:O37"/>
    <mergeCell ref="O38:O39"/>
    <mergeCell ref="O50:O51"/>
    <mergeCell ref="O52:O53"/>
    <mergeCell ref="Q32:Q33"/>
    <mergeCell ref="Q34:Q35"/>
    <mergeCell ref="Q36:Q37"/>
    <mergeCell ref="Q38:Q39"/>
    <mergeCell ref="R87:R88"/>
    <mergeCell ref="X32:X33"/>
    <mergeCell ref="X34:X35"/>
    <mergeCell ref="X36:X37"/>
    <mergeCell ref="X38:X39"/>
    <mergeCell ref="Q50:Q51"/>
    <mergeCell ref="Q52:Q53"/>
    <mergeCell ref="Q54:Q55"/>
    <mergeCell ref="Q87:Q88"/>
    <mergeCell ref="S32:S33"/>
    <mergeCell ref="S34:S35"/>
    <mergeCell ref="S36:S37"/>
    <mergeCell ref="S38:S39"/>
    <mergeCell ref="S50:S51"/>
    <mergeCell ref="S52:S53"/>
    <mergeCell ref="S54:S55"/>
    <mergeCell ref="S87:S88"/>
    <mergeCell ref="R50:R51"/>
    <mergeCell ref="R52:R53"/>
    <mergeCell ref="R54:R55"/>
    <mergeCell ref="R32:R33"/>
    <mergeCell ref="R34:R35"/>
    <mergeCell ref="R36:R37"/>
    <mergeCell ref="R38:R39"/>
    <mergeCell ref="V36:V37"/>
    <mergeCell ref="W36:W37"/>
    <mergeCell ref="W38:W39"/>
    <mergeCell ref="V38:V39"/>
    <mergeCell ref="U38:U39"/>
    <mergeCell ref="U32:U33"/>
    <mergeCell ref="V32:V33"/>
    <mergeCell ref="W32:W33"/>
    <mergeCell ref="U34:U35"/>
    <mergeCell ref="V34:V35"/>
    <mergeCell ref="W34:W35"/>
    <mergeCell ref="Z36:Z37"/>
    <mergeCell ref="Z38:Z39"/>
    <mergeCell ref="Z50:Z51"/>
    <mergeCell ref="Z52:Z53"/>
    <mergeCell ref="AA52:AA53"/>
    <mergeCell ref="AA54:AA55"/>
    <mergeCell ref="AA87:AA88"/>
    <mergeCell ref="U54:U55"/>
    <mergeCell ref="V54:V55"/>
    <mergeCell ref="W54:W55"/>
    <mergeCell ref="X54:X55"/>
    <mergeCell ref="U87:U88"/>
    <mergeCell ref="V87:V88"/>
    <mergeCell ref="W87:W88"/>
    <mergeCell ref="X87:X88"/>
    <mergeCell ref="U50:U51"/>
    <mergeCell ref="V50:V51"/>
    <mergeCell ref="W50:W51"/>
    <mergeCell ref="X50:X51"/>
    <mergeCell ref="U52:U53"/>
    <mergeCell ref="V52:V53"/>
    <mergeCell ref="W52:W53"/>
    <mergeCell ref="X52:X53"/>
    <mergeCell ref="U36:U37"/>
    <mergeCell ref="AB87:AB88"/>
    <mergeCell ref="AC32:AC33"/>
    <mergeCell ref="AC34:AC35"/>
    <mergeCell ref="AC36:AC37"/>
    <mergeCell ref="AC38:AC39"/>
    <mergeCell ref="AC50:AC51"/>
    <mergeCell ref="AC52:AC53"/>
    <mergeCell ref="AC54:AC55"/>
    <mergeCell ref="AC87:AC88"/>
    <mergeCell ref="Y32:Y33"/>
    <mergeCell ref="Y34:Y35"/>
    <mergeCell ref="Y36:Y37"/>
    <mergeCell ref="Y38:Y39"/>
    <mergeCell ref="Y50:Y51"/>
    <mergeCell ref="Y52:Y53"/>
    <mergeCell ref="Y54:Y55"/>
    <mergeCell ref="Y87:Y88"/>
    <mergeCell ref="AB32:AB33"/>
    <mergeCell ref="AB34:AB35"/>
    <mergeCell ref="AB36:AB37"/>
    <mergeCell ref="AB38:AB39"/>
    <mergeCell ref="AB50:AB51"/>
    <mergeCell ref="AB52:AB53"/>
    <mergeCell ref="AB54:AB55"/>
    <mergeCell ref="Z87:Z88"/>
    <mergeCell ref="AA32:AA33"/>
    <mergeCell ref="AA34:AA35"/>
    <mergeCell ref="AA36:AA37"/>
    <mergeCell ref="AA38:AA39"/>
    <mergeCell ref="AA50:AA51"/>
    <mergeCell ref="Z54:Z55"/>
    <mergeCell ref="Z32:Z33"/>
    <mergeCell ref="Z34:Z35"/>
  </mergeCells>
  <dataValidations count="1">
    <dataValidation type="decimal" errorStyle="warning" allowBlank="1" showInputMessage="1" showErrorMessage="1" errorTitle="Solo ingresar números" error="Sólo infgresar números sin signos ni simbolos." promptTitle="Atención." prompt="En este campo solo ingresar números" sqref="P2:P32 P34:P97" xr:uid="{B6218B92-2985-4E4F-B357-693D2463D487}">
      <formula1>0</formula1>
      <formula2>9900000</formula2>
    </dataValidation>
  </dataValidations>
  <hyperlinks>
    <hyperlink ref="AA30" r:id="rId1" display="https://www.anh.gov.co/es/atenci%C3%B3n-y-servicios-a-la-ciudadan%C3%ADa/pqrsd/    " xr:uid="{4749A336-8628-4673-BC46-C6A551A63167}"/>
  </hyperlinks>
  <pageMargins left="0.7" right="0.7" top="0.75" bottom="0.75" header="0.3" footer="0.3"/>
  <pageSetup orientation="portrait"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839B7D-9457-4D92-98F6-11717634CD71}">
  <dimension ref="A1:A31"/>
  <sheetViews>
    <sheetView topLeftCell="A2" workbookViewId="0">
      <selection activeCell="A31" sqref="A1:A31"/>
    </sheetView>
  </sheetViews>
  <sheetFormatPr baseColWidth="10" defaultRowHeight="14.5" x14ac:dyDescent="0.35"/>
  <cols>
    <col min="1" max="1" width="59.26953125" bestFit="1" customWidth="1"/>
    <col min="2" max="2" width="15.1796875" bestFit="1" customWidth="1"/>
    <col min="3" max="3" width="23.1796875" bestFit="1" customWidth="1"/>
    <col min="4" max="4" width="26.08984375" bestFit="1" customWidth="1"/>
    <col min="5" max="5" width="29.26953125" bestFit="1" customWidth="1"/>
    <col min="6" max="6" width="19.81640625" bestFit="1" customWidth="1"/>
    <col min="7" max="7" width="27.08984375" bestFit="1" customWidth="1"/>
    <col min="8" max="8" width="25.6328125" bestFit="1" customWidth="1"/>
    <col min="9" max="9" width="27.1796875" bestFit="1" customWidth="1"/>
    <col min="10" max="10" width="22.36328125" bestFit="1" customWidth="1"/>
    <col min="11" max="11" width="23.36328125" bestFit="1" customWidth="1"/>
    <col min="12" max="12" width="23.453125" bestFit="1" customWidth="1"/>
    <col min="13" max="13" width="16.54296875" bestFit="1" customWidth="1"/>
    <col min="14" max="14" width="13.90625" bestFit="1" customWidth="1"/>
    <col min="15" max="15" width="11.7265625" bestFit="1" customWidth="1"/>
    <col min="16" max="16" width="23.1796875" bestFit="1" customWidth="1"/>
    <col min="17" max="17" width="26.08984375" bestFit="1" customWidth="1"/>
    <col min="18" max="18" width="29.26953125" bestFit="1" customWidth="1"/>
    <col min="19" max="19" width="19.81640625" bestFit="1" customWidth="1"/>
    <col min="20" max="20" width="27.08984375" bestFit="1" customWidth="1"/>
    <col min="21" max="21" width="25.6328125" bestFit="1" customWidth="1"/>
    <col min="22" max="22" width="27.1796875" bestFit="1" customWidth="1"/>
    <col min="23" max="23" width="22.36328125" bestFit="1" customWidth="1"/>
    <col min="24" max="24" width="23.36328125" bestFit="1" customWidth="1"/>
    <col min="25" max="25" width="23.453125" bestFit="1" customWidth="1"/>
    <col min="26" max="26" width="16.54296875" bestFit="1" customWidth="1"/>
    <col min="27" max="27" width="13.90625" bestFit="1" customWidth="1"/>
    <col min="28" max="28" width="24.90625" bestFit="1" customWidth="1"/>
    <col min="29" max="29" width="20" bestFit="1" customWidth="1"/>
  </cols>
  <sheetData>
    <row r="1" spans="1:1" x14ac:dyDescent="0.35">
      <c r="A1" s="8" t="s">
        <v>299</v>
      </c>
    </row>
    <row r="2" spans="1:1" x14ac:dyDescent="0.35">
      <c r="A2" s="1" t="s">
        <v>144</v>
      </c>
    </row>
    <row r="3" spans="1:1" x14ac:dyDescent="0.35">
      <c r="A3" s="32" t="s">
        <v>144</v>
      </c>
    </row>
    <row r="4" spans="1:1" x14ac:dyDescent="0.35">
      <c r="A4" s="1" t="s">
        <v>88</v>
      </c>
    </row>
    <row r="5" spans="1:1" x14ac:dyDescent="0.35">
      <c r="A5" s="32" t="s">
        <v>88</v>
      </c>
    </row>
    <row r="6" spans="1:1" x14ac:dyDescent="0.35">
      <c r="A6" s="1" t="s">
        <v>182</v>
      </c>
    </row>
    <row r="7" spans="1:1" x14ac:dyDescent="0.35">
      <c r="A7" s="32" t="s">
        <v>50</v>
      </c>
    </row>
    <row r="8" spans="1:1" x14ac:dyDescent="0.35">
      <c r="A8" s="1" t="s">
        <v>25</v>
      </c>
    </row>
    <row r="9" spans="1:1" x14ac:dyDescent="0.35">
      <c r="A9" s="32" t="s">
        <v>343</v>
      </c>
    </row>
    <row r="10" spans="1:1" x14ac:dyDescent="0.35">
      <c r="A10" s="32" t="s">
        <v>342</v>
      </c>
    </row>
    <row r="11" spans="1:1" x14ac:dyDescent="0.35">
      <c r="A11" s="32" t="s">
        <v>50</v>
      </c>
    </row>
    <row r="12" spans="1:1" x14ac:dyDescent="0.35">
      <c r="A12" s="32" t="s">
        <v>26</v>
      </c>
    </row>
    <row r="13" spans="1:1" x14ac:dyDescent="0.35">
      <c r="A13" s="32" t="s">
        <v>65</v>
      </c>
    </row>
    <row r="14" spans="1:1" x14ac:dyDescent="0.35">
      <c r="A14" s="1" t="s">
        <v>91</v>
      </c>
    </row>
    <row r="15" spans="1:1" x14ac:dyDescent="0.35">
      <c r="A15" s="32" t="s">
        <v>497</v>
      </c>
    </row>
    <row r="16" spans="1:1" x14ac:dyDescent="0.35">
      <c r="A16" s="32" t="s">
        <v>490</v>
      </c>
    </row>
    <row r="17" spans="1:1" x14ac:dyDescent="0.35">
      <c r="A17" s="32" t="s">
        <v>491</v>
      </c>
    </row>
    <row r="18" spans="1:1" x14ac:dyDescent="0.35">
      <c r="A18" s="32" t="s">
        <v>492</v>
      </c>
    </row>
    <row r="19" spans="1:1" x14ac:dyDescent="0.35">
      <c r="A19" s="32" t="s">
        <v>500</v>
      </c>
    </row>
    <row r="20" spans="1:1" x14ac:dyDescent="0.35">
      <c r="A20" s="1" t="s">
        <v>163</v>
      </c>
    </row>
    <row r="21" spans="1:1" x14ac:dyDescent="0.35">
      <c r="A21" s="32" t="s">
        <v>117</v>
      </c>
    </row>
    <row r="22" spans="1:1" x14ac:dyDescent="0.35">
      <c r="A22" s="32" t="s">
        <v>125</v>
      </c>
    </row>
    <row r="23" spans="1:1" x14ac:dyDescent="0.35">
      <c r="A23" s="32" t="s">
        <v>448</v>
      </c>
    </row>
    <row r="24" spans="1:1" x14ac:dyDescent="0.35">
      <c r="A24" s="1" t="s">
        <v>136</v>
      </c>
    </row>
    <row r="25" spans="1:1" x14ac:dyDescent="0.35">
      <c r="A25" s="32" t="s">
        <v>137</v>
      </c>
    </row>
    <row r="26" spans="1:1" x14ac:dyDescent="0.35">
      <c r="A26" s="32" t="s">
        <v>50</v>
      </c>
    </row>
    <row r="27" spans="1:1" x14ac:dyDescent="0.35">
      <c r="A27" s="1" t="s">
        <v>106</v>
      </c>
    </row>
    <row r="28" spans="1:1" x14ac:dyDescent="0.35">
      <c r="A28" s="32" t="s">
        <v>110</v>
      </c>
    </row>
    <row r="29" spans="1:1" x14ac:dyDescent="0.35">
      <c r="A29" s="32" t="s">
        <v>107</v>
      </c>
    </row>
    <row r="30" spans="1:1" x14ac:dyDescent="0.35">
      <c r="A30" s="32" t="s">
        <v>50</v>
      </c>
    </row>
    <row r="31" spans="1:1" x14ac:dyDescent="0.35">
      <c r="A31" s="1" t="s">
        <v>279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1F63AE-A64B-4BAA-A97E-96F2ADA6D1C8}">
  <dimension ref="A1:K30"/>
  <sheetViews>
    <sheetView topLeftCell="F17" workbookViewId="0">
      <selection activeCell="J27" sqref="J27"/>
    </sheetView>
  </sheetViews>
  <sheetFormatPr baseColWidth="10" defaultRowHeight="14.5" x14ac:dyDescent="0.35"/>
  <cols>
    <col min="1" max="1" width="44.1796875" customWidth="1"/>
    <col min="2" max="3" width="7.1796875" hidden="1" customWidth="1"/>
    <col min="4" max="4" width="29.81640625" customWidth="1"/>
    <col min="5" max="5" width="26.81640625" bestFit="1" customWidth="1"/>
    <col min="6" max="6" width="20.81640625" customWidth="1"/>
    <col min="7" max="7" width="8.6328125" customWidth="1"/>
    <col min="8" max="8" width="54.81640625" customWidth="1"/>
    <col min="9" max="9" width="25.6328125" bestFit="1" customWidth="1"/>
    <col min="10" max="10" width="26.81640625" bestFit="1" customWidth="1"/>
    <col min="11" max="11" width="23.36328125" bestFit="1" customWidth="1"/>
  </cols>
  <sheetData>
    <row r="1" spans="1:11" x14ac:dyDescent="0.35">
      <c r="A1" s="14" t="s">
        <v>377</v>
      </c>
      <c r="B1" s="14" t="s">
        <v>407</v>
      </c>
      <c r="C1" s="14" t="s">
        <v>408</v>
      </c>
      <c r="D1" s="14" t="s">
        <v>378</v>
      </c>
      <c r="E1" s="14" t="s">
        <v>379</v>
      </c>
      <c r="F1" s="15" t="s">
        <v>380</v>
      </c>
      <c r="H1" s="33" t="s">
        <v>377</v>
      </c>
      <c r="I1" s="14" t="s">
        <v>378</v>
      </c>
      <c r="J1" s="14" t="s">
        <v>379</v>
      </c>
      <c r="K1" s="14" t="s">
        <v>508</v>
      </c>
    </row>
    <row r="2" spans="1:11" x14ac:dyDescent="0.35">
      <c r="A2" s="16" t="s">
        <v>381</v>
      </c>
      <c r="B2" s="16"/>
      <c r="C2" s="24" t="s">
        <v>414</v>
      </c>
      <c r="D2" s="17"/>
      <c r="E2" s="17"/>
      <c r="F2" s="17"/>
      <c r="H2" s="34" t="s">
        <v>144</v>
      </c>
      <c r="I2" s="23"/>
      <c r="J2" s="23"/>
      <c r="K2" s="23"/>
    </row>
    <row r="3" spans="1:11" x14ac:dyDescent="0.35">
      <c r="A3" s="18" t="s">
        <v>381</v>
      </c>
      <c r="B3" s="24" t="s">
        <v>414</v>
      </c>
      <c r="C3" s="24" t="s">
        <v>414</v>
      </c>
      <c r="D3" s="19" t="s">
        <v>383</v>
      </c>
      <c r="E3" s="20" t="s">
        <v>384</v>
      </c>
      <c r="F3" s="27" t="s">
        <v>489</v>
      </c>
      <c r="H3" s="35" t="s">
        <v>144</v>
      </c>
      <c r="I3" s="38" t="s">
        <v>383</v>
      </c>
      <c r="J3" s="23" t="s">
        <v>384</v>
      </c>
      <c r="K3" s="39" t="s">
        <v>509</v>
      </c>
    </row>
    <row r="4" spans="1:11" x14ac:dyDescent="0.35">
      <c r="A4" s="16" t="s">
        <v>385</v>
      </c>
      <c r="B4" s="16"/>
      <c r="C4" s="24" t="s">
        <v>414</v>
      </c>
      <c r="D4" s="17"/>
      <c r="E4" s="17"/>
      <c r="F4" s="17"/>
      <c r="H4" s="34" t="s">
        <v>88</v>
      </c>
      <c r="I4" s="23"/>
      <c r="J4" s="23"/>
      <c r="K4" s="23"/>
    </row>
    <row r="5" spans="1:11" x14ac:dyDescent="0.35">
      <c r="A5" s="18" t="s">
        <v>385</v>
      </c>
      <c r="B5" s="24" t="s">
        <v>414</v>
      </c>
      <c r="C5" s="24" t="s">
        <v>414</v>
      </c>
      <c r="D5" s="19" t="s">
        <v>386</v>
      </c>
      <c r="E5" s="20" t="s">
        <v>387</v>
      </c>
      <c r="F5" s="27">
        <v>30</v>
      </c>
      <c r="H5" s="35" t="s">
        <v>88</v>
      </c>
      <c r="I5" s="38" t="s">
        <v>386</v>
      </c>
      <c r="J5" s="23" t="s">
        <v>387</v>
      </c>
      <c r="K5" s="39" t="s">
        <v>509</v>
      </c>
    </row>
    <row r="6" spans="1:11" x14ac:dyDescent="0.35">
      <c r="A6" s="16" t="s">
        <v>182</v>
      </c>
      <c r="B6" s="24" t="s">
        <v>414</v>
      </c>
      <c r="C6" s="24" t="s">
        <v>414</v>
      </c>
      <c r="D6" s="22" t="s">
        <v>388</v>
      </c>
      <c r="E6" s="20" t="s">
        <v>389</v>
      </c>
      <c r="F6" s="26" t="s">
        <v>390</v>
      </c>
      <c r="H6" s="34" t="s">
        <v>182</v>
      </c>
      <c r="I6" s="23"/>
      <c r="J6" s="23"/>
      <c r="K6" s="23"/>
    </row>
    <row r="7" spans="1:11" x14ac:dyDescent="0.35">
      <c r="A7" s="16" t="s">
        <v>116</v>
      </c>
      <c r="B7" s="16"/>
      <c r="C7" s="24" t="s">
        <v>414</v>
      </c>
      <c r="D7" s="17"/>
      <c r="E7" s="17"/>
      <c r="F7" s="17"/>
      <c r="H7" s="35" t="s">
        <v>182</v>
      </c>
      <c r="I7" s="26" t="s">
        <v>388</v>
      </c>
      <c r="J7" s="23" t="s">
        <v>389</v>
      </c>
      <c r="K7" s="39" t="s">
        <v>509</v>
      </c>
    </row>
    <row r="8" spans="1:11" x14ac:dyDescent="0.35">
      <c r="A8" s="18" t="s">
        <v>391</v>
      </c>
      <c r="B8" s="24" t="s">
        <v>414</v>
      </c>
      <c r="C8" s="24" t="s">
        <v>414</v>
      </c>
      <c r="D8" s="22" t="s">
        <v>392</v>
      </c>
      <c r="E8" s="20" t="s">
        <v>393</v>
      </c>
      <c r="F8" s="21" t="s">
        <v>394</v>
      </c>
      <c r="H8" s="34" t="s">
        <v>163</v>
      </c>
      <c r="I8" s="23"/>
      <c r="J8" s="23"/>
      <c r="K8" s="23"/>
    </row>
    <row r="9" spans="1:11" x14ac:dyDescent="0.35">
      <c r="A9" s="18" t="s">
        <v>395</v>
      </c>
      <c r="B9" s="24" t="s">
        <v>414</v>
      </c>
      <c r="C9" s="24" t="s">
        <v>414</v>
      </c>
      <c r="D9" s="22" t="s">
        <v>415</v>
      </c>
      <c r="E9" s="20" t="s">
        <v>416</v>
      </c>
      <c r="F9" s="23" t="s">
        <v>421</v>
      </c>
      <c r="H9" s="35" t="s">
        <v>117</v>
      </c>
      <c r="I9" s="26" t="s">
        <v>392</v>
      </c>
      <c r="J9" s="23" t="s">
        <v>393</v>
      </c>
      <c r="K9" s="23" t="s">
        <v>518</v>
      </c>
    </row>
    <row r="10" spans="1:11" x14ac:dyDescent="0.35">
      <c r="A10" s="18" t="s">
        <v>464</v>
      </c>
      <c r="B10" s="24" t="s">
        <v>414</v>
      </c>
      <c r="C10" s="24" t="s">
        <v>414</v>
      </c>
      <c r="D10" s="22" t="s">
        <v>415</v>
      </c>
      <c r="E10" s="20" t="s">
        <v>416</v>
      </c>
      <c r="F10" s="23" t="s">
        <v>465</v>
      </c>
      <c r="H10" s="35" t="s">
        <v>125</v>
      </c>
      <c r="I10" s="26" t="s">
        <v>415</v>
      </c>
      <c r="J10" s="23" t="s">
        <v>416</v>
      </c>
      <c r="K10" s="39" t="s">
        <v>509</v>
      </c>
    </row>
    <row r="11" spans="1:11" x14ac:dyDescent="0.35">
      <c r="A11" s="16" t="s">
        <v>25</v>
      </c>
      <c r="B11" s="16"/>
      <c r="C11" s="24" t="s">
        <v>414</v>
      </c>
      <c r="D11" s="17"/>
      <c r="E11" s="17"/>
      <c r="F11" s="17"/>
      <c r="H11" s="35" t="s">
        <v>448</v>
      </c>
      <c r="I11" s="26" t="s">
        <v>415</v>
      </c>
      <c r="J11" s="23" t="s">
        <v>416</v>
      </c>
      <c r="K11" s="39" t="s">
        <v>509</v>
      </c>
    </row>
    <row r="12" spans="1:11" x14ac:dyDescent="0.35">
      <c r="A12" s="18" t="s">
        <v>342</v>
      </c>
      <c r="B12" s="24" t="s">
        <v>414</v>
      </c>
      <c r="C12" s="18"/>
      <c r="D12" s="17" t="s">
        <v>382</v>
      </c>
      <c r="E12" s="17" t="s">
        <v>382</v>
      </c>
      <c r="F12" s="27">
        <v>18</v>
      </c>
      <c r="H12" s="34" t="s">
        <v>25</v>
      </c>
      <c r="I12" s="23"/>
      <c r="J12" s="23"/>
      <c r="K12" s="23"/>
    </row>
    <row r="13" spans="1:11" x14ac:dyDescent="0.35">
      <c r="A13" s="18" t="s">
        <v>343</v>
      </c>
      <c r="B13" s="24" t="s">
        <v>414</v>
      </c>
      <c r="C13" s="24" t="s">
        <v>414</v>
      </c>
      <c r="D13" s="22" t="s">
        <v>396</v>
      </c>
      <c r="E13" s="20" t="s">
        <v>397</v>
      </c>
      <c r="F13" s="27" t="s">
        <v>398</v>
      </c>
      <c r="H13" s="35" t="s">
        <v>343</v>
      </c>
      <c r="I13" s="26" t="s">
        <v>396</v>
      </c>
      <c r="J13" s="23" t="s">
        <v>397</v>
      </c>
      <c r="K13" s="39" t="s">
        <v>509</v>
      </c>
    </row>
    <row r="14" spans="1:11" x14ac:dyDescent="0.35">
      <c r="A14" s="18" t="s">
        <v>399</v>
      </c>
      <c r="B14" s="24" t="s">
        <v>414</v>
      </c>
      <c r="C14" s="24" t="s">
        <v>414</v>
      </c>
      <c r="D14" s="22" t="s">
        <v>400</v>
      </c>
      <c r="E14" s="20" t="s">
        <v>401</v>
      </c>
      <c r="F14" s="27">
        <v>29</v>
      </c>
      <c r="H14" s="35" t="s">
        <v>511</v>
      </c>
      <c r="I14" s="31" t="s">
        <v>382</v>
      </c>
      <c r="J14" s="31" t="s">
        <v>382</v>
      </c>
      <c r="K14" s="31" t="s">
        <v>519</v>
      </c>
    </row>
    <row r="15" spans="1:11" x14ac:dyDescent="0.35">
      <c r="A15" s="18" t="s">
        <v>26</v>
      </c>
      <c r="B15" s="24" t="s">
        <v>414</v>
      </c>
      <c r="C15" s="24" t="s">
        <v>414</v>
      </c>
      <c r="D15" s="22" t="s">
        <v>402</v>
      </c>
      <c r="E15" s="20" t="s">
        <v>403</v>
      </c>
      <c r="F15" s="22" t="s">
        <v>404</v>
      </c>
      <c r="H15" s="35" t="s">
        <v>342</v>
      </c>
      <c r="I15" s="26" t="s">
        <v>495</v>
      </c>
      <c r="J15" s="26" t="s">
        <v>496</v>
      </c>
      <c r="K15" s="23" t="s">
        <v>518</v>
      </c>
    </row>
    <row r="16" spans="1:11" x14ac:dyDescent="0.35">
      <c r="A16" s="18" t="s">
        <v>26</v>
      </c>
      <c r="D16" s="26" t="s">
        <v>513</v>
      </c>
      <c r="E16" s="23" t="s">
        <v>514</v>
      </c>
      <c r="F16" t="s">
        <v>527</v>
      </c>
      <c r="H16" s="35" t="s">
        <v>510</v>
      </c>
      <c r="I16" s="26" t="s">
        <v>400</v>
      </c>
      <c r="J16" s="23" t="s">
        <v>401</v>
      </c>
      <c r="K16" s="39" t="s">
        <v>509</v>
      </c>
    </row>
    <row r="17" spans="1:11" x14ac:dyDescent="0.35">
      <c r="A17" s="18" t="s">
        <v>65</v>
      </c>
      <c r="B17" s="18"/>
      <c r="C17" s="18"/>
      <c r="D17" s="17" t="s">
        <v>382</v>
      </c>
      <c r="E17" s="17" t="s">
        <v>382</v>
      </c>
      <c r="F17" s="17" t="s">
        <v>382</v>
      </c>
      <c r="H17" s="35" t="s">
        <v>520</v>
      </c>
      <c r="I17" s="26" t="s">
        <v>513</v>
      </c>
      <c r="J17" s="23" t="s">
        <v>514</v>
      </c>
      <c r="K17" s="39" t="s">
        <v>509</v>
      </c>
    </row>
    <row r="18" spans="1:11" x14ac:dyDescent="0.35">
      <c r="A18" s="16" t="s">
        <v>91</v>
      </c>
      <c r="B18" s="16"/>
      <c r="C18" s="24" t="s">
        <v>414</v>
      </c>
      <c r="D18" s="17"/>
      <c r="E18" s="17"/>
      <c r="F18" s="17"/>
      <c r="H18" s="35" t="s">
        <v>512</v>
      </c>
      <c r="I18" s="26" t="s">
        <v>402</v>
      </c>
      <c r="J18" s="23" t="s">
        <v>403</v>
      </c>
      <c r="K18" s="39" t="s">
        <v>509</v>
      </c>
    </row>
    <row r="19" spans="1:11" x14ac:dyDescent="0.35">
      <c r="A19" s="28" t="s">
        <v>490</v>
      </c>
      <c r="B19" s="18"/>
      <c r="C19" s="18"/>
      <c r="D19" s="17" t="s">
        <v>382</v>
      </c>
      <c r="E19" s="17" t="s">
        <v>382</v>
      </c>
      <c r="F19" s="17" t="s">
        <v>382</v>
      </c>
      <c r="H19" s="35" t="s">
        <v>65</v>
      </c>
      <c r="I19" s="46" t="s">
        <v>546</v>
      </c>
      <c r="J19" s="78" t="s">
        <v>547</v>
      </c>
      <c r="K19" s="39" t="s">
        <v>509</v>
      </c>
    </row>
    <row r="20" spans="1:11" x14ac:dyDescent="0.35">
      <c r="A20" s="28" t="s">
        <v>491</v>
      </c>
      <c r="B20" s="18"/>
      <c r="C20" s="18"/>
      <c r="D20" s="17" t="s">
        <v>382</v>
      </c>
      <c r="E20" s="17" t="s">
        <v>382</v>
      </c>
      <c r="F20" s="17" t="s">
        <v>382</v>
      </c>
      <c r="H20" s="34" t="s">
        <v>91</v>
      </c>
      <c r="I20" s="23"/>
      <c r="J20" s="23"/>
      <c r="K20" s="23"/>
    </row>
    <row r="21" spans="1:11" x14ac:dyDescent="0.35">
      <c r="A21" s="28" t="s">
        <v>492</v>
      </c>
      <c r="B21" s="24" t="s">
        <v>414</v>
      </c>
      <c r="C21" s="24" t="s">
        <v>414</v>
      </c>
      <c r="D21" s="22" t="s">
        <v>485</v>
      </c>
      <c r="E21" t="s">
        <v>486</v>
      </c>
      <c r="F21" s="27" t="s">
        <v>488</v>
      </c>
      <c r="H21" s="35" t="s">
        <v>490</v>
      </c>
      <c r="I21" s="31" t="s">
        <v>382</v>
      </c>
      <c r="J21" s="31" t="s">
        <v>382</v>
      </c>
      <c r="K21" s="31" t="s">
        <v>519</v>
      </c>
    </row>
    <row r="22" spans="1:11" x14ac:dyDescent="0.35">
      <c r="A22" s="28" t="s">
        <v>492</v>
      </c>
      <c r="B22" s="18"/>
      <c r="C22" s="18"/>
      <c r="D22" s="17" t="s">
        <v>382</v>
      </c>
      <c r="E22" s="17" t="s">
        <v>382</v>
      </c>
      <c r="F22" s="25" t="s">
        <v>487</v>
      </c>
      <c r="H22" s="35" t="s">
        <v>491</v>
      </c>
      <c r="I22" s="31" t="s">
        <v>382</v>
      </c>
      <c r="J22" s="31" t="s">
        <v>382</v>
      </c>
      <c r="K22" s="31" t="s">
        <v>519</v>
      </c>
    </row>
    <row r="23" spans="1:11" ht="29" x14ac:dyDescent="0.35">
      <c r="A23" s="16" t="s">
        <v>405</v>
      </c>
      <c r="B23" s="16"/>
      <c r="C23" s="24" t="s">
        <v>414</v>
      </c>
      <c r="D23" s="17"/>
      <c r="E23" s="17"/>
      <c r="F23" s="17"/>
      <c r="H23" s="36" t="s">
        <v>515</v>
      </c>
      <c r="I23" s="26" t="s">
        <v>485</v>
      </c>
      <c r="J23" s="23" t="s">
        <v>486</v>
      </c>
      <c r="K23" s="39" t="s">
        <v>509</v>
      </c>
    </row>
    <row r="24" spans="1:11" ht="29" x14ac:dyDescent="0.35">
      <c r="A24" s="18" t="s">
        <v>137</v>
      </c>
      <c r="B24" s="24" t="s">
        <v>414</v>
      </c>
      <c r="C24" s="24" t="s">
        <v>414</v>
      </c>
      <c r="D24" s="22" t="s">
        <v>444</v>
      </c>
      <c r="E24" t="s">
        <v>445</v>
      </c>
      <c r="F24" s="22" t="s">
        <v>446</v>
      </c>
      <c r="H24" s="36" t="s">
        <v>516</v>
      </c>
      <c r="I24" s="26" t="s">
        <v>498</v>
      </c>
      <c r="J24" s="26" t="s">
        <v>499</v>
      </c>
      <c r="K24" s="23" t="s">
        <v>518</v>
      </c>
    </row>
    <row r="25" spans="1:11" ht="29" x14ac:dyDescent="0.35">
      <c r="A25" s="16" t="s">
        <v>106</v>
      </c>
      <c r="B25" s="16"/>
      <c r="C25" s="16"/>
      <c r="D25" s="17"/>
      <c r="E25" s="17"/>
      <c r="F25" s="17"/>
      <c r="H25" s="36" t="s">
        <v>517</v>
      </c>
      <c r="I25" s="31" t="s">
        <v>382</v>
      </c>
      <c r="J25" s="31" t="s">
        <v>382</v>
      </c>
      <c r="K25" s="31" t="s">
        <v>519</v>
      </c>
    </row>
    <row r="26" spans="1:11" x14ac:dyDescent="0.35">
      <c r="A26" s="18" t="s">
        <v>406</v>
      </c>
      <c r="B26" s="18"/>
      <c r="C26" s="18"/>
      <c r="D26" s="17" t="s">
        <v>382</v>
      </c>
      <c r="E26" s="17" t="s">
        <v>382</v>
      </c>
      <c r="F26" s="17" t="s">
        <v>382</v>
      </c>
      <c r="H26" s="34" t="s">
        <v>136</v>
      </c>
      <c r="I26" s="23"/>
      <c r="J26" s="23"/>
      <c r="K26" s="23"/>
    </row>
    <row r="27" spans="1:11" x14ac:dyDescent="0.35">
      <c r="A27" s="18" t="s">
        <v>107</v>
      </c>
      <c r="B27" s="18"/>
      <c r="C27" s="18"/>
      <c r="D27" s="17" t="s">
        <v>382</v>
      </c>
      <c r="E27" s="17" t="s">
        <v>382</v>
      </c>
      <c r="F27" s="17" t="s">
        <v>382</v>
      </c>
      <c r="H27" s="35" t="s">
        <v>137</v>
      </c>
      <c r="I27" s="26" t="s">
        <v>444</v>
      </c>
      <c r="J27" s="23" t="s">
        <v>445</v>
      </c>
      <c r="K27" s="23" t="s">
        <v>518</v>
      </c>
    </row>
    <row r="28" spans="1:11" x14ac:dyDescent="0.35">
      <c r="H28" s="37" t="s">
        <v>106</v>
      </c>
      <c r="I28" s="23"/>
      <c r="J28" s="23"/>
      <c r="K28" s="23"/>
    </row>
    <row r="29" spans="1:11" x14ac:dyDescent="0.35">
      <c r="H29" s="35" t="s">
        <v>110</v>
      </c>
      <c r="I29" s="31" t="s">
        <v>382</v>
      </c>
      <c r="J29" s="31" t="s">
        <v>382</v>
      </c>
      <c r="K29" s="31" t="s">
        <v>519</v>
      </c>
    </row>
    <row r="30" spans="1:11" x14ac:dyDescent="0.35">
      <c r="H30" s="35" t="s">
        <v>107</v>
      </c>
      <c r="I30" s="31" t="s">
        <v>382</v>
      </c>
      <c r="J30" s="31" t="s">
        <v>382</v>
      </c>
      <c r="K30" s="31" t="s">
        <v>519</v>
      </c>
    </row>
  </sheetData>
  <autoFilter ref="A1:F26" xr:uid="{AB1F63AE-A64B-4BAA-A97E-96F2ADA6D1C8}"/>
  <hyperlinks>
    <hyperlink ref="E9" r:id="rId1" xr:uid="{F6610714-BC26-48B7-B855-D538B9788C5B}"/>
    <hyperlink ref="E10" r:id="rId2" xr:uid="{1E09064C-5AA0-4943-B9D4-D3AC8611756F}"/>
    <hyperlink ref="J10" r:id="rId3" xr:uid="{20942AB0-7FA7-432F-9B42-543EA6D37F32}"/>
    <hyperlink ref="J11" r:id="rId4" xr:uid="{4A5988B1-E567-49EB-B8F2-B27510C77B36}"/>
    <hyperlink ref="J15" r:id="rId5" xr:uid="{845ECCBF-AD7E-47B8-BE36-EF155305440B}"/>
  </hyperlinks>
  <pageMargins left="0.7" right="0.7" top="0.75" bottom="0.75" header="0.3" footer="0.3"/>
  <pageSetup paperSize="9" orientation="portrait" r:id="rId6"/>
  <legacyDrawing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35645-5E0B-47B5-9C38-49E16F607CB5}">
  <dimension ref="A2:E33"/>
  <sheetViews>
    <sheetView workbookViewId="0">
      <selection activeCell="D18" sqref="D18"/>
    </sheetView>
  </sheetViews>
  <sheetFormatPr baseColWidth="10" defaultRowHeight="14.5" x14ac:dyDescent="0.35"/>
  <cols>
    <col min="1" max="1" width="44.81640625" customWidth="1"/>
    <col min="2" max="2" width="12.1796875" customWidth="1"/>
    <col min="4" max="4" width="64.453125" bestFit="1" customWidth="1"/>
    <col min="5" max="5" width="12.26953125" style="2" customWidth="1"/>
    <col min="6" max="13" width="1.81640625" bestFit="1" customWidth="1"/>
    <col min="14" max="84" width="2.81640625" bestFit="1" customWidth="1"/>
    <col min="85" max="120" width="3.81640625" bestFit="1" customWidth="1"/>
    <col min="121" max="121" width="11.7265625" bestFit="1" customWidth="1"/>
  </cols>
  <sheetData>
    <row r="2" spans="1:5" x14ac:dyDescent="0.35">
      <c r="A2" s="4" t="s">
        <v>257</v>
      </c>
      <c r="B2" s="4" t="s">
        <v>256</v>
      </c>
      <c r="D2" s="5" t="s">
        <v>287</v>
      </c>
      <c r="E2" s="2" t="s">
        <v>288</v>
      </c>
    </row>
    <row r="3" spans="1:5" ht="15.65" customHeight="1" x14ac:dyDescent="0.35">
      <c r="A3" s="3" t="s">
        <v>298</v>
      </c>
      <c r="B3" s="6">
        <v>18</v>
      </c>
      <c r="D3" s="1" t="s">
        <v>178</v>
      </c>
      <c r="E3" s="2">
        <v>5</v>
      </c>
    </row>
    <row r="4" spans="1:5" x14ac:dyDescent="0.35">
      <c r="A4" s="3" t="s">
        <v>297</v>
      </c>
      <c r="B4" s="2">
        <v>40</v>
      </c>
      <c r="D4" s="1" t="s">
        <v>291</v>
      </c>
      <c r="E4" s="2">
        <v>1</v>
      </c>
    </row>
    <row r="5" spans="1:5" x14ac:dyDescent="0.35">
      <c r="A5" s="3" t="s">
        <v>258</v>
      </c>
      <c r="B5" s="2">
        <v>16</v>
      </c>
      <c r="D5" s="1" t="s">
        <v>270</v>
      </c>
      <c r="E5" s="2">
        <v>1</v>
      </c>
    </row>
    <row r="6" spans="1:5" x14ac:dyDescent="0.35">
      <c r="A6" s="3" t="s">
        <v>259</v>
      </c>
      <c r="B6" s="2">
        <f>110-18</f>
        <v>92</v>
      </c>
      <c r="D6" s="1" t="s">
        <v>48</v>
      </c>
      <c r="E6" s="2">
        <v>37</v>
      </c>
    </row>
    <row r="7" spans="1:5" x14ac:dyDescent="0.35">
      <c r="A7" s="3"/>
      <c r="B7" s="2"/>
      <c r="D7" s="1" t="s">
        <v>271</v>
      </c>
      <c r="E7" s="2">
        <v>1</v>
      </c>
    </row>
    <row r="8" spans="1:5" x14ac:dyDescent="0.35">
      <c r="A8" s="3"/>
      <c r="B8" s="2"/>
      <c r="D8" s="1" t="s">
        <v>272</v>
      </c>
      <c r="E8" s="2">
        <v>1</v>
      </c>
    </row>
    <row r="9" spans="1:5" x14ac:dyDescent="0.35">
      <c r="A9" s="3"/>
      <c r="B9" s="2"/>
      <c r="D9" s="1" t="s">
        <v>268</v>
      </c>
      <c r="E9" s="2">
        <v>1</v>
      </c>
    </row>
    <row r="10" spans="1:5" x14ac:dyDescent="0.35">
      <c r="A10" s="3"/>
      <c r="B10" s="2"/>
      <c r="D10" s="1" t="s">
        <v>66</v>
      </c>
      <c r="E10" s="2">
        <v>4</v>
      </c>
    </row>
    <row r="11" spans="1:5" x14ac:dyDescent="0.35">
      <c r="A11" s="3"/>
      <c r="B11" s="2"/>
      <c r="D11" s="1" t="s">
        <v>273</v>
      </c>
      <c r="E11" s="2">
        <v>4</v>
      </c>
    </row>
    <row r="12" spans="1:5" x14ac:dyDescent="0.35">
      <c r="A12" s="3"/>
      <c r="B12" s="2"/>
      <c r="D12" s="1" t="s">
        <v>153</v>
      </c>
      <c r="E12" s="2">
        <v>26</v>
      </c>
    </row>
    <row r="13" spans="1:5" x14ac:dyDescent="0.35">
      <c r="A13" s="3"/>
      <c r="B13" s="2"/>
      <c r="D13" s="1" t="s">
        <v>58</v>
      </c>
      <c r="E13" s="2">
        <v>23</v>
      </c>
    </row>
    <row r="14" spans="1:5" x14ac:dyDescent="0.35">
      <c r="A14" s="3"/>
      <c r="B14" s="2"/>
      <c r="D14" s="1" t="s">
        <v>267</v>
      </c>
      <c r="E14" s="2">
        <v>3</v>
      </c>
    </row>
    <row r="15" spans="1:5" x14ac:dyDescent="0.35">
      <c r="A15" s="3"/>
      <c r="B15" s="2"/>
      <c r="D15" s="1" t="s">
        <v>269</v>
      </c>
      <c r="E15" s="2">
        <v>1</v>
      </c>
    </row>
    <row r="16" spans="1:5" x14ac:dyDescent="0.35">
      <c r="A16" s="3"/>
      <c r="B16" s="2"/>
      <c r="D16" s="1" t="s">
        <v>279</v>
      </c>
      <c r="E16" s="2">
        <v>108</v>
      </c>
    </row>
    <row r="17" spans="1:2" x14ac:dyDescent="0.35">
      <c r="A17" s="3"/>
      <c r="B17" s="2"/>
    </row>
    <row r="18" spans="1:2" x14ac:dyDescent="0.35">
      <c r="A18" s="3"/>
      <c r="B18" s="2"/>
    </row>
    <row r="19" spans="1:2" x14ac:dyDescent="0.35">
      <c r="A19" s="3"/>
      <c r="B19" s="2"/>
    </row>
    <row r="20" spans="1:2" x14ac:dyDescent="0.35">
      <c r="A20" s="3"/>
      <c r="B20" s="2"/>
    </row>
    <row r="21" spans="1:2" x14ac:dyDescent="0.35">
      <c r="A21" s="3"/>
      <c r="B21" s="2"/>
    </row>
    <row r="22" spans="1:2" x14ac:dyDescent="0.35">
      <c r="A22" s="3"/>
      <c r="B22" s="2"/>
    </row>
    <row r="23" spans="1:2" x14ac:dyDescent="0.35">
      <c r="A23" s="3"/>
      <c r="B23" s="2"/>
    </row>
    <row r="24" spans="1:2" x14ac:dyDescent="0.35">
      <c r="A24" s="3"/>
      <c r="B24" s="2"/>
    </row>
    <row r="25" spans="1:2" x14ac:dyDescent="0.35">
      <c r="A25" s="3"/>
      <c r="B25" s="2"/>
    </row>
    <row r="26" spans="1:2" x14ac:dyDescent="0.35">
      <c r="A26" s="3"/>
      <c r="B26" s="2"/>
    </row>
    <row r="27" spans="1:2" x14ac:dyDescent="0.35">
      <c r="A27" s="3"/>
      <c r="B27" s="2"/>
    </row>
    <row r="28" spans="1:2" x14ac:dyDescent="0.35">
      <c r="A28" s="3"/>
      <c r="B28" s="2"/>
    </row>
    <row r="29" spans="1:2" x14ac:dyDescent="0.35">
      <c r="A29" s="3"/>
      <c r="B29" s="2"/>
    </row>
    <row r="30" spans="1:2" x14ac:dyDescent="0.35">
      <c r="A30" s="3"/>
      <c r="B30" s="2"/>
    </row>
    <row r="31" spans="1:2" x14ac:dyDescent="0.35">
      <c r="A31" s="3"/>
      <c r="B31" s="2"/>
    </row>
    <row r="32" spans="1:2" x14ac:dyDescent="0.35">
      <c r="A32" s="3"/>
      <c r="B32" s="2"/>
    </row>
    <row r="33" spans="1:2" x14ac:dyDescent="0.35">
      <c r="A33" s="3"/>
      <c r="B33" s="2"/>
    </row>
  </sheetData>
  <autoFilter ref="A2:B33" xr:uid="{2E535645-5E0B-47B5-9C38-49E16F607CB5}"/>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BA6FCF-63D8-4836-9159-8319E6987557}">
  <dimension ref="B2:C49"/>
  <sheetViews>
    <sheetView workbookViewId="0">
      <selection activeCell="D13" sqref="D13"/>
    </sheetView>
  </sheetViews>
  <sheetFormatPr baseColWidth="10" defaultRowHeight="14.5" x14ac:dyDescent="0.35"/>
  <cols>
    <col min="2" max="2" width="71.1796875" customWidth="1"/>
    <col min="3" max="3" width="12.26953125" customWidth="1"/>
    <col min="4" max="4" width="11.7265625" bestFit="1" customWidth="1"/>
  </cols>
  <sheetData>
    <row r="2" spans="2:3" x14ac:dyDescent="0.35">
      <c r="B2" s="8" t="s">
        <v>299</v>
      </c>
      <c r="C2" t="s">
        <v>288</v>
      </c>
    </row>
    <row r="3" spans="2:3" s="3" customFormat="1" ht="29" x14ac:dyDescent="0.35">
      <c r="B3" s="7" t="s">
        <v>27</v>
      </c>
      <c r="C3" s="9">
        <v>49</v>
      </c>
    </row>
    <row r="4" spans="2:3" s="3" customFormat="1" x14ac:dyDescent="0.35">
      <c r="B4" s="7" t="s">
        <v>292</v>
      </c>
      <c r="C4" s="9">
        <v>49</v>
      </c>
    </row>
    <row r="5" spans="2:3" s="3" customFormat="1" ht="29" x14ac:dyDescent="0.35">
      <c r="B5" s="7" t="s">
        <v>254</v>
      </c>
      <c r="C5" s="9">
        <v>19</v>
      </c>
    </row>
    <row r="6" spans="2:3" s="3" customFormat="1" x14ac:dyDescent="0.35">
      <c r="B6" s="7" t="s">
        <v>295</v>
      </c>
      <c r="C6" s="9">
        <v>7</v>
      </c>
    </row>
    <row r="7" spans="2:3" s="3" customFormat="1" ht="29" x14ac:dyDescent="0.35">
      <c r="B7" s="7" t="s">
        <v>293</v>
      </c>
      <c r="C7" s="9">
        <v>12</v>
      </c>
    </row>
    <row r="8" spans="2:3" s="3" customFormat="1" ht="29" x14ac:dyDescent="0.35">
      <c r="B8" s="7" t="s">
        <v>92</v>
      </c>
      <c r="C8" s="9">
        <v>40</v>
      </c>
    </row>
    <row r="9" spans="2:3" s="3" customFormat="1" ht="29" x14ac:dyDescent="0.35">
      <c r="B9" s="7" t="s">
        <v>289</v>
      </c>
      <c r="C9" s="9">
        <v>35</v>
      </c>
    </row>
    <row r="10" spans="2:3" s="3" customFormat="1" x14ac:dyDescent="0.35">
      <c r="B10" s="7" t="s">
        <v>290</v>
      </c>
      <c r="C10" s="9">
        <v>5</v>
      </c>
    </row>
    <row r="11" spans="2:3" x14ac:dyDescent="0.35">
      <c r="B11" s="1" t="s">
        <v>279</v>
      </c>
      <c r="C11" s="2">
        <v>108</v>
      </c>
    </row>
    <row r="13" spans="2:3" x14ac:dyDescent="0.35">
      <c r="B13" s="8" t="s">
        <v>299</v>
      </c>
      <c r="C13" t="s">
        <v>288</v>
      </c>
    </row>
    <row r="14" spans="2:3" ht="29" x14ac:dyDescent="0.35">
      <c r="B14" s="7" t="s">
        <v>289</v>
      </c>
      <c r="C14" s="9">
        <v>35</v>
      </c>
    </row>
    <row r="15" spans="2:3" ht="29" x14ac:dyDescent="0.35">
      <c r="B15" s="7" t="s">
        <v>127</v>
      </c>
      <c r="C15" s="9">
        <v>2</v>
      </c>
    </row>
    <row r="16" spans="2:3" x14ac:dyDescent="0.35">
      <c r="B16" s="7" t="s">
        <v>124</v>
      </c>
      <c r="C16" s="9">
        <v>1</v>
      </c>
    </row>
    <row r="17" spans="2:3" x14ac:dyDescent="0.35">
      <c r="B17" s="7" t="s">
        <v>120</v>
      </c>
      <c r="C17" s="9">
        <v>2</v>
      </c>
    </row>
    <row r="18" spans="2:3" ht="29" x14ac:dyDescent="0.35">
      <c r="B18" s="7" t="s">
        <v>296</v>
      </c>
      <c r="C18" s="9">
        <v>8</v>
      </c>
    </row>
    <row r="19" spans="2:3" ht="29" x14ac:dyDescent="0.35">
      <c r="B19" s="7" t="s">
        <v>192</v>
      </c>
      <c r="C19" s="9">
        <v>7</v>
      </c>
    </row>
    <row r="20" spans="2:3" ht="29" x14ac:dyDescent="0.35">
      <c r="B20" s="7" t="s">
        <v>191</v>
      </c>
      <c r="C20" s="9">
        <v>4</v>
      </c>
    </row>
    <row r="21" spans="2:3" x14ac:dyDescent="0.35">
      <c r="B21" s="7" t="s">
        <v>284</v>
      </c>
      <c r="C21" s="9">
        <v>1</v>
      </c>
    </row>
    <row r="22" spans="2:3" x14ac:dyDescent="0.35">
      <c r="B22" s="7" t="s">
        <v>193</v>
      </c>
      <c r="C22" s="9">
        <v>7</v>
      </c>
    </row>
    <row r="23" spans="2:3" x14ac:dyDescent="0.35">
      <c r="B23" s="7" t="s">
        <v>118</v>
      </c>
      <c r="C23" s="9">
        <v>2</v>
      </c>
    </row>
    <row r="24" spans="2:3" x14ac:dyDescent="0.35">
      <c r="B24" s="7" t="s">
        <v>169</v>
      </c>
      <c r="C24" s="9">
        <v>1</v>
      </c>
    </row>
    <row r="25" spans="2:3" x14ac:dyDescent="0.35">
      <c r="B25" s="7" t="s">
        <v>290</v>
      </c>
      <c r="C25" s="9">
        <v>5</v>
      </c>
    </row>
    <row r="26" spans="2:3" ht="43.5" x14ac:dyDescent="0.35">
      <c r="B26" s="7" t="s">
        <v>262</v>
      </c>
      <c r="C26" s="9">
        <v>1</v>
      </c>
    </row>
    <row r="27" spans="2:3" ht="29" x14ac:dyDescent="0.35">
      <c r="B27" s="7" t="s">
        <v>192</v>
      </c>
      <c r="C27" s="9">
        <v>3</v>
      </c>
    </row>
    <row r="28" spans="2:3" x14ac:dyDescent="0.35">
      <c r="B28" s="7" t="s">
        <v>194</v>
      </c>
      <c r="C28" s="9">
        <v>1</v>
      </c>
    </row>
    <row r="29" spans="2:3" x14ac:dyDescent="0.35">
      <c r="B29" s="7" t="s">
        <v>295</v>
      </c>
      <c r="C29" s="9">
        <v>7</v>
      </c>
    </row>
    <row r="30" spans="2:3" ht="29" x14ac:dyDescent="0.35">
      <c r="B30" s="7" t="s">
        <v>68</v>
      </c>
      <c r="C30" s="9">
        <v>1</v>
      </c>
    </row>
    <row r="31" spans="2:3" ht="29" x14ac:dyDescent="0.35">
      <c r="B31" s="7" t="s">
        <v>281</v>
      </c>
      <c r="C31" s="9">
        <v>1</v>
      </c>
    </row>
    <row r="32" spans="2:3" ht="29" x14ac:dyDescent="0.35">
      <c r="B32" s="7" t="s">
        <v>296</v>
      </c>
      <c r="C32" s="9">
        <v>3</v>
      </c>
    </row>
    <row r="33" spans="2:3" ht="29" x14ac:dyDescent="0.35">
      <c r="B33" s="7" t="s">
        <v>195</v>
      </c>
      <c r="C33" s="9">
        <v>1</v>
      </c>
    </row>
    <row r="34" spans="2:3" ht="29" x14ac:dyDescent="0.35">
      <c r="B34" s="7" t="s">
        <v>191</v>
      </c>
      <c r="C34" s="9">
        <v>1</v>
      </c>
    </row>
    <row r="35" spans="2:3" ht="29" x14ac:dyDescent="0.35">
      <c r="B35" s="7" t="s">
        <v>293</v>
      </c>
      <c r="C35" s="9">
        <v>12</v>
      </c>
    </row>
    <row r="36" spans="2:3" x14ac:dyDescent="0.35">
      <c r="B36" s="7" t="s">
        <v>37</v>
      </c>
      <c r="C36" s="9">
        <v>4</v>
      </c>
    </row>
    <row r="37" spans="2:3" x14ac:dyDescent="0.35">
      <c r="B37" s="7" t="s">
        <v>188</v>
      </c>
      <c r="C37" s="9">
        <v>2</v>
      </c>
    </row>
    <row r="38" spans="2:3" x14ac:dyDescent="0.35">
      <c r="B38" s="7" t="s">
        <v>186</v>
      </c>
      <c r="C38" s="9">
        <v>6</v>
      </c>
    </row>
    <row r="39" spans="2:3" x14ac:dyDescent="0.35">
      <c r="B39" s="7" t="s">
        <v>292</v>
      </c>
      <c r="C39" s="9">
        <v>49</v>
      </c>
    </row>
    <row r="40" spans="2:3" ht="29" x14ac:dyDescent="0.35">
      <c r="B40" s="7" t="s">
        <v>68</v>
      </c>
      <c r="C40" s="9">
        <v>1</v>
      </c>
    </row>
    <row r="41" spans="2:3" x14ac:dyDescent="0.35">
      <c r="B41" s="7" t="s">
        <v>37</v>
      </c>
      <c r="C41" s="9">
        <v>11</v>
      </c>
    </row>
    <row r="42" spans="2:3" x14ac:dyDescent="0.35">
      <c r="B42" s="7" t="s">
        <v>196</v>
      </c>
      <c r="C42" s="9">
        <v>8</v>
      </c>
    </row>
    <row r="43" spans="2:3" x14ac:dyDescent="0.35">
      <c r="B43" s="7" t="s">
        <v>188</v>
      </c>
      <c r="C43" s="9">
        <v>3</v>
      </c>
    </row>
    <row r="44" spans="2:3" x14ac:dyDescent="0.35">
      <c r="B44" s="7" t="s">
        <v>186</v>
      </c>
      <c r="C44" s="9">
        <v>14</v>
      </c>
    </row>
    <row r="45" spans="2:3" ht="29" x14ac:dyDescent="0.35">
      <c r="B45" s="7" t="s">
        <v>296</v>
      </c>
      <c r="C45" s="9">
        <v>3</v>
      </c>
    </row>
    <row r="46" spans="2:3" x14ac:dyDescent="0.35">
      <c r="B46" s="7" t="s">
        <v>50</v>
      </c>
      <c r="C46" s="9">
        <v>5</v>
      </c>
    </row>
    <row r="47" spans="2:3" ht="29" x14ac:dyDescent="0.35">
      <c r="B47" s="7" t="s">
        <v>184</v>
      </c>
      <c r="C47" s="9">
        <v>3</v>
      </c>
    </row>
    <row r="48" spans="2:3" x14ac:dyDescent="0.35">
      <c r="B48" s="7" t="s">
        <v>193</v>
      </c>
      <c r="C48" s="9">
        <v>1</v>
      </c>
    </row>
    <row r="49" spans="2:3" x14ac:dyDescent="0.35">
      <c r="B49" s="1" t="s">
        <v>279</v>
      </c>
      <c r="C49" s="2">
        <v>108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9 X u X V m g v + D 2 l A A A A 9 g A A A B I A H A B D b 2 5 m a W c v U G F j a 2 F n Z S 5 4 b W w g o h g A K K A U A A A A A A A A A A A A A A A A A A A A A A A A A A A A h Y 8 x D o I w G I W v Q r r T l q K J I T 9 l M G 6 S m J A Y 1 6 Z U a I R i a L H c z c E j e Q U x i r o 5 v u 9 9 w 3 v 3 6 w 2 y s W 2 C i + q t 7 k y K I k x R o I z s S m 2 q F A 3 u G K 5 Q x m E n 5 E l U K p h k Y 5 P R l i m q n T s n h H j v s Y 9 x 1 1 e E U R q R Q 7 4 t Z K 1 a g T 6 y / i + H 2 l g n j F S I w / 4 1 h j M c R U v M F j G m Q G Y I u T Z f g U 1 7 n + 0 P h P X Q u K F X X N l w U w C Z I 5 D 3 B / 4 A U E s D B B Q A A g A I A P V 7 l 1 Y 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1 e 5 d W K I p H u A 4 A A A A R A A A A E w A c A E Z v c m 1 1 b G F z L 1 N l Y 3 R p b 2 4 x L m 0 g o h g A K K A U A A A A A A A A A A A A A A A A A A A A A A A A A A A A K 0 5 N L s n M z 1 M I h t C G 1 g B Q S w E C L Q A U A A I A C A D 1 e 5 d W a C / 4 P a U A A A D 2 A A A A E g A A A A A A A A A A A A A A A A A A A A A A Q 2 9 u Z m l n L 1 B h Y 2 t h Z 2 U u e G 1 s U E s B A i 0 A F A A C A A g A 9 X u X V g / K 6 a u k A A A A 6 Q A A A B M A A A A A A A A A A A A A A A A A 8 Q A A A F t D b 2 5 0 Z W 5 0 X 1 R 5 c G V z X S 5 4 b W x Q S w E C L Q A U A A I A C A D 1 e 5 d W 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r D u I E o x k W 0 e I 8 e N k + e d m N Q A A A A A C A A A A A A A Q Z g A A A A E A A C A A A A B K B G t M O / a U U 6 t u f + o r t 2 1 A 4 K l g + G 6 u c L Y q B 4 e M + 5 M b A A A A A A A O g A A A A A I A A C A A A A B l 7 q R O / m s p y d p + i x h + N m i i w n k b / l + 8 V q 1 J i 8 3 Y o n r D i F A A A A B U Q n g s l F 5 q q 6 x N z 9 b C 7 G t c C M 0 M A j 8 e l b H x q x D s g l g q r r i 4 L N D 2 q N x 0 + / E 0 r k 5 5 5 F p z B m o A f T 5 F 3 r 3 T E X Q M o 2 p H u J + t R / 9 y U x s m I P H E m v v j 3 k A A A A C x s c g g k 1 N 9 a 0 R W d b U U M 8 U Q e U j l m / k 9 O L l W R 2 G o Y u R 3 y u l 5 + A f y v I Y M 5 4 Y 2 N a 1 i J h H y z A a 0 A 3 D b n 7 e l v W 9 5 Z M S J < / D a t a M a s h u p > 
</file>

<file path=customXml/itemProps1.xml><?xml version="1.0" encoding="utf-8"?>
<ds:datastoreItem xmlns:ds="http://schemas.openxmlformats.org/officeDocument/2006/customXml" ds:itemID="{0D36A211-D1A0-46AE-ABFC-ED3E872906F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PA 2023</vt:lpstr>
      <vt:lpstr>Hoja1</vt:lpstr>
      <vt:lpstr>ENLACES</vt:lpstr>
      <vt:lpstr>Resumen eliminación</vt:lpstr>
      <vt:lpstr>Estructura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C. Ochoa</dc:creator>
  <cp:lastModifiedBy>Juan C. Ochoa</cp:lastModifiedBy>
  <dcterms:created xsi:type="dcterms:W3CDTF">2023-03-23T17:08:33Z</dcterms:created>
  <dcterms:modified xsi:type="dcterms:W3CDTF">2023-06-22T15:53:02Z</dcterms:modified>
</cp:coreProperties>
</file>