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03 INFORMES\130-31-13 INFORMES A ENTIDADES GUBERNAMENTALES\INFORMES 2020\REGALIAS MENSUAL\05 MAYO 2020\"/>
    </mc:Choice>
  </mc:AlternateContent>
  <xr:revisionPtr revIDLastSave="0" documentId="8_{9A8FCED7-05AB-4309-A25C-3EB87079332E}" xr6:coauthVersionLast="44" xr6:coauthVersionMax="44" xr10:uidLastSave="{00000000-0000-0000-0000-000000000000}"/>
  <bookViews>
    <workbookView xWindow="-120" yWindow="-120" windowWidth="29040" windowHeight="15840" activeTab="2" xr2:uid="{00000000-000D-0000-FFFF-FFFF00000000}"/>
  </bookViews>
  <sheets>
    <sheet name="F23.1 PRODUCCIÓN, INGRESOS D..." sheetId="1" r:id="rId1"/>
    <sheet name="F23.2  RECAUDO POR RECURSO N..." sheetId="6" r:id="rId2"/>
    <sheet name="F23.6  GASTOS DE FUNCIONAMIE..." sheetId="5"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crudo!$A$1:$O$99</definedName>
    <definedName name="_xlnm._FilterDatabase" localSheetId="0" hidden="1">'F23.1 PRODUCCIÓN, INGRESOS D...'!$A$10:$IV$181</definedName>
    <definedName name="_xlnm._FilterDatabase" localSheetId="4" hidden="1">gas!$A$1:$O$96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6" i="3" l="1"/>
  <c r="I96" i="3" s="1"/>
  <c r="G96" i="3"/>
  <c r="H95" i="3"/>
  <c r="I95" i="3" s="1"/>
  <c r="G95" i="3"/>
  <c r="H94" i="3"/>
  <c r="I94" i="3" s="1"/>
  <c r="G94" i="3"/>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N102" i="4" s="1"/>
  <c r="N103" i="3" s="1"/>
  <c r="M43" i="4"/>
  <c r="L43" i="4"/>
  <c r="N42" i="4"/>
  <c r="M42" i="4"/>
  <c r="L42" i="4"/>
  <c r="N41" i="4"/>
  <c r="M41"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N102" i="3" s="1"/>
  <c r="M21" i="3"/>
  <c r="N99" i="3"/>
  <c r="M99"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99" i="3"/>
  <c r="L20" i="3"/>
  <c r="L19" i="3"/>
  <c r="L18" i="3"/>
  <c r="L17" i="3"/>
  <c r="L16" i="3"/>
  <c r="L15" i="3"/>
  <c r="L14" i="3"/>
  <c r="L13" i="3"/>
  <c r="L12" i="3"/>
  <c r="L11" i="3"/>
  <c r="L10" i="3"/>
  <c r="L9" i="3"/>
  <c r="L8" i="3"/>
  <c r="L7" i="3"/>
  <c r="L6" i="3"/>
  <c r="L5" i="3"/>
  <c r="L4" i="3"/>
  <c r="L3" i="3"/>
  <c r="H100" i="4" l="1"/>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97"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99" i="3"/>
  <c r="H20" i="3"/>
  <c r="H19" i="3"/>
  <c r="H18" i="3"/>
  <c r="H17" i="3"/>
  <c r="H16" i="3"/>
  <c r="H15" i="3"/>
  <c r="H14" i="3"/>
  <c r="H13" i="3"/>
  <c r="H12" i="3"/>
  <c r="H11" i="3"/>
  <c r="H10" i="3"/>
  <c r="H9" i="3"/>
  <c r="H8" i="3"/>
  <c r="H7" i="3"/>
  <c r="H6" i="3"/>
  <c r="H5" i="3"/>
  <c r="H4" i="3"/>
  <c r="H3" i="3"/>
  <c r="L88" i="4" l="1"/>
  <c r="M88" i="4"/>
  <c r="N88" i="4"/>
  <c r="L89" i="4"/>
  <c r="M89" i="4"/>
  <c r="N89" i="4"/>
  <c r="L90" i="4"/>
  <c r="M90" i="4"/>
  <c r="N90" i="4"/>
  <c r="L91" i="4"/>
  <c r="M91" i="4"/>
  <c r="N91" i="4"/>
  <c r="L92" i="4"/>
  <c r="M92" i="4"/>
  <c r="N92" i="4"/>
  <c r="L93" i="4"/>
  <c r="M93" i="4"/>
  <c r="N93" i="4"/>
  <c r="D126" i="2" l="1"/>
  <c r="L98" i="4" l="1"/>
  <c r="M98" i="4"/>
  <c r="N98" i="4"/>
  <c r="D893" i="2" l="1"/>
  <c r="C893" i="2"/>
  <c r="H2" i="3" l="1"/>
  <c r="N99" i="4" l="1"/>
  <c r="M99" i="4"/>
  <c r="L99" i="4"/>
  <c r="N95" i="4"/>
  <c r="M95" i="4"/>
  <c r="L95" i="4"/>
  <c r="N87" i="4"/>
  <c r="M87" i="4"/>
  <c r="L87" i="4"/>
  <c r="N96" i="4"/>
  <c r="M96" i="4"/>
  <c r="L96" i="4"/>
  <c r="N97" i="4"/>
  <c r="M97" i="4"/>
  <c r="L97" i="4"/>
  <c r="N94" i="4"/>
  <c r="M94" i="4"/>
  <c r="L94" i="4"/>
  <c r="N2" i="4"/>
  <c r="M2" i="4"/>
  <c r="L2" i="4"/>
  <c r="H2" i="4"/>
  <c r="N93" i="3"/>
  <c r="M9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101" i="4" l="1"/>
  <c r="I3" i="3"/>
  <c r="I8" i="4"/>
  <c r="I9" i="4"/>
  <c r="I30" i="3"/>
  <c r="I4" i="3"/>
  <c r="I10" i="3"/>
  <c r="I12" i="3"/>
  <c r="I16" i="3"/>
  <c r="I15" i="3"/>
  <c r="I9" i="3"/>
  <c r="I13" i="3"/>
  <c r="I11" i="3"/>
  <c r="I14" i="3"/>
  <c r="G99" i="4"/>
  <c r="G97" i="4"/>
  <c r="G95" i="4"/>
  <c r="G93" i="4"/>
  <c r="G91" i="4"/>
  <c r="G89" i="4"/>
  <c r="G87" i="4"/>
  <c r="G85" i="4"/>
  <c r="G83" i="4"/>
  <c r="G81" i="4"/>
  <c r="G79" i="4"/>
  <c r="G77" i="4"/>
  <c r="G75" i="4"/>
  <c r="G73" i="4"/>
  <c r="G71" i="4"/>
  <c r="G69" i="4"/>
  <c r="G67" i="4"/>
  <c r="G65" i="4"/>
  <c r="G63" i="4"/>
  <c r="G61" i="4"/>
  <c r="G59" i="4"/>
  <c r="G57" i="4"/>
  <c r="G55" i="4"/>
  <c r="G53" i="4"/>
  <c r="G51" i="4"/>
  <c r="G49" i="4"/>
  <c r="G47" i="4"/>
  <c r="G45" i="4"/>
  <c r="G43" i="4"/>
  <c r="G41" i="4"/>
  <c r="G39" i="4"/>
  <c r="G37" i="4"/>
  <c r="G35" i="4"/>
  <c r="G33" i="4"/>
  <c r="G31" i="4"/>
  <c r="G29" i="4"/>
  <c r="G27" i="4"/>
  <c r="G25" i="4"/>
  <c r="G23" i="4"/>
  <c r="G21" i="4"/>
  <c r="G19" i="4"/>
  <c r="G17" i="4"/>
  <c r="G15" i="4"/>
  <c r="G13" i="4"/>
  <c r="G11" i="4"/>
  <c r="G9" i="4"/>
  <c r="G7" i="4"/>
  <c r="G5" i="4"/>
  <c r="G3" i="4"/>
  <c r="G92" i="3"/>
  <c r="G90" i="3"/>
  <c r="G88" i="3"/>
  <c r="G86" i="3"/>
  <c r="G84" i="3"/>
  <c r="G82" i="3"/>
  <c r="G80" i="3"/>
  <c r="G78" i="3"/>
  <c r="G76" i="3"/>
  <c r="G73" i="3"/>
  <c r="G71" i="3"/>
  <c r="G69" i="3"/>
  <c r="G67" i="3"/>
  <c r="G65" i="3"/>
  <c r="G63" i="3"/>
  <c r="G61" i="3"/>
  <c r="G59" i="3"/>
  <c r="G57" i="3"/>
  <c r="G55" i="3"/>
  <c r="G53" i="3"/>
  <c r="G51" i="3"/>
  <c r="G49" i="3"/>
  <c r="G47" i="3"/>
  <c r="G45" i="3"/>
  <c r="G43" i="3"/>
  <c r="G41" i="3"/>
  <c r="G39" i="3"/>
  <c r="G37" i="3"/>
  <c r="G35" i="3"/>
  <c r="G33" i="3"/>
  <c r="G31" i="3"/>
  <c r="G29" i="3"/>
  <c r="G27" i="3"/>
  <c r="G25" i="3"/>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6" i="4"/>
  <c r="G24" i="4"/>
  <c r="G22" i="4"/>
  <c r="G20" i="4"/>
  <c r="G18" i="4"/>
  <c r="G16" i="4"/>
  <c r="G14" i="4"/>
  <c r="G12" i="4"/>
  <c r="G10" i="4"/>
  <c r="G8" i="4"/>
  <c r="G6" i="4"/>
  <c r="G4" i="4"/>
  <c r="G97" i="3"/>
  <c r="G93" i="3"/>
  <c r="G91" i="3"/>
  <c r="G89" i="3"/>
  <c r="G87" i="3"/>
  <c r="G85" i="3"/>
  <c r="G83" i="3"/>
  <c r="G81" i="3"/>
  <c r="G79" i="3"/>
  <c r="G77" i="3"/>
  <c r="G75" i="3"/>
  <c r="G74" i="3"/>
  <c r="G72" i="3"/>
  <c r="G70" i="3"/>
  <c r="G68" i="3"/>
  <c r="G66" i="3"/>
  <c r="G64" i="3"/>
  <c r="G62" i="3"/>
  <c r="G60" i="3"/>
  <c r="G58" i="3"/>
  <c r="G56" i="3"/>
  <c r="G54" i="3"/>
  <c r="G52" i="3"/>
  <c r="G50" i="3"/>
  <c r="G48" i="3"/>
  <c r="G46" i="3"/>
  <c r="G44" i="3"/>
  <c r="G42" i="3"/>
  <c r="G40" i="3"/>
  <c r="G38" i="3"/>
  <c r="G36" i="3"/>
  <c r="G34" i="3"/>
  <c r="G32" i="3"/>
  <c r="G30" i="3"/>
  <c r="G28" i="3"/>
  <c r="G26" i="3"/>
  <c r="G24" i="3"/>
  <c r="G22" i="3"/>
  <c r="G99" i="3"/>
  <c r="G19" i="3"/>
  <c r="G17" i="3"/>
  <c r="G15" i="3"/>
  <c r="G13" i="3"/>
  <c r="G11" i="3"/>
  <c r="G9" i="3"/>
  <c r="G7" i="3"/>
  <c r="G5" i="3"/>
  <c r="G3" i="3"/>
  <c r="G12" i="3"/>
  <c r="G23" i="3"/>
  <c r="G21" i="3"/>
  <c r="G20" i="3"/>
  <c r="G18" i="3"/>
  <c r="G16" i="3"/>
  <c r="G14" i="3"/>
  <c r="G10" i="3"/>
  <c r="G8" i="3"/>
  <c r="G6" i="3"/>
  <c r="G4" i="3"/>
  <c r="N98" i="3"/>
  <c r="O102" i="3" s="1"/>
  <c r="I7" i="4"/>
  <c r="I5" i="4"/>
  <c r="I23" i="4"/>
  <c r="I6" i="4"/>
  <c r="I24" i="4"/>
  <c r="I29"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2" i="3"/>
  <c r="I34" i="3"/>
  <c r="I36" i="3"/>
  <c r="I28" i="3"/>
  <c r="I33" i="3"/>
  <c r="I39" i="3"/>
  <c r="I37" i="3"/>
  <c r="I35" i="3"/>
  <c r="I38" i="3"/>
  <c r="I40" i="3"/>
  <c r="I32" i="3"/>
  <c r="I41" i="3"/>
  <c r="I31" i="3"/>
  <c r="N100" i="3"/>
  <c r="I93" i="3"/>
  <c r="I85" i="3"/>
  <c r="I77" i="3"/>
  <c r="I70" i="3"/>
  <c r="I62" i="3"/>
  <c r="I54" i="3"/>
  <c r="I46" i="3"/>
  <c r="I22" i="3"/>
  <c r="I24" i="3"/>
  <c r="I5" i="3"/>
  <c r="I87" i="3"/>
  <c r="I79" i="3"/>
  <c r="I72" i="3"/>
  <c r="I64" i="3"/>
  <c r="I56" i="3"/>
  <c r="I48" i="3"/>
  <c r="I99" i="3"/>
  <c r="I6" i="3"/>
  <c r="I49" i="3"/>
  <c r="I65" i="3"/>
  <c r="I80" i="3"/>
  <c r="I47" i="3"/>
  <c r="I63" i="3"/>
  <c r="I78" i="3"/>
  <c r="I45" i="3"/>
  <c r="I61" i="3"/>
  <c r="I76" i="3"/>
  <c r="I92" i="3"/>
  <c r="I27" i="3"/>
  <c r="I43" i="3"/>
  <c r="I59" i="3"/>
  <c r="I90" i="3"/>
  <c r="I89" i="3"/>
  <c r="I81" i="3"/>
  <c r="I74" i="3"/>
  <c r="I66" i="3"/>
  <c r="I58" i="3"/>
  <c r="I50" i="3"/>
  <c r="I26" i="3"/>
  <c r="I19" i="3"/>
  <c r="I7" i="3"/>
  <c r="I91" i="3"/>
  <c r="I83" i="3"/>
  <c r="I75" i="3"/>
  <c r="I68" i="3"/>
  <c r="I60" i="3"/>
  <c r="I52" i="3"/>
  <c r="I44" i="3"/>
  <c r="I17" i="3"/>
  <c r="I25" i="3"/>
  <c r="I57" i="3"/>
  <c r="I73" i="3"/>
  <c r="I88" i="3"/>
  <c r="I23" i="3"/>
  <c r="I55" i="3"/>
  <c r="I71" i="3"/>
  <c r="I86" i="3"/>
  <c r="I21" i="3"/>
  <c r="I53" i="3"/>
  <c r="I69" i="3"/>
  <c r="I84" i="3"/>
  <c r="I18" i="3"/>
  <c r="I20" i="3"/>
  <c r="I51" i="3"/>
  <c r="I67" i="3"/>
  <c r="I82" i="3"/>
  <c r="I97" i="3"/>
  <c r="I2" i="4"/>
  <c r="G2" i="3"/>
  <c r="I2" i="3"/>
  <c r="G2" i="4"/>
  <c r="O103" i="3" l="1"/>
  <c r="N101" i="3"/>
  <c r="N104" i="3"/>
  <c r="N105" i="3" l="1"/>
</calcChain>
</file>

<file path=xl/sharedStrings.xml><?xml version="1.0" encoding="utf-8"?>
<sst xmlns="http://schemas.openxmlformats.org/spreadsheetml/2006/main" count="4359" uniqueCount="1608">
  <si>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</si>
  <si>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</si>
  <si>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</si>
  <si>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</si>
  <si>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</si>
  <si>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</si>
  <si>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</si>
  <si>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</si>
  <si>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</si>
  <si>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</si>
  <si>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</si>
  <si>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</si>
  <si>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</si>
  <si>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</si>
  <si>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</si>
  <si>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</si>
  <si>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</si>
  <si>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</si>
  <si>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</si>
  <si>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</si>
  <si>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</si>
  <si>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</si>
  <si>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</si>
  <si>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</si>
  <si>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</si>
  <si>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</si>
  <si>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</si>
  <si>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</si>
  <si>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</si>
  <si>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</si>
  <si>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</si>
  <si>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</si>
  <si>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</si>
  <si>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</si>
  <si>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</si>
  <si>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</si>
  <si>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</si>
  <si>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</si>
  <si>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</si>
  <si>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</si>
  <si>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</si>
  <si>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</si>
  <si>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</si>
  <si>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</si>
  <si>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</si>
  <si>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</si>
  <si>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</si>
  <si>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</si>
  <si>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</si>
  <si>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</si>
  <si>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</si>
  <si>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</si>
  <si>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</si>
  <si>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</si>
  <si>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</si>
  <si>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</si>
  <si>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</si>
  <si>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</si>
  <si>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</si>
  <si>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</si>
  <si>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</si>
  <si>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</si>
  <si>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</si>
  <si>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</si>
  <si>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</si>
  <si>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</si>
  <si>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</si>
  <si>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</si>
  <si>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</si>
  <si>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</si>
  <si>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</si>
  <si>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</si>
  <si>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</si>
  <si>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</si>
  <si>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</si>
  <si>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</si>
  <si>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</si>
  <si>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</si>
  <si>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</si>
  <si>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</si>
  <si>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</si>
  <si>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</si>
  <si>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</si>
  <si>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</si>
  <si>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</si>
  <si>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</si>
  <si>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</si>
  <si>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</si>
  <si>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</si>
  <si>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</si>
  <si>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</si>
  <si>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</si>
  <si>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</si>
  <si>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</si>
  <si>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</si>
  <si>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</si>
  <si>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</si>
  <si>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</si>
  <si>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</si>
  <si>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</si>
  <si>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</si>
  <si>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</si>
  <si>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</si>
  <si>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</si>
  <si>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</si>
  <si>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</si>
  <si>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</si>
  <si>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</si>
  <si>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</si>
  <si>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</si>
  <si>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</si>
  <si>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</si>
  <si>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</si>
  <si>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</si>
  <si>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</si>
  <si>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</si>
  <si>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</si>
  <si>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</si>
  <si>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</si>
  <si>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</si>
  <si>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</si>
  <si>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</si>
  <si>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</si>
  <si>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</si>
  <si>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</si>
  <si>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</si>
  <si>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</si>
  <si>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</si>
  <si>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</si>
  <si>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</si>
  <si>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</si>
  <si>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</si>
  <si>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</si>
  <si>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</si>
  <si>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</si>
  <si>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</si>
  <si>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</si>
  <si>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</si>
  <si>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</si>
  <si>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</si>
  <si>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</si>
  <si>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</si>
  <si>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</si>
  <si>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</si>
  <si>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</si>
  <si>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</si>
  <si>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</si>
  <si>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</si>
  <si>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</si>
  <si>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</si>
  <si>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</si>
  <si>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</si>
  <si>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</si>
  <si>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</si>
  <si>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</si>
  <si>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</si>
  <si>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</si>
  <si>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</si>
  <si>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</si>
  <si>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</si>
  <si>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</si>
  <si>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</si>
  <si>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</si>
  <si>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</si>
  <si>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</si>
  <si>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</si>
  <si>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</si>
  <si>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</si>
  <si>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</si>
  <si>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</si>
  <si>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</si>
  <si>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</si>
  <si>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</si>
  <si>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</si>
  <si>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</si>
  <si>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</si>
  <si>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</si>
  <si>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</si>
  <si>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</si>
  <si>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</si>
  <si>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</si>
  <si>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</si>
  <si>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</si>
  <si>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</si>
  <si>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</si>
  <si>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</si>
  <si>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</si>
  <si>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</si>
  <si>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</si>
  <si>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</si>
  <si>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</si>
  <si>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</si>
  <si>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</si>
  <si>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</si>
  <si>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</si>
  <si>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</si>
  <si>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</si>
  <si>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</si>
  <si>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</si>
  <si>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</si>
  <si>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</si>
  <si>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</si>
  <si>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</si>
  <si>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</si>
  <si>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</si>
  <si>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</si>
  <si>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</si>
  <si>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</si>
  <si>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</si>
  <si>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</si>
  <si>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</si>
  <si>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</si>
  <si>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</si>
  <si>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</si>
  <si>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</si>
  <si>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</si>
  <si>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</si>
  <si>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</si>
  <si>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</si>
  <si>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</si>
  <si>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</si>
  <si>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</si>
  <si>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</si>
  <si>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</si>
  <si>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</si>
  <si>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</si>
  <si>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</si>
  <si>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</si>
  <si>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</si>
  <si>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</si>
  <si>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</si>
  <si>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</si>
  <si>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</si>
  <si>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</si>
  <si>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</si>
  <si>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</si>
  <si>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</si>
  <si>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</si>
  <si>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</si>
  <si>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</si>
  <si>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</si>
  <si>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</si>
  <si>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</si>
  <si>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</si>
  <si>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</si>
  <si>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</si>
  <si>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</si>
  <si>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</si>
  <si>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</si>
  <si>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</si>
  <si>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</si>
  <si>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</si>
  <si>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</si>
  <si>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</si>
  <si>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</si>
  <si>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</si>
  <si>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</si>
  <si>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</si>
  <si>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</si>
  <si>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</si>
  <si>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</si>
  <si>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</si>
  <si>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</si>
  <si>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</si>
  <si>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</si>
  <si>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</si>
  <si>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</si>
  <si>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</si>
  <si>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</si>
  <si>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</si>
  <si>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</si>
  <si>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</si>
  <si>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</si>
  <si>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</si>
  <si>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</si>
  <si>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</si>
  <si>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</si>
  <si>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</si>
  <si>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</si>
  <si>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</si>
  <si>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</si>
  <si>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</si>
  <si>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</si>
  <si>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</si>
  <si>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</si>
  <si>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</si>
  <si>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</si>
  <si>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</si>
  <si>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</si>
  <si>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</si>
  <si>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</si>
  <si>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</si>
  <si>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</si>
  <si>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</si>
  <si>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</si>
  <si>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</si>
  <si>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</si>
  <si>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</si>
  <si>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</si>
  <si>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</si>
  <si>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</si>
  <si>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</si>
  <si>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</si>
  <si>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</si>
  <si>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</si>
  <si>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</si>
  <si>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</si>
  <si>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</si>
  <si>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</si>
  <si>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</si>
  <si>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</si>
  <si>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</si>
  <si>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</si>
  <si>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</si>
  <si>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</si>
  <si>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</si>
  <si>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</si>
  <si>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</si>
  <si>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</si>
  <si>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</si>
  <si>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</si>
  <si>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</si>
  <si>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</si>
  <si>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</si>
  <si>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</si>
  <si>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</si>
  <si>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</si>
  <si>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</si>
  <si>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</si>
  <si>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</si>
  <si>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</si>
  <si>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</si>
  <si>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</si>
  <si>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</si>
  <si>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</si>
  <si>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</si>
  <si>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</si>
  <si>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</si>
  <si>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</si>
  <si>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</si>
  <si>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</si>
  <si>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</si>
  <si>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</si>
  <si>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</si>
  <si>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</si>
  <si>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</si>
  <si>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</si>
  <si>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</si>
  <si>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</si>
  <si>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</si>
  <si>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</si>
  <si>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</si>
  <si>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</si>
  <si>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</si>
  <si>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</si>
  <si>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</si>
  <si>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</si>
  <si>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</si>
  <si>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</si>
  <si>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</si>
  <si>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</si>
  <si>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</si>
  <si>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</si>
  <si>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</si>
  <si>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</si>
  <si>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</si>
  <si>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</si>
  <si>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</si>
  <si>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</si>
  <si>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</si>
  <si>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</si>
  <si>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</si>
  <si>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</si>
  <si>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</si>
  <si>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</si>
  <si>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</si>
  <si>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</si>
  <si>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</si>
  <si>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</si>
  <si>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</si>
  <si>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</si>
  <si>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</si>
  <si>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</si>
  <si>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</si>
  <si>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</si>
  <si>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</si>
  <si>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</si>
  <si>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</si>
  <si>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</si>
  <si>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</si>
  <si>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</si>
  <si>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</si>
  <si>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</si>
  <si>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</si>
  <si>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</si>
  <si>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</si>
  <si>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</si>
  <si>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</si>
  <si>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</si>
  <si>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</si>
  <si>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</si>
  <si>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</si>
  <si>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</si>
  <si>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</si>
  <si>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</si>
  <si>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</si>
  <si>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</si>
  <si>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</si>
  <si>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</si>
  <si>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</si>
  <si>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</si>
  <si>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</si>
  <si>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</si>
  <si>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</si>
  <si>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</si>
  <si>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</si>
  <si>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</si>
  <si>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</si>
  <si>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</si>
  <si>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</si>
  <si>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</si>
  <si>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</si>
  <si>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</si>
  <si>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</si>
  <si>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</si>
  <si>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</si>
  <si>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</si>
  <si>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</si>
  <si>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</si>
  <si>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</si>
  <si>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</si>
  <si>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</si>
  <si>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</si>
  <si>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</si>
  <si>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</si>
  <si>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</si>
  <si>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</si>
  <si>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</si>
  <si>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</si>
  <si>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</si>
  <si>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</si>
  <si>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</si>
  <si>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</si>
  <si>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</si>
  <si>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</si>
  <si>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</si>
  <si>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</si>
  <si>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</si>
  <si>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</si>
  <si>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</si>
  <si>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</si>
  <si>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</si>
  <si>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</si>
  <si>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</si>
  <si>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</si>
  <si>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</si>
  <si>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</si>
  <si>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</si>
  <si>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</si>
  <si>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</si>
  <si>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</si>
  <si>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</si>
  <si>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</si>
  <si>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</si>
  <si>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</si>
  <si>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</si>
  <si>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</si>
  <si>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</si>
  <si>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</si>
  <si>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</si>
  <si>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</si>
  <si>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</si>
  <si>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</si>
  <si>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</si>
  <si>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</si>
  <si>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</si>
  <si>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</si>
  <si>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</si>
  <si>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</si>
  <si>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</si>
  <si>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</si>
  <si>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</si>
  <si>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</si>
  <si>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</si>
  <si>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</si>
  <si>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</si>
  <si>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</si>
  <si>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</si>
  <si>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</si>
  <si>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</si>
  <si>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</si>
  <si>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</si>
  <si>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</si>
  <si>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</si>
  <si>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</si>
  <si>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</si>
  <si>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</si>
  <si>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</si>
  <si>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</si>
  <si>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</si>
  <si>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</si>
  <si>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</si>
  <si>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</si>
  <si>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</si>
  <si>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</si>
  <si>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</si>
  <si>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</si>
  <si>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</si>
  <si>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</si>
  <si>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</si>
  <si>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</si>
  <si>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</si>
  <si>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</si>
  <si>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</si>
  <si>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</si>
  <si>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</si>
  <si>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</si>
  <si>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</si>
  <si>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</si>
  <si>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</si>
  <si>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</si>
  <si>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</si>
  <si>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</si>
  <si>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</si>
  <si>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</si>
  <si>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</si>
  <si>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</si>
  <si>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</si>
  <si>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</si>
  <si>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</si>
  <si>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</si>
  <si>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</si>
  <si>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</si>
  <si>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</si>
  <si>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</si>
  <si>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</si>
  <si>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</si>
  <si>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</si>
  <si>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</si>
  <si>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</si>
  <si>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</si>
  <si>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</si>
  <si>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</si>
  <si>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</si>
  <si>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</si>
  <si>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</si>
  <si>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</si>
  <si>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</si>
  <si>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</si>
  <si>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</si>
  <si>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</si>
  <si>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</si>
  <si>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</si>
  <si>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</si>
  <si>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</si>
  <si>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</si>
  <si>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</si>
  <si>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</si>
  <si>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</si>
  <si>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</si>
  <si>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</si>
  <si>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</si>
  <si>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</si>
  <si>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</si>
  <si>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</si>
  <si>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</si>
  <si>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</si>
  <si>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</si>
  <si>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</si>
  <si>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</si>
  <si>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</si>
  <si>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</si>
  <si>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</si>
  <si>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</si>
  <si>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</si>
  <si>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</si>
  <si>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</si>
  <si>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</si>
  <si>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</si>
  <si>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</si>
  <si>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</si>
  <si>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</si>
  <si>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</si>
  <si>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</si>
  <si>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</si>
  <si>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</si>
  <si>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</si>
  <si>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</si>
  <si>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</si>
  <si>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</si>
  <si>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</si>
  <si>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</si>
  <si>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</si>
  <si>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</si>
  <si>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</si>
  <si>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</si>
  <si>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</si>
  <si>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</si>
  <si>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</si>
  <si>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</si>
  <si>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</si>
  <si>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</si>
  <si>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</si>
  <si>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</si>
  <si>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</si>
  <si>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</si>
  <si>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</si>
  <si>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</si>
  <si>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</si>
  <si>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</si>
  <si>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</si>
  <si>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</si>
  <si>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</si>
  <si>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</si>
  <si>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</si>
  <si>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</si>
  <si>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</si>
  <si>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</si>
  <si>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</si>
  <si>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</si>
  <si>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</si>
  <si>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</si>
  <si>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</si>
  <si>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</si>
  <si>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</si>
  <si>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</si>
  <si>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</si>
  <si>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</si>
  <si>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</si>
  <si>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</si>
  <si>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</si>
  <si>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</si>
  <si>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</si>
  <si>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</si>
  <si>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</si>
  <si>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</si>
  <si>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</si>
  <si>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</si>
  <si>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</si>
  <si>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</si>
  <si>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</si>
  <si>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</si>
  <si>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</si>
  <si>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</si>
  <si>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</si>
  <si>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</si>
  <si>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</si>
  <si>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</si>
  <si>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</si>
  <si>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</si>
  <si>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</si>
  <si>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</si>
  <si>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</si>
  <si>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</si>
  <si>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</si>
  <si>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</si>
  <si>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</si>
  <si>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</si>
  <si>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</si>
  <si>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</si>
  <si>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</si>
  <si>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</si>
  <si>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</si>
  <si>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</si>
  <si>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</si>
  <si>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</si>
  <si>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</si>
  <si>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</si>
  <si>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</si>
  <si>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</si>
  <si>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</si>
  <si>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</si>
  <si>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</si>
  <si>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</si>
  <si>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</si>
  <si>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</si>
  <si>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</si>
  <si>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</si>
  <si>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</si>
  <si>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</si>
  <si>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</si>
  <si>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</si>
  <si>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</si>
  <si>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</si>
  <si>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</si>
  <si>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</si>
  <si>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</si>
  <si>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</si>
  <si>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</si>
  <si>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</si>
  <si>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</si>
  <si>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</si>
  <si>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</si>
  <si>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</si>
  <si>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</si>
  <si>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</si>
  <si>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</si>
  <si>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</si>
  <si>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</si>
  <si>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</si>
  <si>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</si>
  <si>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</si>
  <si>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</si>
  <si>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</si>
  <si>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</si>
  <si>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</si>
  <si>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</si>
  <si>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</si>
  <si>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</si>
  <si>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</si>
  <si>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</si>
  <si>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</si>
  <si>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</si>
  <si>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</si>
  <si>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</si>
  <si>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</si>
  <si>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</si>
  <si>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</si>
  <si>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</si>
  <si>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</si>
  <si>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</si>
  <si>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</si>
  <si>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</si>
  <si>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</si>
  <si>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</si>
  <si>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</si>
  <si>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</si>
  <si>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</si>
  <si>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</si>
  <si>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</si>
  <si>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</si>
  <si>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</si>
  <si>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</si>
  <si>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</si>
  <si>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</si>
  <si>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</si>
  <si>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</si>
  <si>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</si>
  <si>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</si>
  <si>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</si>
  <si>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</si>
  <si>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</si>
  <si>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</si>
  <si>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</si>
  <si>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</si>
  <si>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</si>
  <si>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</si>
  <si>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</si>
  <si>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</si>
  <si>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</si>
  <si>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</si>
  <si>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</si>
  <si>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</si>
  <si>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</si>
  <si>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</si>
  <si>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</si>
  <si>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</si>
  <si>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</si>
  <si>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</si>
  <si>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</si>
  <si>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</si>
  <si>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</si>
  <si>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</si>
  <si>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</si>
  <si>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</si>
  <si>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</si>
  <si>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</si>
  <si>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</si>
  <si>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</si>
  <si>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</si>
  <si>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</si>
  <si>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</si>
  <si>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</si>
  <si>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</si>
  <si>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</si>
  <si>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</si>
  <si>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</si>
  <si>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</si>
  <si>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</si>
  <si>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</si>
  <si>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</si>
  <si>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</si>
  <si>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</si>
  <si>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</si>
  <si>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</si>
  <si>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</si>
  <si>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</si>
  <si>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</si>
  <si>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</si>
  <si>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</si>
  <si>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</si>
  <si>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</si>
  <si>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</si>
  <si>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</si>
  <si>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</si>
  <si>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</si>
  <si>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</si>
  <si>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</si>
  <si>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</si>
  <si>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</si>
  <si>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</si>
  <si>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</si>
  <si>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</si>
  <si>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</si>
  <si>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</si>
  <si>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</si>
  <si>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</si>
  <si>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</si>
  <si>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</si>
  <si>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</si>
  <si>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</si>
  <si>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</si>
  <si>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</si>
  <si>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</si>
  <si>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</si>
  <si>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</si>
  <si>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</si>
  <si>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</si>
  <si>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</si>
  <si>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</si>
  <si>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</si>
  <si>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</si>
  <si>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</si>
  <si>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</si>
  <si>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</si>
  <si>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</si>
  <si>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</si>
  <si>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</si>
  <si>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</si>
  <si>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</si>
  <si>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</si>
  <si>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</si>
  <si>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</si>
  <si>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</si>
  <si>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</si>
  <si>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</si>
  <si>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</si>
  <si>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</si>
  <si>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</si>
  <si>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</si>
  <si>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</si>
  <si>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</si>
  <si>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</si>
  <si>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</si>
  <si>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</si>
  <si>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</si>
  <si>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</si>
  <si>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</si>
  <si>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</si>
  <si>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</si>
  <si>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</si>
  <si>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</si>
  <si>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</si>
  <si>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</si>
  <si>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</si>
  <si>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</si>
  <si>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</si>
  <si>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</si>
  <si>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</si>
  <si>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</si>
  <si>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</si>
  <si>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</si>
  <si>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</si>
  <si>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</si>
  <si>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</si>
  <si>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</si>
  <si>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</si>
  <si>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</si>
  <si>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</si>
  <si>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</si>
  <si>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</si>
  <si>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</si>
  <si>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</si>
  <si>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</si>
  <si>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</si>
  <si>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</si>
  <si>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</si>
  <si>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</si>
  <si>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</si>
  <si>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</si>
  <si>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</si>
  <si>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</si>
  <si>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</si>
  <si>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</si>
  <si>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</si>
  <si>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</si>
  <si>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</si>
  <si>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</si>
  <si>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</si>
  <si>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</si>
  <si>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</si>
  <si>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</si>
  <si>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</si>
  <si>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</si>
  <si>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</si>
  <si>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</si>
  <si>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</si>
  <si>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</si>
  <si>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</si>
  <si>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</si>
  <si>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</si>
  <si>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</si>
  <si>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</si>
  <si>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</si>
  <si>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</si>
  <si>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</si>
  <si>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</si>
  <si>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</si>
  <si>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</si>
  <si>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</si>
  <si>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</si>
  <si>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</si>
  <si>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</si>
  <si>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</si>
  <si>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</si>
  <si>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</si>
  <si>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</si>
  <si>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</si>
  <si>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</si>
  <si>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</si>
  <si>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</si>
  <si>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</si>
  <si>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</si>
  <si>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</si>
  <si>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</si>
  <si>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</si>
  <si>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</si>
  <si>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</si>
  <si>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</si>
  <si>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</si>
  <si>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</si>
  <si>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</si>
  <si>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</si>
  <si>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</si>
  <si>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</si>
  <si>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</si>
  <si>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</si>
  <si>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</si>
  <si>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</si>
  <si>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</si>
  <si>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</si>
  <si>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</si>
  <si>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</si>
  <si>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</si>
  <si>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</si>
  <si>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</si>
  <si>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</si>
  <si>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</si>
  <si>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</si>
  <si>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</si>
  <si>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</si>
  <si>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</si>
  <si>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</si>
  <si>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</si>
  <si>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</si>
  <si>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</si>
  <si>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</si>
  <si>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</si>
  <si>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</si>
  <si>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</si>
  <si>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</si>
  <si>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</si>
  <si>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</si>
  <si>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</si>
  <si>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</si>
  <si>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</si>
  <si>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</si>
  <si>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</si>
  <si>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</si>
  <si>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</si>
  <si>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</si>
  <si>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</si>
  <si>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</si>
  <si>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</si>
  <si>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</si>
  <si>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</si>
  <si>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</si>
  <si>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</si>
  <si>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</si>
  <si>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</si>
  <si>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</si>
  <si>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</si>
  <si>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</si>
  <si>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</si>
  <si>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</si>
  <si>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</si>
  <si>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</si>
  <si>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</si>
  <si>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</si>
  <si>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</si>
  <si>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</si>
  <si>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</si>
  <si>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</si>
  <si>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</si>
  <si>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</si>
  <si>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</si>
  <si>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</si>
  <si>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</si>
  <si>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</si>
  <si>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</si>
  <si>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</si>
  <si>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</si>
  <si>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</si>
  <si>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</si>
  <si>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</si>
  <si>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</si>
  <si>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</si>
  <si>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</si>
  <si>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</si>
  <si>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</si>
  <si>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</si>
  <si>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</si>
  <si>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</si>
  <si>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</si>
  <si>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</si>
  <si>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</si>
  <si>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</si>
  <si>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</si>
  <si>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</si>
  <si>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</si>
  <si>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</si>
  <si>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</si>
  <si>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</si>
  <si>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</si>
  <si>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</si>
  <si>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</si>
  <si>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</si>
  <si>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</si>
  <si>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</si>
  <si>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</si>
  <si>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</si>
  <si>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</si>
  <si>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</si>
  <si>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</si>
  <si>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</si>
  <si>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</si>
  <si>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</si>
  <si>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</si>
  <si>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</si>
  <si>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</si>
  <si>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</si>
  <si>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</si>
  <si>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</si>
  <si>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</si>
  <si>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</si>
  <si>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</si>
  <si>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</si>
  <si>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</si>
  <si>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</si>
  <si>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</si>
  <si>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</si>
  <si>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</si>
  <si>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</si>
  <si>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</si>
  <si>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</si>
  <si>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</si>
  <si>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</si>
  <si>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</si>
  <si>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</si>
  <si>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</si>
  <si>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</si>
  <si>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</si>
  <si>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</si>
  <si>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</si>
  <si>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</si>
  <si>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</si>
  <si>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</si>
  <si>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</si>
  <si>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</si>
  <si>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</si>
  <si>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</si>
  <si>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</si>
  <si>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</si>
  <si>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</si>
  <si>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</si>
  <si>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</si>
  <si>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</si>
  <si>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</si>
  <si>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</si>
  <si>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</si>
  <si>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</si>
  <si>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</si>
  <si>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</si>
  <si>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</si>
  <si>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</si>
  <si>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</si>
  <si>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</si>
  <si>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</si>
  <si>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</si>
  <si>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</si>
  <si>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</si>
  <si>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</si>
  <si>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</si>
  <si>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</si>
  <si>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</si>
  <si>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</si>
  <si>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</si>
  <si>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</si>
  <si>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</si>
  <si>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</si>
  <si>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</si>
  <si>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</si>
  <si>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</si>
  <si>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</si>
  <si>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</si>
  <si>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</si>
  <si>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</si>
  <si>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</si>
  <si>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</si>
  <si>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</si>
  <si>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</si>
  <si>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</si>
  <si>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</si>
  <si>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</si>
  <si>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</si>
  <si>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</si>
  <si>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</si>
  <si>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</si>
  <si>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</si>
  <si>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</si>
  <si>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</si>
  <si>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</si>
  <si>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</si>
  <si>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</si>
  <si>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</si>
  <si>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</si>
  <si>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</si>
  <si>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</si>
  <si>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</si>
  <si>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</si>
  <si>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</si>
  <si>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</si>
  <si>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</si>
  <si>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</si>
  <si>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</si>
  <si>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</si>
  <si>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</si>
  <si>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</si>
  <si>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</si>
  <si>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</si>
  <si>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</si>
  <si>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</si>
  <si>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</si>
  <si>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</si>
  <si>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</si>
  <si>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</si>
  <si>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</si>
  <si>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</si>
  <si>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</si>
  <si>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</si>
  <si>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</si>
  <si>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</si>
  <si>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</si>
  <si>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</si>
  <si>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</si>
  <si>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</si>
  <si>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</si>
  <si>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</si>
  <si>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</si>
  <si>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</si>
  <si>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</si>
  <si>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</si>
  <si>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</si>
  <si>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</si>
  <si>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</si>
  <si>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</si>
  <si>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</si>
  <si>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</si>
  <si>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</si>
  <si>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</si>
  <si>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</si>
  <si>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</si>
  <si>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</si>
  <si>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</si>
  <si>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</si>
  <si>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</si>
  <si>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</si>
  <si>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</si>
  <si>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</si>
  <si>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</si>
  <si>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</si>
  <si>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</si>
  <si>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</si>
  <si>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</si>
  <si>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</si>
  <si>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</si>
  <si>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</si>
  <si>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</si>
  <si>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</si>
  <si>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</si>
  <si>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</si>
  <si>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</si>
  <si>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</si>
  <si>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</si>
  <si>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</si>
  <si>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</si>
  <si>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</si>
  <si>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</si>
  <si>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</si>
  <si>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</si>
  <si>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</si>
  <si>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</si>
  <si>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</si>
  <si>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</si>
  <si>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</si>
  <si>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</si>
  <si>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</si>
  <si>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</si>
  <si>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</si>
  <si>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</si>
  <si>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</si>
  <si>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</si>
  <si>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</si>
  <si>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</si>
  <si>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</si>
  <si>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</si>
  <si>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</si>
  <si>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</si>
  <si>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</si>
  <si>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</si>
  <si>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</si>
  <si>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</si>
  <si>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</si>
  <si>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</si>
  <si>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</si>
  <si>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</si>
  <si>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</si>
  <si>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</si>
  <si>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</si>
  <si>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</si>
  <si>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</si>
  <si>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</si>
  <si>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</si>
  <si>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</si>
  <si>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</si>
  <si>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</si>
  <si>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</si>
  <si>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</si>
  <si>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</si>
  <si>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</si>
  <si>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</si>
  <si>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</si>
  <si>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</si>
  <si>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</si>
  <si>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</si>
  <si>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</si>
  <si>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</si>
  <si>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</si>
  <si>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</si>
  <si>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</si>
  <si>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</si>
  <si>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</si>
  <si>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</si>
  <si>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</si>
  <si>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</si>
  <si>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</si>
  <si>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</si>
  <si>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</si>
  <si>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</si>
  <si>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</si>
  <si>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</si>
  <si>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</si>
  <si>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</si>
  <si>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</si>
  <si>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</si>
  <si>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</si>
  <si>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</si>
  <si>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</si>
  <si>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</si>
  <si>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</si>
  <si>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</si>
  <si>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</si>
  <si>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</si>
  <si>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</si>
  <si>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</si>
  <si>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</si>
  <si>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</si>
  <si>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</si>
  <si>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</si>
  <si>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</si>
  <si>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</si>
  <si>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</si>
  <si>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</si>
  <si>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</si>
  <si>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</si>
  <si>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</si>
  <si>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</si>
  <si>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</si>
  <si>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</si>
  <si>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</si>
  <si>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</si>
  <si>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</si>
  <si>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</si>
  <si>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</si>
  <si>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</si>
  <si>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</si>
  <si>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</si>
  <si>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</si>
  <si>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</si>
  <si>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</si>
  <si>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</si>
  <si>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</si>
  <si>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</si>
  <si>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</si>
  <si>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</si>
  <si>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</si>
  <si>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</si>
  <si>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</si>
  <si>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</si>
  <si>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</si>
  <si>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</si>
  <si>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</si>
  <si>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</si>
  <si>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</si>
  <si>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</si>
  <si>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</si>
  <si>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</si>
  <si>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</si>
  <si>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</si>
  <si>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</si>
  <si>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</si>
  <si>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</si>
  <si>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</si>
  <si>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</si>
  <si>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</si>
  <si>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</si>
  <si>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</si>
  <si>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</si>
  <si>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</si>
  <si>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</si>
  <si>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</si>
  <si>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</si>
  <si>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</si>
  <si>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</si>
  <si>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</si>
  <si>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</si>
  <si>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</si>
  <si>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</si>
  <si>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</si>
  <si>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</si>
  <si>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</si>
  <si>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</si>
  <si>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</si>
  <si>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</si>
  <si>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</si>
  <si>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</si>
  <si>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</si>
  <si>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</si>
  <si>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</si>
  <si>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</si>
  <si>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</si>
  <si>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</si>
  <si>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</si>
  <si>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</si>
  <si>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</si>
  <si>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</si>
  <si>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</si>
  <si>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</si>
  <si>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</si>
  <si>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</si>
  <si>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</si>
  <si>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</si>
  <si>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</si>
  <si>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</si>
  <si>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</si>
  <si>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</si>
  <si>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</si>
  <si>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</si>
  <si>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</si>
  <si>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</si>
  <si>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</si>
  <si>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</si>
  <si>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</si>
  <si>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</si>
  <si>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</si>
  <si>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</si>
  <si>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</si>
  <si>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</si>
  <si>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</si>
  <si>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</si>
  <si>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</si>
  <si>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</si>
  <si>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</si>
  <si>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</si>
  <si>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</si>
  <si>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</si>
  <si>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</si>
  <si>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</si>
  <si>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</si>
  <si>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</si>
  <si>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</si>
  <si>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</si>
  <si>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</si>
  <si>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</si>
  <si>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</si>
  <si>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</si>
  <si>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</si>
  <si>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</si>
  <si>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</si>
  <si>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</si>
  <si>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</si>
  <si>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</si>
  <si>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</si>
  <si>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</si>
  <si>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</si>
  <si>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</si>
  <si>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</si>
  <si>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</si>
  <si>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</si>
  <si>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</si>
  <si>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</si>
  <si>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</si>
  <si>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</si>
  <si>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</si>
  <si>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</si>
  <si>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</si>
  <si>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</si>
  <si>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</si>
  <si>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</si>
  <si>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</si>
  <si>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</si>
  <si>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</si>
  <si>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</si>
  <si>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</si>
  <si>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</si>
  <si>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</si>
  <si>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</si>
  <si>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</si>
  <si>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</si>
  <si>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</si>
  <si>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</si>
  <si>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</si>
  <si>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</si>
  <si>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</si>
  <si>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</si>
  <si>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</si>
  <si>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</si>
  <si>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</si>
  <si>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</si>
  <si>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</si>
  <si>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</si>
  <si>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</si>
  <si>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</si>
  <si>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</si>
  <si>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</si>
  <si>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</si>
  <si>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</si>
  <si>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</si>
  <si>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</si>
  <si>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</si>
  <si>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</si>
  <si>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</si>
  <si>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</si>
  <si>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</si>
  <si>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</si>
  <si>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</si>
  <si>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</si>
  <si>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</si>
  <si>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</si>
  <si>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</si>
  <si>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</si>
  <si>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</si>
  <si>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</si>
  <si>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</si>
  <si>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</si>
  <si>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</si>
  <si>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</si>
  <si>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</si>
  <si>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</si>
  <si>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</si>
  <si>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</si>
  <si>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</si>
  <si>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</si>
  <si>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</si>
  <si>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</si>
  <si>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</si>
  <si>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</si>
  <si>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GAMARRA</t>
  </si>
  <si>
    <t>DIBULLA</t>
  </si>
  <si>
    <t>MANAURE</t>
  </si>
  <si>
    <t>RIOHACHA</t>
  </si>
  <si>
    <t>URIBIA</t>
  </si>
  <si>
    <t>SAN MARCOS</t>
  </si>
  <si>
    <t>SIMACOTA</t>
  </si>
  <si>
    <t>SABANALARGA</t>
  </si>
  <si>
    <t>MUNICIPIO NN CASANARE</t>
  </si>
  <si>
    <t>DEPARTAMENTO NN</t>
  </si>
  <si>
    <t>MUNICIPIO NN</t>
  </si>
  <si>
    <t>FILA_168</t>
  </si>
  <si>
    <t>FILA_169</t>
  </si>
  <si>
    <t>FILA_170</t>
  </si>
  <si>
    <t>FILA_171</t>
  </si>
  <si>
    <t>2018 2018</t>
  </si>
  <si>
    <t>PORE</t>
  </si>
  <si>
    <t>SAN LUIS DE GACENO</t>
  </si>
  <si>
    <t>ALVARADO</t>
  </si>
  <si>
    <t>68235 EL CARMEN DE CHUCURÍ - SANTANDER</t>
  </si>
  <si>
    <t>TAME</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</si>
  <si>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</si>
  <si>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</si>
  <si>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</si>
  <si>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</si>
  <si>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</si>
  <si>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</si>
  <si>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</si>
  <si>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</si>
  <si>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</si>
  <si>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</si>
  <si>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</si>
  <si>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</si>
  <si>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</si>
  <si>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</si>
  <si>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</si>
  <si>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</si>
  <si>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</si>
  <si>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</si>
  <si>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</si>
  <si>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</si>
  <si>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</si>
  <si>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</si>
  <si>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</si>
  <si>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</si>
  <si>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</si>
  <si>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</si>
  <si>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</si>
  <si>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</si>
  <si>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</si>
  <si>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</si>
  <si>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</si>
  <si>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</si>
  <si>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</si>
  <si>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</si>
  <si>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</si>
  <si>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</si>
  <si>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</si>
  <si>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</si>
  <si>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SAN VICENTE DE CHUCURÍ</t>
  </si>
  <si>
    <t>SINCÉ</t>
  </si>
  <si>
    <t>CHIRIGUANÁ</t>
  </si>
  <si>
    <t>LA JAGUA DE IBIRICO</t>
  </si>
  <si>
    <t>SAHAGÚN</t>
  </si>
  <si>
    <t>LA UNIÓN</t>
  </si>
  <si>
    <t>REGALIA IDENTIFICADA</t>
  </si>
  <si>
    <t>2019 2019</t>
  </si>
  <si>
    <t>SAN ALBERTO</t>
  </si>
  <si>
    <t>TOTAL REGALIAS</t>
  </si>
  <si>
    <t>CAIMITO</t>
  </si>
  <si>
    <t>FILA_88</t>
  </si>
  <si>
    <t>FILA_89</t>
  </si>
  <si>
    <t>GIGANTE</t>
  </si>
  <si>
    <t>GARZÓN</t>
  </si>
  <si>
    <t>FILA_172</t>
  </si>
  <si>
    <t>2020 2020</t>
  </si>
  <si>
    <t>FILA_173</t>
  </si>
  <si>
    <t>FILA_174</t>
  </si>
  <si>
    <t>FILA_175</t>
  </si>
  <si>
    <t>FILA_176</t>
  </si>
  <si>
    <t>FILA_177</t>
  </si>
  <si>
    <t>PONEDERA</t>
  </si>
  <si>
    <t>EL PASO</t>
  </si>
  <si>
    <t>FILA_178</t>
  </si>
  <si>
    <t>FILA_179</t>
  </si>
  <si>
    <t>FILA_180</t>
  </si>
  <si>
    <t>FILA_181</t>
  </si>
  <si>
    <t>Informacion provisional de marzo de 2020. Existen recursos de regalías, los cuales no se ha definido el beneficiario llamados como NN por valor de $876.194.997 El recaudo de regalías de hidrocarburos fue de $242.687.786.368 recaudados del 01 al 31 de mayo de 2020. La transferencia se realizo el día 31 de mayo de 2020 por valor de $242.687.786.368</t>
  </si>
  <si>
    <t>99999998 NO SE DILIGENCIA INFORMACIÓN PARA ESTE FORMULARIO EN ESTE PERÍODO DE REPORTE</t>
  </si>
  <si>
    <t>2 FUNCIONAMIENTO SISTEMA GENERAL DE REGALÍAS - SGR</t>
  </si>
  <si>
    <t>1 FUNCIONAMIENTO SMSCE</t>
  </si>
  <si>
    <t/>
  </si>
  <si>
    <t>FILA_999999</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</si>
  <si>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</si>
  <si>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</si>
  <si>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</si>
  <si>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</si>
  <si>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</si>
  <si>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</si>
  <si>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</si>
  <si>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</si>
  <si>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</si>
  <si>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</si>
  <si>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</si>
  <si>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</si>
  <si>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</si>
  <si>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</si>
  <si>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</si>
  <si>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</si>
  <si>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</si>
  <si>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</si>
  <si>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</si>
  <si>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</si>
  <si>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</si>
  <si>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</si>
  <si>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</si>
  <si>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</si>
  <si>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</si>
  <si>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</si>
  <si>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</si>
  <si>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</si>
  <si>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</si>
  <si>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</si>
  <si>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</si>
  <si>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</si>
  <si>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</si>
  <si>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MONTO DEL RECAUDO DEL MES</t>
  </si>
  <si>
    <t>RECURSO NATURAL NO RENOVABLE</t>
  </si>
  <si>
    <t>FORMULARIO CON INFORMACIÓN</t>
  </si>
  <si>
    <t>0 RECAUDO POR RECURSO NATURAL NO RENOVABLE (REGISTRE CIFRAS EN PESOS)</t>
  </si>
  <si>
    <t>F23.2: RECAUDO POR RECURSO NATURAL NO RENOVABLE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</si>
</sst>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8"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sz val="8"/>
      <name val="Calibri"/>
      <family val="2"/>
      <scheme val="minor"/>
    </font>
    <font>
      <b/>
      <sz val="11"/>
      <color indexed="9"/>
      <name val="Calibri"/>
    </font>
    <font>
      <b/>
      <sz val="11"/>
      <color indexed="8"/>
      <name val="Calibri"/>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92">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0" fontId="0" fillId="0" borderId="0" xfId="0"/>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7" xfId="0" applyBorder="1"/>
    <xf numFmtId="0" fontId="1" fillId="2" borderId="1" xfId="0" applyFont="1" applyFill="1" applyBorder="1" applyAlignment="1">
      <alignment horizontal="center" vertical="center"/>
    </xf>
    <xf numFmtId="0" fontId="0" fillId="0" borderId="0" xfId="0"/>
    <xf numFmtId="0" fontId="0" fillId="4" borderId="5" xfId="0" applyFill="1" applyBorder="1"/>
    <xf numFmtId="0" fontId="0" fillId="0" borderId="5" xfId="0" applyFill="1" applyBorder="1"/>
    <xf numFmtId="0" fontId="2" fillId="0" borderId="5" xfId="2" applyBorder="1"/>
    <xf numFmtId="0" fontId="0" fillId="0" borderId="2" xfId="0" applyBorder="1"/>
    <xf numFmtId="41" fontId="0" fillId="0" borderId="7" xfId="3" applyFont="1" applyFill="1" applyBorder="1"/>
    <xf numFmtId="0" fontId="0" fillId="0" borderId="2" xfId="0" applyFill="1" applyBorder="1"/>
    <xf numFmtId="0" fontId="0" fillId="4" borderId="2" xfId="0" applyFill="1" applyBorder="1"/>
    <xf numFmtId="168" fontId="0" fillId="0" borderId="0" xfId="1" applyNumberFormat="1" applyFont="1" applyBorder="1"/>
    <xf numFmtId="0" fontId="1" fillId="2" borderId="1" xfId="0" applyFont="1" applyFill="1" applyBorder="1" applyAlignment="1">
      <alignment horizontal="center" vertical="center"/>
    </xf>
    <xf numFmtId="0" fontId="0" fillId="0" borderId="0" xfId="0"/>
    <xf numFmtId="0" fontId="2" fillId="7" borderId="2" xfId="2" applyFill="1" applyAlignment="1">
      <alignment horizontal="center" vertical="center"/>
    </xf>
    <xf numFmtId="0" fontId="6"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9" fontId="2" fillId="3" borderId="3" xfId="2" applyNumberFormat="1" applyFill="1" applyBorder="1" applyAlignment="1" applyProtection="1">
      <alignment vertical="center"/>
      <protection locked="0"/>
    </xf>
    <xf numFmtId="0" fontId="2" fillId="0" borderId="2" xfId="2"/>
    <xf numFmtId="0" fontId="6" fillId="2" borderId="1" xfId="2" applyFont="1" applyFill="1" applyBorder="1" applyAlignment="1">
      <alignment horizontal="center" vertical="center"/>
    </xf>
    <xf numFmtId="164" fontId="7" fillId="3" borderId="4"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2" fillId="3" borderId="12" xfId="2" applyFill="1" applyBorder="1" applyAlignment="1" applyProtection="1">
      <alignment vertical="center"/>
      <protection locked="0"/>
    </xf>
    <xf numFmtId="0" fontId="2" fillId="3" borderId="13" xfId="2" applyFill="1" applyBorder="1" applyAlignment="1" applyProtection="1">
      <alignment vertical="center"/>
      <protection locked="0"/>
    </xf>
    <xf numFmtId="0" fontId="2" fillId="3" borderId="14" xfId="2" applyFill="1" applyBorder="1" applyAlignment="1" applyProtection="1">
      <alignment vertical="center"/>
      <protection locked="0"/>
    </xf>
    <xf numFmtId="0" fontId="2" fillId="3" borderId="15" xfId="2" applyFill="1" applyBorder="1" applyAlignment="1" applyProtection="1">
      <alignment vertical="center"/>
      <protection locked="0"/>
    </xf>
    <xf numFmtId="0" fontId="1" fillId="2" borderId="12" xfId="2" applyFont="1" applyFill="1" applyBorder="1" applyAlignment="1">
      <alignment horizontal="center" vertical="center"/>
    </xf>
    <xf numFmtId="0" fontId="1" fillId="2" borderId="16" xfId="2" applyFont="1" applyFill="1" applyBorder="1" applyAlignment="1">
      <alignment horizontal="center" vertical="center"/>
    </xf>
    <xf numFmtId="0" fontId="1" fillId="2" borderId="17" xfId="2" applyFont="1" applyFill="1" applyBorder="1" applyAlignment="1">
      <alignment horizontal="center" vertical="center"/>
    </xf>
    <xf numFmtId="0" fontId="1" fillId="2" borderId="1" xfId="2" applyFont="1" applyFill="1" applyBorder="1" applyAlignment="1">
      <alignment horizontal="center" vertical="center"/>
    </xf>
    <xf numFmtId="42" fontId="2" fillId="3" borderId="12" xfId="4" applyFill="1" applyBorder="1" applyAlignment="1" applyProtection="1">
      <alignment vertical="center"/>
      <protection locked="0"/>
    </xf>
  </cellXfs>
  <cellStyles count="5">
    <cellStyle name="Millares [0]" xfId="1" builtinId="6"/>
    <cellStyle name="Millares [0] 2" xfId="3" xr:uid="{00000000-0005-0000-0000-000001000000}"/>
    <cellStyle name="Moneda [0]" xfId="4" builtinId="7"/>
    <cellStyle name="Normal" xfId="0" builtinId="0"/>
    <cellStyle name="Normal 2" xfId="2" xr:uid="{00000000-0005-0000-0000-000003000000}"/>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FB7145C2-2455-48CA-B7E3-20CF6B4BE3CB}"/>
            </a:ext>
          </a:extLst>
        </xdr:cNvPr>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BF15ED02-0A87-4B93-9971-95920DAF725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1168"/>
  <sheetViews>
    <sheetView zoomScale="90" zoomScaleNormal="90" workbookViewId="0">
      <pane ySplit="10" topLeftCell="A32" activePane="bottomLeft" state="frozen"/>
      <selection activeCell="F1" sqref="F1"/>
      <selection pane="bottomLeft"/>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73" t="s">
        <v>1</v>
      </c>
      <c r="E1" s="74"/>
      <c r="F1" s="74"/>
      <c r="G1" s="74"/>
      <c r="M1"/>
    </row>
    <row r="2" spans="1:257" x14ac:dyDescent="0.25">
      <c r="B2" s="1" t="s">
        <v>2</v>
      </c>
      <c r="C2" s="1">
        <v>29</v>
      </c>
      <c r="D2" s="73" t="s">
        <v>3</v>
      </c>
      <c r="E2" s="74"/>
      <c r="F2" s="74"/>
      <c r="G2" s="74"/>
      <c r="M2"/>
    </row>
    <row r="3" spans="1:257" x14ac:dyDescent="0.25">
      <c r="B3" s="1" t="s">
        <v>4</v>
      </c>
      <c r="C3" s="1">
        <v>1</v>
      </c>
      <c r="M3"/>
    </row>
    <row r="4" spans="1:257" x14ac:dyDescent="0.25">
      <c r="B4" s="1" t="s">
        <v>5</v>
      </c>
      <c r="C4" s="1">
        <v>530</v>
      </c>
      <c r="M4"/>
    </row>
    <row r="5" spans="1:257" x14ac:dyDescent="0.25">
      <c r="B5" s="1" t="s">
        <v>6</v>
      </c>
      <c r="C5" s="6">
        <v>43982</v>
      </c>
      <c r="M5"/>
    </row>
    <row r="6" spans="1:257" x14ac:dyDescent="0.25">
      <c r="B6" s="1" t="s">
        <v>7</v>
      </c>
      <c r="C6" s="1">
        <v>1</v>
      </c>
      <c r="D6" s="1" t="s">
        <v>8</v>
      </c>
      <c r="M6"/>
    </row>
    <row r="7" spans="1:257" x14ac:dyDescent="0.25">
      <c r="M7"/>
    </row>
    <row r="8" spans="1:257" x14ac:dyDescent="0.25">
      <c r="A8" s="1" t="s">
        <v>9</v>
      </c>
      <c r="B8" s="73" t="s">
        <v>10</v>
      </c>
      <c r="C8" s="74"/>
      <c r="D8" s="74"/>
      <c r="E8" s="74"/>
      <c r="F8" s="74"/>
      <c r="G8" s="74"/>
      <c r="H8" s="74"/>
      <c r="I8" s="74"/>
      <c r="J8" s="74"/>
      <c r="K8" s="74"/>
      <c r="L8" s="74"/>
      <c r="M8" s="74"/>
      <c r="N8" s="74"/>
      <c r="O8" s="74"/>
      <c r="P8" s="74"/>
      <c r="Q8" s="74"/>
      <c r="R8" s="74"/>
      <c r="S8" s="74"/>
      <c r="T8" s="74"/>
      <c r="U8" s="74"/>
      <c r="V8" s="74"/>
      <c r="W8" s="74"/>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1509</v>
      </c>
      <c r="I11" s="4">
        <v>77451</v>
      </c>
      <c r="J11" s="2" t="s">
        <v>37</v>
      </c>
      <c r="K11" s="2" t="s">
        <v>51</v>
      </c>
      <c r="L11" s="4">
        <v>12</v>
      </c>
      <c r="M11" s="4">
        <v>485267901</v>
      </c>
      <c r="N11" s="2" t="s">
        <v>63</v>
      </c>
      <c r="O11" s="2" t="s">
        <v>1552</v>
      </c>
      <c r="P11" s="24" t="s">
        <v>1513</v>
      </c>
      <c r="Q11" s="5">
        <v>43982</v>
      </c>
      <c r="R11" s="2" t="s">
        <v>63</v>
      </c>
      <c r="S11" s="2" t="s">
        <v>1552</v>
      </c>
      <c r="T11" s="2">
        <v>0</v>
      </c>
      <c r="U11" s="2">
        <v>0</v>
      </c>
      <c r="V11" s="5">
        <v>43982</v>
      </c>
      <c r="W11" s="2" t="s">
        <v>1564</v>
      </c>
      <c r="IW11" s="7"/>
    </row>
    <row r="12" spans="1:257" ht="15.75" thickBot="1" x14ac:dyDescent="0.3">
      <c r="A12" s="1">
        <v>2</v>
      </c>
      <c r="B12" t="s">
        <v>1241</v>
      </c>
      <c r="C12" s="2" t="s">
        <v>33</v>
      </c>
      <c r="D12" s="2">
        <v>0</v>
      </c>
      <c r="E12" s="2" t="s">
        <v>34</v>
      </c>
      <c r="F12" s="2" t="s">
        <v>35</v>
      </c>
      <c r="G12" s="2" t="s">
        <v>188</v>
      </c>
      <c r="H12" s="2" t="s">
        <v>1509</v>
      </c>
      <c r="I12" s="4">
        <v>17248</v>
      </c>
      <c r="J12" s="2" t="s">
        <v>37</v>
      </c>
      <c r="K12" s="2" t="s">
        <v>51</v>
      </c>
      <c r="L12" s="4">
        <v>15</v>
      </c>
      <c r="M12" s="4">
        <v>167175640</v>
      </c>
      <c r="N12" s="2" t="s">
        <v>63</v>
      </c>
      <c r="O12" s="2" t="s">
        <v>1552</v>
      </c>
      <c r="P12" s="24" t="s">
        <v>1513</v>
      </c>
      <c r="Q12" s="5">
        <v>43982</v>
      </c>
      <c r="R12" s="2" t="s">
        <v>63</v>
      </c>
      <c r="S12" s="2" t="s">
        <v>1552</v>
      </c>
      <c r="T12" s="2">
        <v>0</v>
      </c>
      <c r="U12" s="2">
        <v>0</v>
      </c>
      <c r="V12" s="5">
        <v>43982</v>
      </c>
      <c r="W12" s="2" t="s">
        <v>1564</v>
      </c>
      <c r="IW12" s="7"/>
    </row>
    <row r="13" spans="1:257" ht="15.75" thickBot="1" x14ac:dyDescent="0.3">
      <c r="A13" s="1">
        <v>3</v>
      </c>
      <c r="B13" t="s">
        <v>1242</v>
      </c>
      <c r="C13" s="2" t="s">
        <v>33</v>
      </c>
      <c r="D13" s="2">
        <v>0</v>
      </c>
      <c r="E13" s="2" t="s">
        <v>34</v>
      </c>
      <c r="F13" s="2" t="s">
        <v>35</v>
      </c>
      <c r="G13" s="2" t="s">
        <v>230</v>
      </c>
      <c r="H13" s="2" t="s">
        <v>1509</v>
      </c>
      <c r="I13" s="4">
        <v>446776</v>
      </c>
      <c r="J13" s="2" t="s">
        <v>37</v>
      </c>
      <c r="K13" s="2" t="s">
        <v>51</v>
      </c>
      <c r="L13" s="4">
        <v>21</v>
      </c>
      <c r="M13" s="4">
        <v>3623474760</v>
      </c>
      <c r="N13" s="2" t="s">
        <v>63</v>
      </c>
      <c r="O13" s="2" t="s">
        <v>1552</v>
      </c>
      <c r="P13" s="24" t="s">
        <v>1513</v>
      </c>
      <c r="Q13" s="5">
        <v>43982</v>
      </c>
      <c r="R13" s="2" t="s">
        <v>63</v>
      </c>
      <c r="S13" s="2" t="s">
        <v>1552</v>
      </c>
      <c r="T13" s="2">
        <v>0</v>
      </c>
      <c r="U13" s="2">
        <v>0</v>
      </c>
      <c r="V13" s="5">
        <v>43982</v>
      </c>
      <c r="W13" s="2" t="s">
        <v>1564</v>
      </c>
      <c r="IW13" s="7"/>
    </row>
    <row r="14" spans="1:257" ht="15.75" thickBot="1" x14ac:dyDescent="0.3">
      <c r="A14" s="1">
        <v>4</v>
      </c>
      <c r="B14" t="s">
        <v>1243</v>
      </c>
      <c r="C14" s="2" t="s">
        <v>33</v>
      </c>
      <c r="D14" s="2">
        <v>0</v>
      </c>
      <c r="E14" s="2" t="s">
        <v>34</v>
      </c>
      <c r="F14" s="2" t="s">
        <v>120</v>
      </c>
      <c r="G14" s="2" t="s">
        <v>1177</v>
      </c>
      <c r="H14" s="2" t="s">
        <v>1509</v>
      </c>
      <c r="I14" s="4">
        <v>830538</v>
      </c>
      <c r="J14" s="2" t="s">
        <v>37</v>
      </c>
      <c r="K14" s="2" t="s">
        <v>51</v>
      </c>
      <c r="L14" s="4">
        <v>25</v>
      </c>
      <c r="M14" s="4">
        <v>11586860264</v>
      </c>
      <c r="N14" s="2" t="s">
        <v>63</v>
      </c>
      <c r="O14" s="2" t="s">
        <v>1552</v>
      </c>
      <c r="P14" s="24" t="s">
        <v>1513</v>
      </c>
      <c r="Q14" s="5">
        <v>43982</v>
      </c>
      <c r="R14" s="2" t="s">
        <v>63</v>
      </c>
      <c r="S14" s="2" t="s">
        <v>1552</v>
      </c>
      <c r="T14" s="2">
        <v>0</v>
      </c>
      <c r="U14" s="2">
        <v>0</v>
      </c>
      <c r="V14" s="5">
        <v>43982</v>
      </c>
      <c r="W14" s="2" t="s">
        <v>1564</v>
      </c>
      <c r="IW14" s="7"/>
    </row>
    <row r="15" spans="1:257" ht="15.75" thickBot="1" x14ac:dyDescent="0.3">
      <c r="A15" s="1">
        <v>5</v>
      </c>
      <c r="B15" t="s">
        <v>1244</v>
      </c>
      <c r="C15" s="2" t="s">
        <v>33</v>
      </c>
      <c r="D15" s="2">
        <v>0</v>
      </c>
      <c r="E15" s="2" t="s">
        <v>34</v>
      </c>
      <c r="F15" s="2" t="s">
        <v>120</v>
      </c>
      <c r="G15" s="2" t="s">
        <v>1178</v>
      </c>
      <c r="H15" s="2" t="s">
        <v>1509</v>
      </c>
      <c r="I15" s="4">
        <v>647444</v>
      </c>
      <c r="J15" s="2" t="s">
        <v>37</v>
      </c>
      <c r="K15" s="2" t="s">
        <v>51</v>
      </c>
      <c r="L15" s="4">
        <v>26</v>
      </c>
      <c r="M15" s="4">
        <v>5618962230</v>
      </c>
      <c r="N15" s="2" t="s">
        <v>63</v>
      </c>
      <c r="O15" s="2" t="s">
        <v>1552</v>
      </c>
      <c r="P15" s="24" t="s">
        <v>1513</v>
      </c>
      <c r="Q15" s="5">
        <v>43982</v>
      </c>
      <c r="R15" s="2" t="s">
        <v>63</v>
      </c>
      <c r="S15" s="2" t="s">
        <v>1552</v>
      </c>
      <c r="T15" s="2">
        <v>0</v>
      </c>
      <c r="U15" s="2">
        <v>0</v>
      </c>
      <c r="V15" s="5">
        <v>43982</v>
      </c>
      <c r="W15" s="2" t="s">
        <v>1564</v>
      </c>
      <c r="IW15" s="7"/>
    </row>
    <row r="16" spans="1:257" ht="15.75" thickBot="1" x14ac:dyDescent="0.3">
      <c r="A16" s="1">
        <v>6</v>
      </c>
      <c r="B16" t="s">
        <v>1245</v>
      </c>
      <c r="C16" s="2" t="s">
        <v>33</v>
      </c>
      <c r="D16" s="2">
        <v>0</v>
      </c>
      <c r="E16" s="2" t="s">
        <v>34</v>
      </c>
      <c r="F16" s="2" t="s">
        <v>120</v>
      </c>
      <c r="G16" s="2" t="s">
        <v>1183</v>
      </c>
      <c r="H16" s="2" t="s">
        <v>1509</v>
      </c>
      <c r="I16" s="4">
        <v>264963</v>
      </c>
      <c r="J16" s="2" t="s">
        <v>37</v>
      </c>
      <c r="K16" s="2" t="s">
        <v>51</v>
      </c>
      <c r="L16" s="4">
        <v>17</v>
      </c>
      <c r="M16" s="4">
        <v>1372075350</v>
      </c>
      <c r="N16" s="2" t="s">
        <v>63</v>
      </c>
      <c r="O16" s="2" t="s">
        <v>1552</v>
      </c>
      <c r="P16" s="24" t="s">
        <v>1513</v>
      </c>
      <c r="Q16" s="5">
        <v>43982</v>
      </c>
      <c r="R16" s="2" t="s">
        <v>63</v>
      </c>
      <c r="S16" s="2" t="s">
        <v>1552</v>
      </c>
      <c r="T16" s="2">
        <v>0</v>
      </c>
      <c r="U16" s="2">
        <v>0</v>
      </c>
      <c r="V16" s="5">
        <v>43982</v>
      </c>
      <c r="W16" s="2" t="s">
        <v>1564</v>
      </c>
      <c r="IW16" s="7"/>
    </row>
    <row r="17" spans="1:257" ht="15.75" thickBot="1" x14ac:dyDescent="0.3">
      <c r="A17" s="1">
        <v>7</v>
      </c>
      <c r="B17" t="s">
        <v>1246</v>
      </c>
      <c r="C17" s="2" t="s">
        <v>33</v>
      </c>
      <c r="D17" s="2">
        <v>0</v>
      </c>
      <c r="E17" s="2" t="s">
        <v>34</v>
      </c>
      <c r="F17" s="2" t="s">
        <v>42</v>
      </c>
      <c r="G17" s="2" t="s">
        <v>245</v>
      </c>
      <c r="H17" s="2" t="s">
        <v>1509</v>
      </c>
      <c r="I17" s="4">
        <v>8</v>
      </c>
      <c r="J17" s="2" t="s">
        <v>37</v>
      </c>
      <c r="K17" s="2" t="s">
        <v>51</v>
      </c>
      <c r="L17" s="4">
        <v>26</v>
      </c>
      <c r="M17" s="4">
        <v>65804</v>
      </c>
      <c r="N17" s="2" t="s">
        <v>63</v>
      </c>
      <c r="O17" s="2" t="s">
        <v>1552</v>
      </c>
      <c r="P17" s="24" t="s">
        <v>1513</v>
      </c>
      <c r="Q17" s="5">
        <v>43982</v>
      </c>
      <c r="R17" s="2" t="s">
        <v>63</v>
      </c>
      <c r="S17" s="2" t="s">
        <v>1552</v>
      </c>
      <c r="T17" s="2">
        <v>0</v>
      </c>
      <c r="U17" s="2">
        <v>0</v>
      </c>
      <c r="V17" s="5">
        <v>43982</v>
      </c>
      <c r="W17" s="2" t="s">
        <v>1564</v>
      </c>
      <c r="IW17" s="7"/>
    </row>
    <row r="18" spans="1:257" ht="15.75" thickBot="1" x14ac:dyDescent="0.3">
      <c r="A18" s="1">
        <v>8</v>
      </c>
      <c r="B18" t="s">
        <v>1247</v>
      </c>
      <c r="C18" s="2" t="s">
        <v>33</v>
      </c>
      <c r="D18" s="2">
        <v>0</v>
      </c>
      <c r="E18" s="2" t="s">
        <v>34</v>
      </c>
      <c r="F18" s="2" t="s">
        <v>42</v>
      </c>
      <c r="G18" s="2" t="s">
        <v>249</v>
      </c>
      <c r="H18" s="2" t="s">
        <v>1509</v>
      </c>
      <c r="I18" s="4">
        <v>17327</v>
      </c>
      <c r="J18" s="2" t="s">
        <v>37</v>
      </c>
      <c r="K18" s="2" t="s">
        <v>51</v>
      </c>
      <c r="L18" s="4">
        <v>25</v>
      </c>
      <c r="M18" s="4">
        <v>136541025</v>
      </c>
      <c r="N18" s="2" t="s">
        <v>63</v>
      </c>
      <c r="O18" s="2" t="s">
        <v>1552</v>
      </c>
      <c r="P18" s="24" t="s">
        <v>1513</v>
      </c>
      <c r="Q18" s="5">
        <v>43982</v>
      </c>
      <c r="R18" s="2" t="s">
        <v>63</v>
      </c>
      <c r="S18" s="2" t="s">
        <v>1552</v>
      </c>
      <c r="T18" s="2">
        <v>0</v>
      </c>
      <c r="U18" s="2">
        <v>0</v>
      </c>
      <c r="V18" s="5">
        <v>43982</v>
      </c>
      <c r="W18" s="2" t="s">
        <v>1564</v>
      </c>
      <c r="IW18" s="7"/>
    </row>
    <row r="19" spans="1:257" ht="15.75" thickBot="1" x14ac:dyDescent="0.3">
      <c r="A19" s="1">
        <v>9</v>
      </c>
      <c r="B19" t="s">
        <v>1248</v>
      </c>
      <c r="C19" s="2" t="s">
        <v>33</v>
      </c>
      <c r="D19" s="2">
        <v>0</v>
      </c>
      <c r="E19" s="2" t="s">
        <v>34</v>
      </c>
      <c r="F19" s="2" t="s">
        <v>48</v>
      </c>
      <c r="G19" s="2" t="s">
        <v>266</v>
      </c>
      <c r="H19" s="2" t="s">
        <v>1509</v>
      </c>
      <c r="I19" s="4">
        <v>515250</v>
      </c>
      <c r="J19" s="2" t="s">
        <v>37</v>
      </c>
      <c r="K19" s="2" t="s">
        <v>51</v>
      </c>
      <c r="L19" s="4">
        <v>17</v>
      </c>
      <c r="M19" s="4">
        <v>3565921070</v>
      </c>
      <c r="N19" s="2" t="s">
        <v>63</v>
      </c>
      <c r="O19" s="2" t="s">
        <v>1552</v>
      </c>
      <c r="P19" s="24" t="s">
        <v>1513</v>
      </c>
      <c r="Q19" s="5">
        <v>43982</v>
      </c>
      <c r="R19" s="2" t="s">
        <v>63</v>
      </c>
      <c r="S19" s="2" t="s">
        <v>1552</v>
      </c>
      <c r="T19" s="2">
        <v>0</v>
      </c>
      <c r="U19" s="2">
        <v>0</v>
      </c>
      <c r="V19" s="5">
        <v>43982</v>
      </c>
      <c r="W19" s="2" t="s">
        <v>1564</v>
      </c>
      <c r="IW19" s="7"/>
    </row>
    <row r="20" spans="1:257" ht="15.75" thickBot="1" x14ac:dyDescent="0.3">
      <c r="A20" s="1">
        <v>10</v>
      </c>
      <c r="B20" t="s">
        <v>1249</v>
      </c>
      <c r="C20" s="2" t="s">
        <v>33</v>
      </c>
      <c r="D20" s="2">
        <v>0</v>
      </c>
      <c r="E20" s="2" t="s">
        <v>34</v>
      </c>
      <c r="F20" s="2" t="s">
        <v>48</v>
      </c>
      <c r="G20" s="2" t="s">
        <v>267</v>
      </c>
      <c r="H20" s="2" t="s">
        <v>1509</v>
      </c>
      <c r="I20" s="4">
        <v>9994</v>
      </c>
      <c r="J20" s="2" t="s">
        <v>37</v>
      </c>
      <c r="K20" s="2" t="s">
        <v>51</v>
      </c>
      <c r="L20" s="4">
        <v>35</v>
      </c>
      <c r="M20" s="4">
        <v>270580495</v>
      </c>
      <c r="N20" s="2" t="s">
        <v>63</v>
      </c>
      <c r="O20" s="2" t="s">
        <v>1552</v>
      </c>
      <c r="P20" s="24" t="s">
        <v>1513</v>
      </c>
      <c r="Q20" s="5">
        <v>43982</v>
      </c>
      <c r="R20" s="2" t="s">
        <v>63</v>
      </c>
      <c r="S20" s="2" t="s">
        <v>1552</v>
      </c>
      <c r="T20" s="2">
        <v>0</v>
      </c>
      <c r="U20" s="2">
        <v>0</v>
      </c>
      <c r="V20" s="5">
        <v>43982</v>
      </c>
      <c r="W20" s="2" t="s">
        <v>1564</v>
      </c>
      <c r="IW20" s="7"/>
    </row>
    <row r="21" spans="1:257" ht="15.75" thickBot="1" x14ac:dyDescent="0.3">
      <c r="A21" s="1">
        <v>11</v>
      </c>
      <c r="B21" t="s">
        <v>1250</v>
      </c>
      <c r="C21" s="2" t="s">
        <v>33</v>
      </c>
      <c r="D21" s="2">
        <v>0</v>
      </c>
      <c r="E21" s="2" t="s">
        <v>34</v>
      </c>
      <c r="F21" s="2" t="s">
        <v>48</v>
      </c>
      <c r="G21" s="2" t="s">
        <v>279</v>
      </c>
      <c r="H21" s="2" t="s">
        <v>1509</v>
      </c>
      <c r="I21" s="4">
        <v>61</v>
      </c>
      <c r="J21" s="2" t="s">
        <v>37</v>
      </c>
      <c r="K21" s="2" t="s">
        <v>51</v>
      </c>
      <c r="L21" s="4">
        <v>31</v>
      </c>
      <c r="M21" s="4">
        <v>1460489</v>
      </c>
      <c r="N21" s="2" t="s">
        <v>63</v>
      </c>
      <c r="O21" s="2" t="s">
        <v>1552</v>
      </c>
      <c r="P21" s="24" t="s">
        <v>1513</v>
      </c>
      <c r="Q21" s="5">
        <v>43982</v>
      </c>
      <c r="R21" s="2" t="s">
        <v>63</v>
      </c>
      <c r="S21" s="2" t="s">
        <v>1552</v>
      </c>
      <c r="T21" s="2">
        <v>0</v>
      </c>
      <c r="U21" s="2">
        <v>0</v>
      </c>
      <c r="V21" s="5">
        <v>43982</v>
      </c>
      <c r="W21" s="2" t="s">
        <v>1564</v>
      </c>
      <c r="IW21" s="7"/>
    </row>
    <row r="22" spans="1:257" ht="15.75" thickBot="1" x14ac:dyDescent="0.3">
      <c r="A22" s="1">
        <v>12</v>
      </c>
      <c r="B22" t="s">
        <v>1251</v>
      </c>
      <c r="C22" s="2" t="s">
        <v>33</v>
      </c>
      <c r="D22" s="2">
        <v>0</v>
      </c>
      <c r="E22" s="2" t="s">
        <v>34</v>
      </c>
      <c r="F22" s="2" t="s">
        <v>48</v>
      </c>
      <c r="G22" s="2" t="s">
        <v>298</v>
      </c>
      <c r="H22" s="2" t="s">
        <v>1509</v>
      </c>
      <c r="I22" s="4">
        <v>10499</v>
      </c>
      <c r="J22" s="2" t="s">
        <v>37</v>
      </c>
      <c r="K22" s="2" t="s">
        <v>51</v>
      </c>
      <c r="L22" s="4">
        <v>33</v>
      </c>
      <c r="M22" s="4">
        <v>277853032</v>
      </c>
      <c r="N22" s="2" t="s">
        <v>63</v>
      </c>
      <c r="O22" s="2" t="s">
        <v>1552</v>
      </c>
      <c r="P22" s="24" t="s">
        <v>1513</v>
      </c>
      <c r="Q22" s="5">
        <v>43982</v>
      </c>
      <c r="R22" s="2" t="s">
        <v>63</v>
      </c>
      <c r="S22" s="2" t="s">
        <v>1552</v>
      </c>
      <c r="T22" s="2">
        <v>0</v>
      </c>
      <c r="U22" s="2">
        <v>0</v>
      </c>
      <c r="V22" s="5">
        <v>43982</v>
      </c>
      <c r="W22" s="2" t="s">
        <v>1564</v>
      </c>
      <c r="IW22" s="7"/>
    </row>
    <row r="23" spans="1:257" ht="15.75" thickBot="1" x14ac:dyDescent="0.3">
      <c r="A23" s="1">
        <v>13</v>
      </c>
      <c r="B23" t="s">
        <v>1252</v>
      </c>
      <c r="C23" s="2" t="s">
        <v>33</v>
      </c>
      <c r="D23" s="2">
        <v>0</v>
      </c>
      <c r="E23" s="2" t="s">
        <v>34</v>
      </c>
      <c r="F23" s="2" t="s">
        <v>54</v>
      </c>
      <c r="G23" s="2" t="s">
        <v>329</v>
      </c>
      <c r="H23" s="2" t="s">
        <v>1509</v>
      </c>
      <c r="I23" s="4">
        <v>6340</v>
      </c>
      <c r="J23" s="2" t="s">
        <v>37</v>
      </c>
      <c r="K23" s="2" t="s">
        <v>51</v>
      </c>
      <c r="L23" s="4">
        <v>15</v>
      </c>
      <c r="M23" s="4">
        <v>36201209</v>
      </c>
      <c r="N23" s="2" t="s">
        <v>63</v>
      </c>
      <c r="O23" s="2" t="s">
        <v>1552</v>
      </c>
      <c r="P23" s="24" t="s">
        <v>1513</v>
      </c>
      <c r="Q23" s="5">
        <v>43982</v>
      </c>
      <c r="R23" s="2" t="s">
        <v>63</v>
      </c>
      <c r="S23" s="2" t="s">
        <v>1552</v>
      </c>
      <c r="T23" s="2">
        <v>0</v>
      </c>
      <c r="U23" s="2">
        <v>0</v>
      </c>
      <c r="V23" s="5">
        <v>43982</v>
      </c>
      <c r="W23" s="2" t="s">
        <v>1564</v>
      </c>
      <c r="IW23" s="7"/>
    </row>
    <row r="24" spans="1:257" ht="15.75" thickBot="1" x14ac:dyDescent="0.3">
      <c r="A24" s="1">
        <v>14</v>
      </c>
      <c r="B24" s="55" t="s">
        <v>1253</v>
      </c>
      <c r="C24" s="2" t="s">
        <v>33</v>
      </c>
      <c r="D24" s="2">
        <v>0</v>
      </c>
      <c r="E24" s="2" t="s">
        <v>34</v>
      </c>
      <c r="F24" s="2" t="s">
        <v>54</v>
      </c>
      <c r="G24" s="2" t="s">
        <v>378</v>
      </c>
      <c r="H24" s="2" t="s">
        <v>1509</v>
      </c>
      <c r="I24" s="4">
        <v>825734</v>
      </c>
      <c r="J24" s="2" t="s">
        <v>37</v>
      </c>
      <c r="K24" s="2" t="s">
        <v>51</v>
      </c>
      <c r="L24" s="4">
        <v>13</v>
      </c>
      <c r="M24" s="4">
        <v>2377394942</v>
      </c>
      <c r="N24" s="2" t="s">
        <v>63</v>
      </c>
      <c r="O24" s="2" t="s">
        <v>1552</v>
      </c>
      <c r="P24" s="24" t="s">
        <v>1513</v>
      </c>
      <c r="Q24" s="5">
        <v>43982</v>
      </c>
      <c r="R24" s="2" t="s">
        <v>63</v>
      </c>
      <c r="S24" s="2" t="s">
        <v>1552</v>
      </c>
      <c r="T24" s="2">
        <v>0</v>
      </c>
      <c r="U24" s="2">
        <v>0</v>
      </c>
      <c r="V24" s="5">
        <v>43982</v>
      </c>
      <c r="W24" s="2" t="s">
        <v>1564</v>
      </c>
      <c r="IW24" s="7"/>
    </row>
    <row r="25" spans="1:257" ht="15.75" thickBot="1" x14ac:dyDescent="0.3">
      <c r="A25" s="1">
        <v>15</v>
      </c>
      <c r="B25" s="55" t="s">
        <v>1254</v>
      </c>
      <c r="C25" s="2" t="s">
        <v>33</v>
      </c>
      <c r="D25" s="2">
        <v>0</v>
      </c>
      <c r="E25" s="2" t="s">
        <v>34</v>
      </c>
      <c r="F25" s="2" t="s">
        <v>54</v>
      </c>
      <c r="G25" s="2" t="s">
        <v>388</v>
      </c>
      <c r="H25" s="2" t="s">
        <v>1509</v>
      </c>
      <c r="I25" s="4">
        <v>921</v>
      </c>
      <c r="J25" s="2" t="s">
        <v>37</v>
      </c>
      <c r="K25" s="2" t="s">
        <v>51</v>
      </c>
      <c r="L25" s="4">
        <v>26</v>
      </c>
      <c r="M25" s="4">
        <v>7471864</v>
      </c>
      <c r="N25" s="2" t="s">
        <v>63</v>
      </c>
      <c r="O25" s="2" t="s">
        <v>1552</v>
      </c>
      <c r="P25" s="24" t="s">
        <v>1513</v>
      </c>
      <c r="Q25" s="5">
        <v>43982</v>
      </c>
      <c r="R25" s="2" t="s">
        <v>63</v>
      </c>
      <c r="S25" s="2" t="s">
        <v>1552</v>
      </c>
      <c r="T25" s="2">
        <v>0</v>
      </c>
      <c r="U25" s="2">
        <v>0</v>
      </c>
      <c r="V25" s="5">
        <v>43982</v>
      </c>
      <c r="W25" s="2" t="s">
        <v>1564</v>
      </c>
      <c r="IW25" s="7"/>
    </row>
    <row r="26" spans="1:257" ht="15.75" thickBot="1" x14ac:dyDescent="0.3">
      <c r="A26" s="1">
        <v>16</v>
      </c>
      <c r="B26" s="55" t="s">
        <v>1255</v>
      </c>
      <c r="C26" s="2" t="s">
        <v>33</v>
      </c>
      <c r="D26" s="2">
        <v>0</v>
      </c>
      <c r="E26" s="2" t="s">
        <v>34</v>
      </c>
      <c r="F26" s="2" t="s">
        <v>54</v>
      </c>
      <c r="G26" s="2" t="s">
        <v>418</v>
      </c>
      <c r="H26" s="2" t="s">
        <v>1509</v>
      </c>
      <c r="I26" s="4">
        <v>964</v>
      </c>
      <c r="J26" s="2" t="s">
        <v>37</v>
      </c>
      <c r="K26" s="2" t="s">
        <v>51</v>
      </c>
      <c r="L26" s="4">
        <v>12</v>
      </c>
      <c r="M26" s="4">
        <v>3656173</v>
      </c>
      <c r="N26" s="2" t="s">
        <v>63</v>
      </c>
      <c r="O26" s="2" t="s">
        <v>1552</v>
      </c>
      <c r="P26" s="24" t="s">
        <v>1513</v>
      </c>
      <c r="Q26" s="5">
        <v>43982</v>
      </c>
      <c r="R26" s="2" t="s">
        <v>63</v>
      </c>
      <c r="S26" s="2" t="s">
        <v>1552</v>
      </c>
      <c r="T26" s="2">
        <v>0</v>
      </c>
      <c r="U26" s="2">
        <v>0</v>
      </c>
      <c r="V26" s="5">
        <v>43982</v>
      </c>
      <c r="W26" s="2" t="s">
        <v>1564</v>
      </c>
      <c r="IW26" s="7"/>
    </row>
    <row r="27" spans="1:257" ht="15.75" thickBot="1" x14ac:dyDescent="0.3">
      <c r="A27" s="54">
        <v>17</v>
      </c>
      <c r="B27" s="55" t="s">
        <v>1256</v>
      </c>
      <c r="C27" s="2" t="s">
        <v>33</v>
      </c>
      <c r="D27" s="2">
        <v>0</v>
      </c>
      <c r="E27" s="2" t="s">
        <v>34</v>
      </c>
      <c r="F27" s="2" t="s">
        <v>122</v>
      </c>
      <c r="G27" s="2" t="s">
        <v>1186</v>
      </c>
      <c r="H27" s="2" t="s">
        <v>1509</v>
      </c>
      <c r="I27" s="4">
        <v>329568</v>
      </c>
      <c r="J27" s="2" t="s">
        <v>37</v>
      </c>
      <c r="K27" s="2" t="s">
        <v>51</v>
      </c>
      <c r="L27" s="4">
        <v>29</v>
      </c>
      <c r="M27" s="4">
        <v>7529312705</v>
      </c>
      <c r="N27" s="2" t="s">
        <v>63</v>
      </c>
      <c r="O27" s="2" t="s">
        <v>1552</v>
      </c>
      <c r="P27" s="24" t="s">
        <v>1513</v>
      </c>
      <c r="Q27" s="5">
        <v>43982</v>
      </c>
      <c r="R27" s="2" t="s">
        <v>63</v>
      </c>
      <c r="S27" s="2" t="s">
        <v>1552</v>
      </c>
      <c r="T27" s="2">
        <v>0</v>
      </c>
      <c r="U27" s="2">
        <v>0</v>
      </c>
      <c r="V27" s="5">
        <v>43982</v>
      </c>
      <c r="W27" s="2" t="s">
        <v>1564</v>
      </c>
      <c r="IW27" s="7"/>
    </row>
    <row r="28" spans="1:257" ht="15.75" thickBot="1" x14ac:dyDescent="0.3">
      <c r="A28" s="54">
        <v>18</v>
      </c>
      <c r="B28" s="55" t="s">
        <v>1257</v>
      </c>
      <c r="C28" s="2" t="s">
        <v>33</v>
      </c>
      <c r="D28" s="2">
        <v>0</v>
      </c>
      <c r="E28" s="2" t="s">
        <v>34</v>
      </c>
      <c r="F28" s="2" t="s">
        <v>122</v>
      </c>
      <c r="G28" s="2" t="s">
        <v>1190</v>
      </c>
      <c r="H28" s="2" t="s">
        <v>1509</v>
      </c>
      <c r="I28" s="4">
        <v>124606</v>
      </c>
      <c r="J28" s="2" t="s">
        <v>37</v>
      </c>
      <c r="K28" s="2" t="s">
        <v>51</v>
      </c>
      <c r="L28" s="4">
        <v>18</v>
      </c>
      <c r="M28" s="4">
        <v>1047595460</v>
      </c>
      <c r="N28" s="2" t="s">
        <v>63</v>
      </c>
      <c r="O28" s="2" t="s">
        <v>1552</v>
      </c>
      <c r="P28" s="24" t="s">
        <v>1513</v>
      </c>
      <c r="Q28" s="5">
        <v>43982</v>
      </c>
      <c r="R28" s="2" t="s">
        <v>63</v>
      </c>
      <c r="S28" s="2" t="s">
        <v>1552</v>
      </c>
      <c r="T28" s="2">
        <v>0</v>
      </c>
      <c r="U28" s="2">
        <v>0</v>
      </c>
      <c r="V28" s="5">
        <v>43982</v>
      </c>
      <c r="W28" s="2" t="s">
        <v>1564</v>
      </c>
      <c r="IW28" s="7"/>
    </row>
    <row r="29" spans="1:257" ht="15.75" thickBot="1" x14ac:dyDescent="0.3">
      <c r="A29" s="54">
        <v>19</v>
      </c>
      <c r="B29" s="55" t="s">
        <v>1258</v>
      </c>
      <c r="C29" s="2" t="s">
        <v>33</v>
      </c>
      <c r="D29" s="2">
        <v>0</v>
      </c>
      <c r="E29" s="2" t="s">
        <v>34</v>
      </c>
      <c r="F29" s="2" t="s">
        <v>122</v>
      </c>
      <c r="G29" s="2" t="s">
        <v>1191</v>
      </c>
      <c r="H29" s="2" t="s">
        <v>1509</v>
      </c>
      <c r="I29" s="4">
        <v>6834</v>
      </c>
      <c r="J29" s="2" t="s">
        <v>37</v>
      </c>
      <c r="K29" s="2" t="s">
        <v>51</v>
      </c>
      <c r="L29" s="4">
        <v>21</v>
      </c>
      <c r="M29" s="4">
        <v>45416741</v>
      </c>
      <c r="N29" s="2" t="s">
        <v>63</v>
      </c>
      <c r="O29" s="2" t="s">
        <v>1552</v>
      </c>
      <c r="P29" s="24" t="s">
        <v>1513</v>
      </c>
      <c r="Q29" s="5">
        <v>43982</v>
      </c>
      <c r="R29" s="2" t="s">
        <v>63</v>
      </c>
      <c r="S29" s="2" t="s">
        <v>1552</v>
      </c>
      <c r="T29" s="2">
        <v>0</v>
      </c>
      <c r="U29" s="2">
        <v>0</v>
      </c>
      <c r="V29" s="5">
        <v>43982</v>
      </c>
      <c r="W29" s="2" t="s">
        <v>1564</v>
      </c>
      <c r="IW29" s="7"/>
    </row>
    <row r="30" spans="1:257" ht="15.75" thickBot="1" x14ac:dyDescent="0.3">
      <c r="A30" s="54">
        <v>20</v>
      </c>
      <c r="B30" s="55" t="s">
        <v>1259</v>
      </c>
      <c r="C30" s="2" t="s">
        <v>33</v>
      </c>
      <c r="D30" s="2">
        <v>0</v>
      </c>
      <c r="E30" s="2" t="s">
        <v>34</v>
      </c>
      <c r="F30" s="2" t="s">
        <v>122</v>
      </c>
      <c r="G30" s="2" t="s">
        <v>1192</v>
      </c>
      <c r="H30" s="2" t="s">
        <v>1509</v>
      </c>
      <c r="I30" s="4">
        <v>137</v>
      </c>
      <c r="J30" s="2" t="s">
        <v>37</v>
      </c>
      <c r="K30" s="2" t="s">
        <v>51</v>
      </c>
      <c r="L30" s="4">
        <v>23</v>
      </c>
      <c r="M30" s="4">
        <v>2423925</v>
      </c>
      <c r="N30" s="2" t="s">
        <v>63</v>
      </c>
      <c r="O30" s="2" t="s">
        <v>1552</v>
      </c>
      <c r="P30" s="24" t="s">
        <v>1513</v>
      </c>
      <c r="Q30" s="5">
        <v>43982</v>
      </c>
      <c r="R30" s="2" t="s">
        <v>63</v>
      </c>
      <c r="S30" s="2" t="s">
        <v>1552</v>
      </c>
      <c r="T30" s="2">
        <v>0</v>
      </c>
      <c r="U30" s="2">
        <v>0</v>
      </c>
      <c r="V30" s="5">
        <v>43982</v>
      </c>
      <c r="W30" s="2" t="s">
        <v>1564</v>
      </c>
      <c r="IW30" s="7"/>
    </row>
    <row r="31" spans="1:257" ht="15.75" thickBot="1" x14ac:dyDescent="0.3">
      <c r="A31" s="54">
        <v>21</v>
      </c>
      <c r="B31" s="55" t="s">
        <v>1260</v>
      </c>
      <c r="C31" s="2" t="s">
        <v>33</v>
      </c>
      <c r="D31" s="2">
        <v>0</v>
      </c>
      <c r="E31" s="2" t="s">
        <v>34</v>
      </c>
      <c r="F31" s="2" t="s">
        <v>122</v>
      </c>
      <c r="G31" s="2" t="s">
        <v>1193</v>
      </c>
      <c r="H31" s="2" t="s">
        <v>1509</v>
      </c>
      <c r="I31" s="4">
        <v>382425</v>
      </c>
      <c r="J31" s="2" t="s">
        <v>37</v>
      </c>
      <c r="K31" s="2" t="s">
        <v>51</v>
      </c>
      <c r="L31" s="4">
        <v>20</v>
      </c>
      <c r="M31" s="4">
        <v>2767761638</v>
      </c>
      <c r="N31" s="2" t="s">
        <v>63</v>
      </c>
      <c r="O31" s="2" t="s">
        <v>1552</v>
      </c>
      <c r="P31" s="24" t="s">
        <v>1513</v>
      </c>
      <c r="Q31" s="5">
        <v>43982</v>
      </c>
      <c r="R31" s="2" t="s">
        <v>63</v>
      </c>
      <c r="S31" s="2" t="s">
        <v>1552</v>
      </c>
      <c r="T31" s="2">
        <v>0</v>
      </c>
      <c r="U31" s="2">
        <v>0</v>
      </c>
      <c r="V31" s="5">
        <v>43982</v>
      </c>
      <c r="W31" s="2" t="s">
        <v>1564</v>
      </c>
      <c r="IW31" s="7"/>
    </row>
    <row r="32" spans="1:257" ht="15.75" thickBot="1" x14ac:dyDescent="0.3">
      <c r="A32" s="54">
        <v>22</v>
      </c>
      <c r="B32" s="55" t="s">
        <v>1261</v>
      </c>
      <c r="C32" s="2" t="s">
        <v>33</v>
      </c>
      <c r="D32" s="2">
        <v>0</v>
      </c>
      <c r="E32" s="2" t="s">
        <v>34</v>
      </c>
      <c r="F32" s="2" t="s">
        <v>122</v>
      </c>
      <c r="G32" s="2" t="s">
        <v>1194</v>
      </c>
      <c r="H32" s="2" t="s">
        <v>1509</v>
      </c>
      <c r="I32" s="4">
        <v>157244</v>
      </c>
      <c r="J32" s="2" t="s">
        <v>37</v>
      </c>
      <c r="K32" s="2" t="s">
        <v>51</v>
      </c>
      <c r="L32" s="4">
        <v>22</v>
      </c>
      <c r="M32" s="4">
        <v>1458979486</v>
      </c>
      <c r="N32" s="2" t="s">
        <v>63</v>
      </c>
      <c r="O32" s="2" t="s">
        <v>1552</v>
      </c>
      <c r="P32" s="24" t="s">
        <v>1513</v>
      </c>
      <c r="Q32" s="5">
        <v>43982</v>
      </c>
      <c r="R32" s="2" t="s">
        <v>63</v>
      </c>
      <c r="S32" s="2" t="s">
        <v>1552</v>
      </c>
      <c r="T32" s="2">
        <v>0</v>
      </c>
      <c r="U32" s="2">
        <v>0</v>
      </c>
      <c r="V32" s="5">
        <v>43982</v>
      </c>
      <c r="W32" s="2" t="s">
        <v>1564</v>
      </c>
      <c r="IW32" s="7"/>
    </row>
    <row r="33" spans="1:257" ht="15.75" thickBot="1" x14ac:dyDescent="0.3">
      <c r="A33" s="54">
        <v>23</v>
      </c>
      <c r="B33" s="55" t="s">
        <v>1262</v>
      </c>
      <c r="C33" s="2" t="s">
        <v>33</v>
      </c>
      <c r="D33" s="2">
        <v>0</v>
      </c>
      <c r="E33" s="2" t="s">
        <v>34</v>
      </c>
      <c r="F33" s="2" t="s">
        <v>122</v>
      </c>
      <c r="G33" s="2" t="s">
        <v>1195</v>
      </c>
      <c r="H33" s="2" t="s">
        <v>1509</v>
      </c>
      <c r="I33" s="4">
        <v>14547</v>
      </c>
      <c r="J33" s="2" t="s">
        <v>37</v>
      </c>
      <c r="K33" s="2" t="s">
        <v>51</v>
      </c>
      <c r="L33" s="4">
        <v>20</v>
      </c>
      <c r="M33" s="4">
        <v>95027100</v>
      </c>
      <c r="N33" s="2" t="s">
        <v>63</v>
      </c>
      <c r="O33" s="2" t="s">
        <v>1552</v>
      </c>
      <c r="P33" s="24" t="s">
        <v>1513</v>
      </c>
      <c r="Q33" s="5">
        <v>43982</v>
      </c>
      <c r="R33" s="2" t="s">
        <v>63</v>
      </c>
      <c r="S33" s="2" t="s">
        <v>1552</v>
      </c>
      <c r="T33" s="2">
        <v>0</v>
      </c>
      <c r="U33" s="2">
        <v>0</v>
      </c>
      <c r="V33" s="5">
        <v>43982</v>
      </c>
      <c r="W33" s="2" t="s">
        <v>1564</v>
      </c>
      <c r="IW33" s="7"/>
    </row>
    <row r="34" spans="1:257" ht="15.75" thickBot="1" x14ac:dyDescent="0.3">
      <c r="A34" s="54">
        <v>24</v>
      </c>
      <c r="B34" s="55" t="s">
        <v>1263</v>
      </c>
      <c r="C34" s="2" t="s">
        <v>33</v>
      </c>
      <c r="D34" s="2">
        <v>0</v>
      </c>
      <c r="E34" s="2" t="s">
        <v>34</v>
      </c>
      <c r="F34" s="2" t="s">
        <v>122</v>
      </c>
      <c r="G34" s="2" t="s">
        <v>1199</v>
      </c>
      <c r="H34" s="2" t="s">
        <v>1509</v>
      </c>
      <c r="I34" s="4">
        <v>210100</v>
      </c>
      <c r="J34" s="2" t="s">
        <v>37</v>
      </c>
      <c r="K34" s="2" t="s">
        <v>51</v>
      </c>
      <c r="L34" s="4">
        <v>24</v>
      </c>
      <c r="M34" s="4">
        <v>1902653077</v>
      </c>
      <c r="N34" s="2" t="s">
        <v>63</v>
      </c>
      <c r="O34" s="2" t="s">
        <v>1552</v>
      </c>
      <c r="P34" s="24" t="s">
        <v>1513</v>
      </c>
      <c r="Q34" s="5">
        <v>43982</v>
      </c>
      <c r="R34" s="2" t="s">
        <v>63</v>
      </c>
      <c r="S34" s="2" t="s">
        <v>1552</v>
      </c>
      <c r="T34" s="2">
        <v>0</v>
      </c>
      <c r="U34" s="2">
        <v>0</v>
      </c>
      <c r="V34" s="5">
        <v>43982</v>
      </c>
      <c r="W34" s="2" t="s">
        <v>1564</v>
      </c>
      <c r="IW34" s="7"/>
    </row>
    <row r="35" spans="1:257" ht="15.75" thickBot="1" x14ac:dyDescent="0.3">
      <c r="A35" s="54">
        <v>25</v>
      </c>
      <c r="B35" s="55" t="s">
        <v>1264</v>
      </c>
      <c r="C35" s="2" t="s">
        <v>33</v>
      </c>
      <c r="D35" s="2">
        <v>0</v>
      </c>
      <c r="E35" s="2" t="s">
        <v>34</v>
      </c>
      <c r="F35" s="2" t="s">
        <v>122</v>
      </c>
      <c r="G35" s="2" t="s">
        <v>1201</v>
      </c>
      <c r="H35" s="2" t="s">
        <v>1509</v>
      </c>
      <c r="I35" s="4">
        <v>1468193</v>
      </c>
      <c r="J35" s="2" t="s">
        <v>37</v>
      </c>
      <c r="K35" s="2" t="s">
        <v>51</v>
      </c>
      <c r="L35" s="4">
        <v>26</v>
      </c>
      <c r="M35" s="4">
        <v>7853082279</v>
      </c>
      <c r="N35" s="2" t="s">
        <v>63</v>
      </c>
      <c r="O35" s="2" t="s">
        <v>1552</v>
      </c>
      <c r="P35" s="24" t="s">
        <v>1513</v>
      </c>
      <c r="Q35" s="5">
        <v>43982</v>
      </c>
      <c r="R35" s="2" t="s">
        <v>63</v>
      </c>
      <c r="S35" s="2" t="s">
        <v>1552</v>
      </c>
      <c r="T35" s="2">
        <v>0</v>
      </c>
      <c r="U35" s="2">
        <v>0</v>
      </c>
      <c r="V35" s="5">
        <v>43982</v>
      </c>
      <c r="W35" s="2" t="s">
        <v>1564</v>
      </c>
      <c r="IW35" s="7"/>
    </row>
    <row r="36" spans="1:257" ht="15.75" thickBot="1" x14ac:dyDescent="0.3">
      <c r="A36" s="54">
        <v>26</v>
      </c>
      <c r="B36" s="55" t="s">
        <v>1265</v>
      </c>
      <c r="C36" s="2" t="s">
        <v>33</v>
      </c>
      <c r="D36" s="2">
        <v>0</v>
      </c>
      <c r="E36" s="2" t="s">
        <v>34</v>
      </c>
      <c r="F36" s="2" t="s">
        <v>122</v>
      </c>
      <c r="G36" s="2" t="s">
        <v>1202</v>
      </c>
      <c r="H36" s="2" t="s">
        <v>1509</v>
      </c>
      <c r="I36" s="4">
        <v>108865</v>
      </c>
      <c r="J36" s="2" t="s">
        <v>37</v>
      </c>
      <c r="K36" s="2" t="s">
        <v>51</v>
      </c>
      <c r="L36" s="4">
        <v>23</v>
      </c>
      <c r="M36" s="4">
        <v>867294130</v>
      </c>
      <c r="N36" s="2" t="s">
        <v>63</v>
      </c>
      <c r="O36" s="2" t="s">
        <v>1552</v>
      </c>
      <c r="P36" s="24" t="s">
        <v>1513</v>
      </c>
      <c r="Q36" s="5">
        <v>43982</v>
      </c>
      <c r="R36" s="2" t="s">
        <v>63</v>
      </c>
      <c r="S36" s="2" t="s">
        <v>1552</v>
      </c>
      <c r="T36" s="2">
        <v>0</v>
      </c>
      <c r="U36" s="2">
        <v>0</v>
      </c>
      <c r="V36" s="5">
        <v>43982</v>
      </c>
      <c r="W36" s="2" t="s">
        <v>1564</v>
      </c>
      <c r="IW36" s="7"/>
    </row>
    <row r="37" spans="1:257" ht="15.75" thickBot="1" x14ac:dyDescent="0.3">
      <c r="A37" s="54">
        <v>27</v>
      </c>
      <c r="B37" s="55" t="s">
        <v>1266</v>
      </c>
      <c r="C37" s="2" t="s">
        <v>33</v>
      </c>
      <c r="D37" s="2">
        <v>0</v>
      </c>
      <c r="E37" s="2" t="s">
        <v>34</v>
      </c>
      <c r="F37" s="2" t="s">
        <v>122</v>
      </c>
      <c r="G37" s="2" t="s">
        <v>1203</v>
      </c>
      <c r="H37" s="2" t="s">
        <v>1509</v>
      </c>
      <c r="I37" s="4">
        <v>1092610</v>
      </c>
      <c r="J37" s="2" t="s">
        <v>37</v>
      </c>
      <c r="K37" s="2" t="s">
        <v>51</v>
      </c>
      <c r="L37" s="4">
        <v>27</v>
      </c>
      <c r="M37" s="4">
        <v>16529607562</v>
      </c>
      <c r="N37" s="2" t="s">
        <v>63</v>
      </c>
      <c r="O37" s="2" t="s">
        <v>1552</v>
      </c>
      <c r="P37" s="24" t="s">
        <v>1513</v>
      </c>
      <c r="Q37" s="5">
        <v>43982</v>
      </c>
      <c r="R37" s="2" t="s">
        <v>63</v>
      </c>
      <c r="S37" s="2" t="s">
        <v>1552</v>
      </c>
      <c r="T37" s="2">
        <v>0</v>
      </c>
      <c r="U37" s="2">
        <v>0</v>
      </c>
      <c r="V37" s="5">
        <v>43982</v>
      </c>
      <c r="W37" s="2" t="s">
        <v>1564</v>
      </c>
      <c r="IW37" s="7"/>
    </row>
    <row r="38" spans="1:257" ht="15.75" thickBot="1" x14ac:dyDescent="0.3">
      <c r="A38" s="54">
        <v>28</v>
      </c>
      <c r="B38" s="55" t="s">
        <v>1267</v>
      </c>
      <c r="C38" s="2" t="s">
        <v>33</v>
      </c>
      <c r="D38" s="2">
        <v>0</v>
      </c>
      <c r="E38" s="2" t="s">
        <v>34</v>
      </c>
      <c r="F38" s="2" t="s">
        <v>122</v>
      </c>
      <c r="G38" s="2" t="s">
        <v>1185</v>
      </c>
      <c r="H38" s="2" t="s">
        <v>1509</v>
      </c>
      <c r="I38" s="4">
        <v>990828</v>
      </c>
      <c r="J38" s="2" t="s">
        <v>37</v>
      </c>
      <c r="K38" s="2" t="s">
        <v>51</v>
      </c>
      <c r="L38" s="4">
        <v>24</v>
      </c>
      <c r="M38" s="4">
        <v>15640004658</v>
      </c>
      <c r="N38" s="2" t="s">
        <v>63</v>
      </c>
      <c r="O38" s="2" t="s">
        <v>1552</v>
      </c>
      <c r="P38" s="24" t="s">
        <v>1513</v>
      </c>
      <c r="Q38" s="5">
        <v>43982</v>
      </c>
      <c r="R38" s="2" t="s">
        <v>63</v>
      </c>
      <c r="S38" s="2" t="s">
        <v>1552</v>
      </c>
      <c r="T38" s="2">
        <v>0</v>
      </c>
      <c r="U38" s="2">
        <v>0</v>
      </c>
      <c r="V38" s="5">
        <v>43982</v>
      </c>
      <c r="W38" s="2" t="s">
        <v>1564</v>
      </c>
      <c r="IW38" s="7"/>
    </row>
    <row r="39" spans="1:257" ht="15.75" thickBot="1" x14ac:dyDescent="0.3">
      <c r="A39" s="54">
        <v>29</v>
      </c>
      <c r="B39" s="55" t="s">
        <v>1268</v>
      </c>
      <c r="C39" s="2" t="s">
        <v>33</v>
      </c>
      <c r="D39" s="2">
        <v>0</v>
      </c>
      <c r="E39" s="2" t="s">
        <v>34</v>
      </c>
      <c r="F39" s="2" t="s">
        <v>72</v>
      </c>
      <c r="G39" s="2" t="s">
        <v>499</v>
      </c>
      <c r="H39" s="2" t="s">
        <v>1509</v>
      </c>
      <c r="I39" s="4">
        <v>17109</v>
      </c>
      <c r="J39" s="2" t="s">
        <v>37</v>
      </c>
      <c r="K39" s="2" t="s">
        <v>51</v>
      </c>
      <c r="L39" s="4">
        <v>15</v>
      </c>
      <c r="M39" s="4">
        <v>120206600</v>
      </c>
      <c r="N39" s="2" t="s">
        <v>63</v>
      </c>
      <c r="O39" s="2" t="s">
        <v>1552</v>
      </c>
      <c r="P39" s="24" t="s">
        <v>1513</v>
      </c>
      <c r="Q39" s="5">
        <v>43982</v>
      </c>
      <c r="R39" s="2" t="s">
        <v>63</v>
      </c>
      <c r="S39" s="2" t="s">
        <v>1552</v>
      </c>
      <c r="T39" s="2">
        <v>0</v>
      </c>
      <c r="U39" s="2">
        <v>0</v>
      </c>
      <c r="V39" s="5">
        <v>43982</v>
      </c>
      <c r="W39" s="2" t="s">
        <v>1564</v>
      </c>
      <c r="IW39" s="7"/>
    </row>
    <row r="40" spans="1:257" ht="15.75" thickBot="1" x14ac:dyDescent="0.3">
      <c r="A40" s="54">
        <v>30</v>
      </c>
      <c r="B40" s="55" t="s">
        <v>1269</v>
      </c>
      <c r="C40" s="2" t="s">
        <v>33</v>
      </c>
      <c r="D40" s="2">
        <v>0</v>
      </c>
      <c r="E40" s="2" t="s">
        <v>34</v>
      </c>
      <c r="F40" s="2" t="s">
        <v>78</v>
      </c>
      <c r="G40" s="2" t="s">
        <v>518</v>
      </c>
      <c r="H40" s="2" t="s">
        <v>1509</v>
      </c>
      <c r="I40" s="4">
        <v>11500</v>
      </c>
      <c r="J40" s="2" t="s">
        <v>37</v>
      </c>
      <c r="K40" s="2" t="s">
        <v>51</v>
      </c>
      <c r="L40" s="4">
        <v>17</v>
      </c>
      <c r="M40" s="4">
        <v>59911710</v>
      </c>
      <c r="N40" s="2" t="s">
        <v>63</v>
      </c>
      <c r="O40" s="2" t="s">
        <v>1552</v>
      </c>
      <c r="P40" s="24" t="s">
        <v>1513</v>
      </c>
      <c r="Q40" s="5">
        <v>43982</v>
      </c>
      <c r="R40" s="2" t="s">
        <v>63</v>
      </c>
      <c r="S40" s="2" t="s">
        <v>1552</v>
      </c>
      <c r="T40" s="2">
        <v>0</v>
      </c>
      <c r="U40" s="2">
        <v>0</v>
      </c>
      <c r="V40" s="5">
        <v>43982</v>
      </c>
      <c r="W40" s="2" t="s">
        <v>1564</v>
      </c>
      <c r="IW40" s="7"/>
    </row>
    <row r="41" spans="1:257" ht="15.75" thickBot="1" x14ac:dyDescent="0.3">
      <c r="A41" s="54">
        <v>31</v>
      </c>
      <c r="B41" s="55" t="s">
        <v>1270</v>
      </c>
      <c r="C41" s="2" t="s">
        <v>33</v>
      </c>
      <c r="D41" s="2">
        <v>0</v>
      </c>
      <c r="E41" s="2" t="s">
        <v>34</v>
      </c>
      <c r="F41" s="2" t="s">
        <v>78</v>
      </c>
      <c r="G41" s="2" t="s">
        <v>536</v>
      </c>
      <c r="H41" s="2" t="s">
        <v>1509</v>
      </c>
      <c r="I41" s="4">
        <v>16913</v>
      </c>
      <c r="J41" s="2" t="s">
        <v>37</v>
      </c>
      <c r="K41" s="2" t="s">
        <v>51</v>
      </c>
      <c r="L41" s="4">
        <v>14</v>
      </c>
      <c r="M41" s="4">
        <v>124100722</v>
      </c>
      <c r="N41" s="2" t="s">
        <v>63</v>
      </c>
      <c r="O41" s="2" t="s">
        <v>1552</v>
      </c>
      <c r="P41" s="24" t="s">
        <v>1513</v>
      </c>
      <c r="Q41" s="5">
        <v>43982</v>
      </c>
      <c r="R41" s="2" t="s">
        <v>63</v>
      </c>
      <c r="S41" s="2" t="s">
        <v>1552</v>
      </c>
      <c r="T41" s="2">
        <v>0</v>
      </c>
      <c r="U41" s="2">
        <v>0</v>
      </c>
      <c r="V41" s="5">
        <v>43982</v>
      </c>
      <c r="W41" s="2" t="s">
        <v>1564</v>
      </c>
      <c r="IW41" s="7"/>
    </row>
    <row r="42" spans="1:257" ht="15.75" thickBot="1" x14ac:dyDescent="0.3">
      <c r="A42" s="54">
        <v>32</v>
      </c>
      <c r="B42" s="55" t="s">
        <v>1271</v>
      </c>
      <c r="C42" s="2" t="s">
        <v>33</v>
      </c>
      <c r="D42" s="2">
        <v>0</v>
      </c>
      <c r="E42" s="2" t="s">
        <v>34</v>
      </c>
      <c r="F42" s="2" t="s">
        <v>78</v>
      </c>
      <c r="G42" s="2" t="s">
        <v>538</v>
      </c>
      <c r="H42" s="2" t="s">
        <v>1509</v>
      </c>
      <c r="I42" s="4">
        <v>3343</v>
      </c>
      <c r="J42" s="2" t="s">
        <v>37</v>
      </c>
      <c r="K42" s="2" t="s">
        <v>51</v>
      </c>
      <c r="L42" s="4">
        <v>15</v>
      </c>
      <c r="M42" s="4">
        <v>39745020</v>
      </c>
      <c r="N42" s="2" t="s">
        <v>63</v>
      </c>
      <c r="O42" s="2" t="s">
        <v>1552</v>
      </c>
      <c r="P42" s="24" t="s">
        <v>1513</v>
      </c>
      <c r="Q42" s="5">
        <v>43982</v>
      </c>
      <c r="R42" s="2" t="s">
        <v>63</v>
      </c>
      <c r="S42" s="2" t="s">
        <v>1552</v>
      </c>
      <c r="T42" s="2">
        <v>0</v>
      </c>
      <c r="U42" s="2">
        <v>0</v>
      </c>
      <c r="V42" s="5">
        <v>43982</v>
      </c>
      <c r="W42" s="2" t="s">
        <v>1564</v>
      </c>
      <c r="IW42" s="7"/>
    </row>
    <row r="43" spans="1:257" ht="15.75" thickBot="1" x14ac:dyDescent="0.3">
      <c r="A43" s="54">
        <v>33</v>
      </c>
      <c r="B43" s="55" t="s">
        <v>1272</v>
      </c>
      <c r="C43" s="2" t="s">
        <v>33</v>
      </c>
      <c r="D43" s="2">
        <v>0</v>
      </c>
      <c r="E43" s="2" t="s">
        <v>34</v>
      </c>
      <c r="F43" s="2" t="s">
        <v>78</v>
      </c>
      <c r="G43" s="2" t="s">
        <v>540</v>
      </c>
      <c r="H43" s="2" t="s">
        <v>1509</v>
      </c>
      <c r="I43" s="4">
        <v>506912</v>
      </c>
      <c r="J43" s="2" t="s">
        <v>37</v>
      </c>
      <c r="K43" s="2" t="s">
        <v>51</v>
      </c>
      <c r="L43" s="4">
        <v>17</v>
      </c>
      <c r="M43" s="4">
        <v>3578910570</v>
      </c>
      <c r="N43" s="2" t="s">
        <v>63</v>
      </c>
      <c r="O43" s="2" t="s">
        <v>1552</v>
      </c>
      <c r="P43" s="24" t="s">
        <v>1513</v>
      </c>
      <c r="Q43" s="5">
        <v>43982</v>
      </c>
      <c r="R43" s="2" t="s">
        <v>63</v>
      </c>
      <c r="S43" s="2" t="s">
        <v>1552</v>
      </c>
      <c r="T43" s="2">
        <v>0</v>
      </c>
      <c r="U43" s="2">
        <v>0</v>
      </c>
      <c r="V43" s="5">
        <v>43982</v>
      </c>
      <c r="W43" s="2" t="s">
        <v>1564</v>
      </c>
      <c r="IW43" s="7"/>
    </row>
    <row r="44" spans="1:257" ht="15.75" thickBot="1" x14ac:dyDescent="0.3">
      <c r="A44" s="54">
        <v>34</v>
      </c>
      <c r="B44" s="55" t="s">
        <v>1273</v>
      </c>
      <c r="C44" s="2" t="s">
        <v>33</v>
      </c>
      <c r="D44" s="2">
        <v>0</v>
      </c>
      <c r="E44" s="2" t="s">
        <v>34</v>
      </c>
      <c r="F44" s="2" t="s">
        <v>83</v>
      </c>
      <c r="G44" s="2" t="s">
        <v>559</v>
      </c>
      <c r="H44" s="2" t="s">
        <v>1509</v>
      </c>
      <c r="I44" s="4">
        <v>8</v>
      </c>
      <c r="J44" s="2" t="s">
        <v>37</v>
      </c>
      <c r="K44" s="2" t="s">
        <v>51</v>
      </c>
      <c r="L44" s="4">
        <v>15</v>
      </c>
      <c r="M44" s="4">
        <v>35430</v>
      </c>
      <c r="N44" s="2" t="s">
        <v>63</v>
      </c>
      <c r="O44" s="2" t="s">
        <v>1552</v>
      </c>
      <c r="P44" s="24" t="s">
        <v>1513</v>
      </c>
      <c r="Q44" s="5">
        <v>43982</v>
      </c>
      <c r="R44" s="2" t="s">
        <v>63</v>
      </c>
      <c r="S44" s="2" t="s">
        <v>1552</v>
      </c>
      <c r="T44" s="2">
        <v>0</v>
      </c>
      <c r="U44" s="2">
        <v>0</v>
      </c>
      <c r="V44" s="5">
        <v>43982</v>
      </c>
      <c r="W44" s="2" t="s">
        <v>1564</v>
      </c>
      <c r="IW44" s="7"/>
    </row>
    <row r="45" spans="1:257" ht="15.75" thickBot="1" x14ac:dyDescent="0.3">
      <c r="A45" s="54">
        <v>35</v>
      </c>
      <c r="B45" s="55" t="s">
        <v>1274</v>
      </c>
      <c r="C45" s="2" t="s">
        <v>33</v>
      </c>
      <c r="D45" s="2">
        <v>0</v>
      </c>
      <c r="E45" s="2" t="s">
        <v>34</v>
      </c>
      <c r="F45" s="2" t="s">
        <v>87</v>
      </c>
      <c r="G45" s="2" t="s">
        <v>612</v>
      </c>
      <c r="H45" s="2" t="s">
        <v>1509</v>
      </c>
      <c r="I45" s="4">
        <v>3861</v>
      </c>
      <c r="J45" s="2" t="s">
        <v>37</v>
      </c>
      <c r="K45" s="2" t="s">
        <v>51</v>
      </c>
      <c r="L45" s="4">
        <v>22</v>
      </c>
      <c r="M45" s="4">
        <v>66593753</v>
      </c>
      <c r="N45" s="2" t="s">
        <v>63</v>
      </c>
      <c r="O45" s="2" t="s">
        <v>1552</v>
      </c>
      <c r="P45" s="24" t="s">
        <v>1513</v>
      </c>
      <c r="Q45" s="5">
        <v>43982</v>
      </c>
      <c r="R45" s="2" t="s">
        <v>63</v>
      </c>
      <c r="S45" s="2" t="s">
        <v>1552</v>
      </c>
      <c r="T45" s="2">
        <v>0</v>
      </c>
      <c r="U45" s="2">
        <v>0</v>
      </c>
      <c r="V45" s="5">
        <v>43982</v>
      </c>
      <c r="W45" s="2" t="s">
        <v>1564</v>
      </c>
      <c r="IW45" s="7"/>
    </row>
    <row r="46" spans="1:257" ht="15.75" thickBot="1" x14ac:dyDescent="0.3">
      <c r="A46" s="54">
        <v>36</v>
      </c>
      <c r="B46" s="55" t="s">
        <v>1275</v>
      </c>
      <c r="C46" s="2" t="s">
        <v>33</v>
      </c>
      <c r="D46" s="2">
        <v>0</v>
      </c>
      <c r="E46" s="2" t="s">
        <v>34</v>
      </c>
      <c r="F46" s="2" t="s">
        <v>87</v>
      </c>
      <c r="G46" s="2" t="s">
        <v>644</v>
      </c>
      <c r="H46" s="2" t="s">
        <v>1509</v>
      </c>
      <c r="I46" s="4">
        <v>1658</v>
      </c>
      <c r="J46" s="2" t="s">
        <v>37</v>
      </c>
      <c r="K46" s="2" t="s">
        <v>51</v>
      </c>
      <c r="L46" s="4">
        <v>24</v>
      </c>
      <c r="M46" s="4">
        <v>48715377</v>
      </c>
      <c r="N46" s="2" t="s">
        <v>63</v>
      </c>
      <c r="O46" s="2" t="s">
        <v>1552</v>
      </c>
      <c r="P46" s="24" t="s">
        <v>1513</v>
      </c>
      <c r="Q46" s="5">
        <v>43982</v>
      </c>
      <c r="R46" s="2" t="s">
        <v>63</v>
      </c>
      <c r="S46" s="2" t="s">
        <v>1552</v>
      </c>
      <c r="T46" s="2">
        <v>0</v>
      </c>
      <c r="U46" s="2">
        <v>0</v>
      </c>
      <c r="V46" s="5">
        <v>43982</v>
      </c>
      <c r="W46" s="2" t="s">
        <v>1564</v>
      </c>
      <c r="IW46" s="7"/>
    </row>
    <row r="47" spans="1:257" ht="15.75" thickBot="1" x14ac:dyDescent="0.3">
      <c r="A47" s="54">
        <v>37</v>
      </c>
      <c r="B47" s="55" t="s">
        <v>1276</v>
      </c>
      <c r="C47" s="2" t="s">
        <v>33</v>
      </c>
      <c r="D47" s="2">
        <v>0</v>
      </c>
      <c r="E47" s="2" t="s">
        <v>34</v>
      </c>
      <c r="F47" s="2" t="s">
        <v>95</v>
      </c>
      <c r="G47" s="2" t="s">
        <v>725</v>
      </c>
      <c r="H47" s="2" t="s">
        <v>1509</v>
      </c>
      <c r="I47" s="4">
        <v>219815</v>
      </c>
      <c r="J47" s="2" t="s">
        <v>37</v>
      </c>
      <c r="K47" s="2" t="s">
        <v>51</v>
      </c>
      <c r="L47" s="4">
        <v>22</v>
      </c>
      <c r="M47" s="4">
        <v>2696958592</v>
      </c>
      <c r="N47" s="2" t="s">
        <v>63</v>
      </c>
      <c r="O47" s="2" t="s">
        <v>1552</v>
      </c>
      <c r="P47" s="24" t="s">
        <v>1513</v>
      </c>
      <c r="Q47" s="5">
        <v>43982</v>
      </c>
      <c r="R47" s="2" t="s">
        <v>63</v>
      </c>
      <c r="S47" s="2" t="s">
        <v>1552</v>
      </c>
      <c r="T47" s="2">
        <v>0</v>
      </c>
      <c r="U47" s="2">
        <v>0</v>
      </c>
      <c r="V47" s="5">
        <v>43982</v>
      </c>
      <c r="W47" s="2" t="s">
        <v>1564</v>
      </c>
      <c r="IW47" s="7"/>
    </row>
    <row r="48" spans="1:257" ht="15.75" thickBot="1" x14ac:dyDescent="0.3">
      <c r="A48" s="54">
        <v>38</v>
      </c>
      <c r="B48" s="55" t="s">
        <v>1277</v>
      </c>
      <c r="C48" s="2" t="s">
        <v>33</v>
      </c>
      <c r="D48" s="2">
        <v>0</v>
      </c>
      <c r="E48" s="2" t="s">
        <v>34</v>
      </c>
      <c r="F48" s="2" t="s">
        <v>95</v>
      </c>
      <c r="G48" s="2" t="s">
        <v>728</v>
      </c>
      <c r="H48" s="2" t="s">
        <v>1509</v>
      </c>
      <c r="I48" s="4">
        <v>2660</v>
      </c>
      <c r="J48" s="2" t="s">
        <v>37</v>
      </c>
      <c r="K48" s="2" t="s">
        <v>51</v>
      </c>
      <c r="L48" s="4">
        <v>24</v>
      </c>
      <c r="M48" s="4">
        <v>78211041</v>
      </c>
      <c r="N48" s="2" t="s">
        <v>63</v>
      </c>
      <c r="O48" s="2" t="s">
        <v>1552</v>
      </c>
      <c r="P48" s="24" t="s">
        <v>1513</v>
      </c>
      <c r="Q48" s="5">
        <v>43982</v>
      </c>
      <c r="R48" s="2" t="s">
        <v>63</v>
      </c>
      <c r="S48" s="2" t="s">
        <v>1552</v>
      </c>
      <c r="T48" s="2">
        <v>0</v>
      </c>
      <c r="U48" s="2">
        <v>0</v>
      </c>
      <c r="V48" s="5">
        <v>43982</v>
      </c>
      <c r="W48" s="2" t="s">
        <v>1564</v>
      </c>
      <c r="IW48" s="7"/>
    </row>
    <row r="49" spans="1:257" ht="15.75" thickBot="1" x14ac:dyDescent="0.3">
      <c r="A49" s="54">
        <v>39</v>
      </c>
      <c r="B49" s="55" t="s">
        <v>1278</v>
      </c>
      <c r="C49" s="2" t="s">
        <v>33</v>
      </c>
      <c r="D49" s="2">
        <v>0</v>
      </c>
      <c r="E49" s="2" t="s">
        <v>34</v>
      </c>
      <c r="F49" s="2" t="s">
        <v>95</v>
      </c>
      <c r="G49" s="2" t="s">
        <v>732</v>
      </c>
      <c r="H49" s="2" t="s">
        <v>1509</v>
      </c>
      <c r="I49" s="4">
        <v>37423</v>
      </c>
      <c r="J49" s="2" t="s">
        <v>37</v>
      </c>
      <c r="K49" s="2" t="s">
        <v>51</v>
      </c>
      <c r="L49" s="4">
        <v>23</v>
      </c>
      <c r="M49" s="4">
        <v>497020014</v>
      </c>
      <c r="N49" s="2" t="s">
        <v>63</v>
      </c>
      <c r="O49" s="2" t="s">
        <v>1552</v>
      </c>
      <c r="P49" s="24" t="s">
        <v>1513</v>
      </c>
      <c r="Q49" s="5">
        <v>43982</v>
      </c>
      <c r="R49" s="2" t="s">
        <v>63</v>
      </c>
      <c r="S49" s="2" t="s">
        <v>1552</v>
      </c>
      <c r="T49" s="2">
        <v>0</v>
      </c>
      <c r="U49" s="2">
        <v>0</v>
      </c>
      <c r="V49" s="5">
        <v>43982</v>
      </c>
      <c r="W49" s="2" t="s">
        <v>1564</v>
      </c>
      <c r="IW49" s="7"/>
    </row>
    <row r="50" spans="1:257" ht="15.75" thickBot="1" x14ac:dyDescent="0.3">
      <c r="A50" s="54">
        <v>40</v>
      </c>
      <c r="B50" s="55" t="s">
        <v>1279</v>
      </c>
      <c r="C50" s="2" t="s">
        <v>33</v>
      </c>
      <c r="D50" s="2">
        <v>0</v>
      </c>
      <c r="E50" s="2" t="s">
        <v>34</v>
      </c>
      <c r="F50" s="2" t="s">
        <v>95</v>
      </c>
      <c r="G50" s="2" t="s">
        <v>733</v>
      </c>
      <c r="H50" s="2" t="s">
        <v>1509</v>
      </c>
      <c r="I50" s="4">
        <v>2945</v>
      </c>
      <c r="J50" s="2" t="s">
        <v>37</v>
      </c>
      <c r="K50" s="2" t="s">
        <v>51</v>
      </c>
      <c r="L50" s="4">
        <v>23</v>
      </c>
      <c r="M50" s="4">
        <v>51712813</v>
      </c>
      <c r="N50" s="2" t="s">
        <v>63</v>
      </c>
      <c r="O50" s="2" t="s">
        <v>1552</v>
      </c>
      <c r="P50" s="24" t="s">
        <v>1513</v>
      </c>
      <c r="Q50" s="5">
        <v>43982</v>
      </c>
      <c r="R50" s="2" t="s">
        <v>63</v>
      </c>
      <c r="S50" s="2" t="s">
        <v>1552</v>
      </c>
      <c r="T50" s="2">
        <v>0</v>
      </c>
      <c r="U50" s="2">
        <v>0</v>
      </c>
      <c r="V50" s="5">
        <v>43982</v>
      </c>
      <c r="W50" s="2" t="s">
        <v>1564</v>
      </c>
      <c r="IW50" s="7"/>
    </row>
    <row r="51" spans="1:257" ht="15.75" thickBot="1" x14ac:dyDescent="0.3">
      <c r="A51" s="54">
        <v>41</v>
      </c>
      <c r="B51" s="55" t="s">
        <v>1280</v>
      </c>
      <c r="C51" s="2" t="s">
        <v>33</v>
      </c>
      <c r="D51" s="2">
        <v>0</v>
      </c>
      <c r="E51" s="2" t="s">
        <v>34</v>
      </c>
      <c r="F51" s="2" t="s">
        <v>95</v>
      </c>
      <c r="G51" s="2" t="s">
        <v>722</v>
      </c>
      <c r="H51" s="2" t="s">
        <v>1509</v>
      </c>
      <c r="I51" s="4">
        <v>299907</v>
      </c>
      <c r="J51" s="2" t="s">
        <v>37</v>
      </c>
      <c r="K51" s="2" t="s">
        <v>51</v>
      </c>
      <c r="L51" s="4">
        <v>22</v>
      </c>
      <c r="M51" s="4">
        <v>5151604540</v>
      </c>
      <c r="N51" s="2" t="s">
        <v>63</v>
      </c>
      <c r="O51" s="2" t="s">
        <v>1552</v>
      </c>
      <c r="P51" s="24" t="s">
        <v>1513</v>
      </c>
      <c r="Q51" s="5">
        <v>43982</v>
      </c>
      <c r="R51" s="2" t="s">
        <v>63</v>
      </c>
      <c r="S51" s="2" t="s">
        <v>1552</v>
      </c>
      <c r="T51" s="2">
        <v>0</v>
      </c>
      <c r="U51" s="2">
        <v>0</v>
      </c>
      <c r="V51" s="5">
        <v>43982</v>
      </c>
      <c r="W51" s="2" t="s">
        <v>1564</v>
      </c>
      <c r="IW51" s="7"/>
    </row>
    <row r="52" spans="1:257" ht="15.75" thickBot="1" x14ac:dyDescent="0.3">
      <c r="A52" s="54">
        <v>42</v>
      </c>
      <c r="B52" s="55" t="s">
        <v>1281</v>
      </c>
      <c r="C52" s="2" t="s">
        <v>33</v>
      </c>
      <c r="D52" s="2">
        <v>0</v>
      </c>
      <c r="E52" s="2" t="s">
        <v>34</v>
      </c>
      <c r="F52" s="2" t="s">
        <v>95</v>
      </c>
      <c r="G52" s="2" t="s">
        <v>742</v>
      </c>
      <c r="H52" s="2" t="s">
        <v>1509</v>
      </c>
      <c r="I52" s="4">
        <v>52926</v>
      </c>
      <c r="J52" s="2" t="s">
        <v>37</v>
      </c>
      <c r="K52" s="2" t="s">
        <v>51</v>
      </c>
      <c r="L52" s="4">
        <v>19</v>
      </c>
      <c r="M52" s="4">
        <v>308198181</v>
      </c>
      <c r="N52" s="2" t="s">
        <v>63</v>
      </c>
      <c r="O52" s="2" t="s">
        <v>1552</v>
      </c>
      <c r="P52" s="24" t="s">
        <v>1513</v>
      </c>
      <c r="Q52" s="5">
        <v>43982</v>
      </c>
      <c r="R52" s="2" t="s">
        <v>63</v>
      </c>
      <c r="S52" s="2" t="s">
        <v>1552</v>
      </c>
      <c r="T52" s="2">
        <v>0</v>
      </c>
      <c r="U52" s="2">
        <v>0</v>
      </c>
      <c r="V52" s="5">
        <v>43982</v>
      </c>
      <c r="W52" s="2" t="s">
        <v>1564</v>
      </c>
      <c r="IW52" s="7"/>
    </row>
    <row r="53" spans="1:257" ht="15.75" thickBot="1" x14ac:dyDescent="0.3">
      <c r="A53" s="54">
        <v>43</v>
      </c>
      <c r="B53" s="55" t="s">
        <v>1282</v>
      </c>
      <c r="C53" s="2" t="s">
        <v>33</v>
      </c>
      <c r="D53" s="2">
        <v>0</v>
      </c>
      <c r="E53" s="2" t="s">
        <v>34</v>
      </c>
      <c r="F53" s="2" t="s">
        <v>95</v>
      </c>
      <c r="G53" s="2" t="s">
        <v>743</v>
      </c>
      <c r="H53" s="2" t="s">
        <v>1509</v>
      </c>
      <c r="I53" s="4">
        <v>62391</v>
      </c>
      <c r="J53" s="2" t="s">
        <v>37</v>
      </c>
      <c r="K53" s="2" t="s">
        <v>51</v>
      </c>
      <c r="L53" s="4">
        <v>21</v>
      </c>
      <c r="M53" s="4">
        <v>1797270627</v>
      </c>
      <c r="N53" s="2" t="s">
        <v>63</v>
      </c>
      <c r="O53" s="2" t="s">
        <v>1552</v>
      </c>
      <c r="P53" s="24" t="s">
        <v>1513</v>
      </c>
      <c r="Q53" s="5">
        <v>43982</v>
      </c>
      <c r="R53" s="2" t="s">
        <v>63</v>
      </c>
      <c r="S53" s="2" t="s">
        <v>1552</v>
      </c>
      <c r="T53" s="2">
        <v>0</v>
      </c>
      <c r="U53" s="2">
        <v>0</v>
      </c>
      <c r="V53" s="5">
        <v>43982</v>
      </c>
      <c r="W53" s="2" t="s">
        <v>1564</v>
      </c>
      <c r="IW53" s="7"/>
    </row>
    <row r="54" spans="1:257" ht="15.75" thickBot="1" x14ac:dyDescent="0.3">
      <c r="A54" s="54">
        <v>44</v>
      </c>
      <c r="B54" s="55" t="s">
        <v>1283</v>
      </c>
      <c r="C54" s="2" t="s">
        <v>33</v>
      </c>
      <c r="D54" s="2">
        <v>0</v>
      </c>
      <c r="E54" s="2" t="s">
        <v>34</v>
      </c>
      <c r="F54" s="2" t="s">
        <v>95</v>
      </c>
      <c r="G54" s="2" t="s">
        <v>753</v>
      </c>
      <c r="H54" s="2" t="s">
        <v>1509</v>
      </c>
      <c r="I54" s="4">
        <v>30534</v>
      </c>
      <c r="J54" s="2" t="s">
        <v>37</v>
      </c>
      <c r="K54" s="2" t="s">
        <v>51</v>
      </c>
      <c r="L54" s="4">
        <v>15</v>
      </c>
      <c r="M54" s="4">
        <v>88155740</v>
      </c>
      <c r="N54" s="2" t="s">
        <v>63</v>
      </c>
      <c r="O54" s="2" t="s">
        <v>1552</v>
      </c>
      <c r="P54" s="24" t="s">
        <v>1513</v>
      </c>
      <c r="Q54" s="5">
        <v>43982</v>
      </c>
      <c r="R54" s="2" t="s">
        <v>63</v>
      </c>
      <c r="S54" s="2" t="s">
        <v>1552</v>
      </c>
      <c r="T54" s="2">
        <v>0</v>
      </c>
      <c r="U54" s="2">
        <v>0</v>
      </c>
      <c r="V54" s="5">
        <v>43982</v>
      </c>
      <c r="W54" s="2" t="s">
        <v>1564</v>
      </c>
      <c r="IW54" s="7"/>
    </row>
    <row r="55" spans="1:257" ht="15.75" thickBot="1" x14ac:dyDescent="0.3">
      <c r="A55" s="54">
        <v>45</v>
      </c>
      <c r="B55" s="55" t="s">
        <v>1284</v>
      </c>
      <c r="C55" s="2" t="s">
        <v>33</v>
      </c>
      <c r="D55" s="2">
        <v>0</v>
      </c>
      <c r="E55" s="2" t="s">
        <v>34</v>
      </c>
      <c r="F55" s="2" t="s">
        <v>95</v>
      </c>
      <c r="G55" s="2" t="s">
        <v>757</v>
      </c>
      <c r="H55" s="2" t="s">
        <v>1509</v>
      </c>
      <c r="I55" s="4">
        <v>7436</v>
      </c>
      <c r="J55" s="2" t="s">
        <v>37</v>
      </c>
      <c r="K55" s="2" t="s">
        <v>51</v>
      </c>
      <c r="L55" s="4">
        <v>17</v>
      </c>
      <c r="M55" s="4">
        <v>39429641</v>
      </c>
      <c r="N55" s="2" t="s">
        <v>63</v>
      </c>
      <c r="O55" s="2" t="s">
        <v>1552</v>
      </c>
      <c r="P55" s="24" t="s">
        <v>1513</v>
      </c>
      <c r="Q55" s="5">
        <v>43982</v>
      </c>
      <c r="R55" s="2" t="s">
        <v>63</v>
      </c>
      <c r="S55" s="2" t="s">
        <v>1552</v>
      </c>
      <c r="T55" s="2">
        <v>0</v>
      </c>
      <c r="U55" s="2">
        <v>0</v>
      </c>
      <c r="V55" s="5">
        <v>43982</v>
      </c>
      <c r="W55" s="2" t="s">
        <v>1564</v>
      </c>
      <c r="IW55" s="7"/>
    </row>
    <row r="56" spans="1:257" ht="15.75" thickBot="1" x14ac:dyDescent="0.3">
      <c r="A56" s="54">
        <v>46</v>
      </c>
      <c r="B56" s="55" t="s">
        <v>1285</v>
      </c>
      <c r="C56" s="2" t="s">
        <v>33</v>
      </c>
      <c r="D56" s="2">
        <v>0</v>
      </c>
      <c r="E56" s="2" t="s">
        <v>34</v>
      </c>
      <c r="F56" s="2" t="s">
        <v>95</v>
      </c>
      <c r="G56" s="2" t="s">
        <v>758</v>
      </c>
      <c r="H56" s="2" t="s">
        <v>1509</v>
      </c>
      <c r="I56" s="4">
        <v>52496</v>
      </c>
      <c r="J56" s="2" t="s">
        <v>37</v>
      </c>
      <c r="K56" s="2" t="s">
        <v>51</v>
      </c>
      <c r="L56" s="4">
        <v>19</v>
      </c>
      <c r="M56" s="4">
        <v>1241188572</v>
      </c>
      <c r="N56" s="2" t="s">
        <v>63</v>
      </c>
      <c r="O56" s="2" t="s">
        <v>1552</v>
      </c>
      <c r="P56" s="24" t="s">
        <v>1513</v>
      </c>
      <c r="Q56" s="5">
        <v>43982</v>
      </c>
      <c r="R56" s="2" t="s">
        <v>63</v>
      </c>
      <c r="S56" s="2" t="s">
        <v>1552</v>
      </c>
      <c r="T56" s="2">
        <v>0</v>
      </c>
      <c r="U56" s="2">
        <v>0</v>
      </c>
      <c r="V56" s="5">
        <v>43982</v>
      </c>
      <c r="W56" s="2" t="s">
        <v>1564</v>
      </c>
      <c r="IW56" s="7"/>
    </row>
    <row r="57" spans="1:257" ht="15.75" thickBot="1" x14ac:dyDescent="0.3">
      <c r="A57" s="54">
        <v>47</v>
      </c>
      <c r="B57" s="55" t="s">
        <v>1286</v>
      </c>
      <c r="C57" s="2" t="s">
        <v>33</v>
      </c>
      <c r="D57" s="2">
        <v>0</v>
      </c>
      <c r="E57" s="2" t="s">
        <v>34</v>
      </c>
      <c r="F57" s="2" t="s">
        <v>100</v>
      </c>
      <c r="G57" s="2" t="s">
        <v>779</v>
      </c>
      <c r="H57" s="2" t="s">
        <v>1509</v>
      </c>
      <c r="I57" s="4">
        <v>3090</v>
      </c>
      <c r="J57" s="2" t="s">
        <v>37</v>
      </c>
      <c r="K57" s="2" t="s">
        <v>51</v>
      </c>
      <c r="L57" s="4">
        <v>27</v>
      </c>
      <c r="M57" s="4">
        <v>37300699</v>
      </c>
      <c r="N57" s="2" t="s">
        <v>63</v>
      </c>
      <c r="O57" s="2" t="s">
        <v>1552</v>
      </c>
      <c r="P57" s="24" t="s">
        <v>1513</v>
      </c>
      <c r="Q57" s="5">
        <v>43982</v>
      </c>
      <c r="R57" s="2" t="s">
        <v>63</v>
      </c>
      <c r="S57" s="2" t="s">
        <v>1552</v>
      </c>
      <c r="T57" s="2">
        <v>0</v>
      </c>
      <c r="U57" s="2">
        <v>0</v>
      </c>
      <c r="V57" s="5">
        <v>43982</v>
      </c>
      <c r="W57" s="2" t="s">
        <v>1564</v>
      </c>
      <c r="IW57" s="7"/>
    </row>
    <row r="58" spans="1:257" ht="15.75" thickBot="1" x14ac:dyDescent="0.3">
      <c r="A58" s="54">
        <v>48</v>
      </c>
      <c r="B58" s="55" t="s">
        <v>1287</v>
      </c>
      <c r="C58" s="2" t="s">
        <v>33</v>
      </c>
      <c r="D58" s="2">
        <v>0</v>
      </c>
      <c r="E58" s="2" t="s">
        <v>34</v>
      </c>
      <c r="F58" s="2" t="s">
        <v>100</v>
      </c>
      <c r="G58" s="2" t="s">
        <v>800</v>
      </c>
      <c r="H58" s="2" t="s">
        <v>1509</v>
      </c>
      <c r="I58" s="4">
        <v>202</v>
      </c>
      <c r="J58" s="2" t="s">
        <v>37</v>
      </c>
      <c r="K58" s="2" t="s">
        <v>51</v>
      </c>
      <c r="L58" s="4">
        <v>29</v>
      </c>
      <c r="M58" s="4">
        <v>1839443</v>
      </c>
      <c r="N58" s="2" t="s">
        <v>63</v>
      </c>
      <c r="O58" s="2" t="s">
        <v>1552</v>
      </c>
      <c r="P58" s="24" t="s">
        <v>1513</v>
      </c>
      <c r="Q58" s="5">
        <v>43982</v>
      </c>
      <c r="R58" s="2" t="s">
        <v>63</v>
      </c>
      <c r="S58" s="2" t="s">
        <v>1552</v>
      </c>
      <c r="T58" s="2">
        <v>0</v>
      </c>
      <c r="U58" s="2">
        <v>0</v>
      </c>
      <c r="V58" s="5">
        <v>43982</v>
      </c>
      <c r="W58" s="2" t="s">
        <v>1564</v>
      </c>
      <c r="IW58" s="7"/>
    </row>
    <row r="59" spans="1:257" ht="15.75" thickBot="1" x14ac:dyDescent="0.3">
      <c r="A59" s="54">
        <v>49</v>
      </c>
      <c r="B59" s="55" t="s">
        <v>1288</v>
      </c>
      <c r="C59" s="2" t="s">
        <v>33</v>
      </c>
      <c r="D59" s="2">
        <v>0</v>
      </c>
      <c r="E59" s="2" t="s">
        <v>34</v>
      </c>
      <c r="F59" s="2" t="s">
        <v>102</v>
      </c>
      <c r="G59" s="2" t="s">
        <v>808</v>
      </c>
      <c r="H59" s="2" t="s">
        <v>1509</v>
      </c>
      <c r="I59" s="4">
        <v>3733582</v>
      </c>
      <c r="J59" s="2" t="s">
        <v>37</v>
      </c>
      <c r="K59" s="2" t="s">
        <v>51</v>
      </c>
      <c r="L59" s="4">
        <v>3</v>
      </c>
      <c r="M59" s="4">
        <v>3101144142</v>
      </c>
      <c r="N59" s="2" t="s">
        <v>63</v>
      </c>
      <c r="O59" s="2" t="s">
        <v>1552</v>
      </c>
      <c r="P59" s="24" t="s">
        <v>1513</v>
      </c>
      <c r="Q59" s="5">
        <v>43982</v>
      </c>
      <c r="R59" s="2" t="s">
        <v>63</v>
      </c>
      <c r="S59" s="2" t="s">
        <v>1552</v>
      </c>
      <c r="T59" s="2">
        <v>0</v>
      </c>
      <c r="U59" s="2">
        <v>0</v>
      </c>
      <c r="V59" s="5">
        <v>43982</v>
      </c>
      <c r="W59" s="2" t="s">
        <v>1564</v>
      </c>
      <c r="IW59" s="7"/>
    </row>
    <row r="60" spans="1:257" ht="15.75" thickBot="1" x14ac:dyDescent="0.3">
      <c r="A60" s="54">
        <v>50</v>
      </c>
      <c r="B60" s="55" t="s">
        <v>1289</v>
      </c>
      <c r="C60" s="2" t="s">
        <v>33</v>
      </c>
      <c r="D60" s="2">
        <v>0</v>
      </c>
      <c r="E60" s="2" t="s">
        <v>34</v>
      </c>
      <c r="F60" s="2" t="s">
        <v>102</v>
      </c>
      <c r="G60" s="2" t="s">
        <v>809</v>
      </c>
      <c r="H60" s="2" t="s">
        <v>1509</v>
      </c>
      <c r="I60" s="4">
        <v>13795</v>
      </c>
      <c r="J60" s="2" t="s">
        <v>37</v>
      </c>
      <c r="K60" s="2" t="s">
        <v>51</v>
      </c>
      <c r="L60" s="4">
        <v>15</v>
      </c>
      <c r="M60" s="4">
        <v>56075912</v>
      </c>
      <c r="N60" s="2" t="s">
        <v>63</v>
      </c>
      <c r="O60" s="2" t="s">
        <v>1552</v>
      </c>
      <c r="P60" s="24" t="s">
        <v>1513</v>
      </c>
      <c r="Q60" s="5">
        <v>43982</v>
      </c>
      <c r="R60" s="2" t="s">
        <v>63</v>
      </c>
      <c r="S60" s="2" t="s">
        <v>1552</v>
      </c>
      <c r="T60" s="2">
        <v>0</v>
      </c>
      <c r="U60" s="2">
        <v>0</v>
      </c>
      <c r="V60" s="5">
        <v>43982</v>
      </c>
      <c r="W60" s="2" t="s">
        <v>1564</v>
      </c>
      <c r="IW60" s="7"/>
    </row>
    <row r="61" spans="1:257" ht="15.75" thickBot="1" x14ac:dyDescent="0.3">
      <c r="A61" s="54">
        <v>51</v>
      </c>
      <c r="B61" s="55" t="s">
        <v>1290</v>
      </c>
      <c r="C61" s="2" t="s">
        <v>33</v>
      </c>
      <c r="D61" s="2">
        <v>0</v>
      </c>
      <c r="E61" s="2" t="s">
        <v>34</v>
      </c>
      <c r="F61" s="2" t="s">
        <v>102</v>
      </c>
      <c r="G61" s="2" t="s">
        <v>810</v>
      </c>
      <c r="H61" s="2" t="s">
        <v>1509</v>
      </c>
      <c r="I61" s="4">
        <v>576999</v>
      </c>
      <c r="J61" s="2" t="s">
        <v>37</v>
      </c>
      <c r="K61" s="2" t="s">
        <v>51</v>
      </c>
      <c r="L61" s="4">
        <v>16</v>
      </c>
      <c r="M61" s="4">
        <v>3367387860</v>
      </c>
      <c r="N61" s="2" t="s">
        <v>63</v>
      </c>
      <c r="O61" s="2" t="s">
        <v>1552</v>
      </c>
      <c r="P61" s="24" t="s">
        <v>1513</v>
      </c>
      <c r="Q61" s="5">
        <v>43982</v>
      </c>
      <c r="R61" s="2" t="s">
        <v>63</v>
      </c>
      <c r="S61" s="2" t="s">
        <v>1552</v>
      </c>
      <c r="T61" s="2">
        <v>0</v>
      </c>
      <c r="U61" s="2">
        <v>0</v>
      </c>
      <c r="V61" s="5">
        <v>43982</v>
      </c>
      <c r="W61" s="2" t="s">
        <v>1564</v>
      </c>
      <c r="IW61" s="7"/>
    </row>
    <row r="62" spans="1:257" ht="15.75" thickBot="1" x14ac:dyDescent="0.3">
      <c r="A62" s="54">
        <v>52</v>
      </c>
      <c r="B62" s="55" t="s">
        <v>1291</v>
      </c>
      <c r="C62" s="2" t="s">
        <v>33</v>
      </c>
      <c r="D62" s="2">
        <v>0</v>
      </c>
      <c r="E62" s="2" t="s">
        <v>34</v>
      </c>
      <c r="F62" s="2" t="s">
        <v>102</v>
      </c>
      <c r="G62" s="2" t="s">
        <v>811</v>
      </c>
      <c r="H62" s="2" t="s">
        <v>1509</v>
      </c>
      <c r="I62" s="4">
        <v>2191165</v>
      </c>
      <c r="J62" s="2" t="s">
        <v>37</v>
      </c>
      <c r="K62" s="2" t="s">
        <v>51</v>
      </c>
      <c r="L62" s="4">
        <v>3</v>
      </c>
      <c r="M62" s="4">
        <v>3894125038</v>
      </c>
      <c r="N62" s="2" t="s">
        <v>63</v>
      </c>
      <c r="O62" s="2" t="s">
        <v>1552</v>
      </c>
      <c r="P62" s="24" t="s">
        <v>1513</v>
      </c>
      <c r="Q62" s="5">
        <v>43982</v>
      </c>
      <c r="R62" s="2" t="s">
        <v>63</v>
      </c>
      <c r="S62" s="2" t="s">
        <v>1552</v>
      </c>
      <c r="T62" s="2">
        <v>0</v>
      </c>
      <c r="U62" s="2">
        <v>0</v>
      </c>
      <c r="V62" s="5">
        <v>43982</v>
      </c>
      <c r="W62" s="2" t="s">
        <v>1564</v>
      </c>
      <c r="IW62" s="7"/>
    </row>
    <row r="63" spans="1:257" ht="15.75" thickBot="1" x14ac:dyDescent="0.3">
      <c r="A63" s="54">
        <v>53</v>
      </c>
      <c r="B63" s="55" t="s">
        <v>1292</v>
      </c>
      <c r="C63" s="2" t="s">
        <v>33</v>
      </c>
      <c r="D63" s="2">
        <v>0</v>
      </c>
      <c r="E63" s="2" t="s">
        <v>34</v>
      </c>
      <c r="F63" s="2" t="s">
        <v>102</v>
      </c>
      <c r="G63" s="2" t="s">
        <v>819</v>
      </c>
      <c r="H63" s="2" t="s">
        <v>1509</v>
      </c>
      <c r="I63" s="4">
        <v>654027</v>
      </c>
      <c r="J63" s="2" t="s">
        <v>37</v>
      </c>
      <c r="K63" s="2" t="s">
        <v>51</v>
      </c>
      <c r="L63" s="4">
        <v>1</v>
      </c>
      <c r="M63" s="4">
        <v>197508734</v>
      </c>
      <c r="N63" s="2" t="s">
        <v>63</v>
      </c>
      <c r="O63" s="2" t="s">
        <v>1552</v>
      </c>
      <c r="P63" s="24" t="s">
        <v>1513</v>
      </c>
      <c r="Q63" s="5">
        <v>43982</v>
      </c>
      <c r="R63" s="2" t="s">
        <v>63</v>
      </c>
      <c r="S63" s="2" t="s">
        <v>1552</v>
      </c>
      <c r="T63" s="2">
        <v>0</v>
      </c>
      <c r="U63" s="2">
        <v>0</v>
      </c>
      <c r="V63" s="5">
        <v>43982</v>
      </c>
      <c r="W63" s="2" t="s">
        <v>1564</v>
      </c>
      <c r="IW63" s="7"/>
    </row>
    <row r="64" spans="1:257" ht="15.75" thickBot="1" x14ac:dyDescent="0.3">
      <c r="A64" s="54">
        <v>54</v>
      </c>
      <c r="B64" s="55" t="s">
        <v>1293</v>
      </c>
      <c r="C64" s="2" t="s">
        <v>33</v>
      </c>
      <c r="D64" s="2">
        <v>0</v>
      </c>
      <c r="E64" s="2" t="s">
        <v>34</v>
      </c>
      <c r="F64" s="2" t="s">
        <v>102</v>
      </c>
      <c r="G64" s="2" t="s">
        <v>826</v>
      </c>
      <c r="H64" s="2" t="s">
        <v>1509</v>
      </c>
      <c r="I64" s="4">
        <v>5703712</v>
      </c>
      <c r="J64" s="2" t="s">
        <v>37</v>
      </c>
      <c r="K64" s="2" t="s">
        <v>51</v>
      </c>
      <c r="L64" s="4">
        <v>16</v>
      </c>
      <c r="M64" s="4">
        <v>20236656645</v>
      </c>
      <c r="N64" s="2" t="s">
        <v>63</v>
      </c>
      <c r="O64" s="2" t="s">
        <v>1552</v>
      </c>
      <c r="P64" s="24" t="s">
        <v>1513</v>
      </c>
      <c r="Q64" s="5">
        <v>43982</v>
      </c>
      <c r="R64" s="2" t="s">
        <v>63</v>
      </c>
      <c r="S64" s="2" t="s">
        <v>1552</v>
      </c>
      <c r="T64" s="2">
        <v>0</v>
      </c>
      <c r="U64" s="2">
        <v>0</v>
      </c>
      <c r="V64" s="5">
        <v>43982</v>
      </c>
      <c r="W64" s="2" t="s">
        <v>1564</v>
      </c>
      <c r="IW64" s="7"/>
    </row>
    <row r="65" spans="1:257" ht="15.75" thickBot="1" x14ac:dyDescent="0.3">
      <c r="A65" s="54">
        <v>55</v>
      </c>
      <c r="B65" s="55" t="s">
        <v>1294</v>
      </c>
      <c r="C65" s="2" t="s">
        <v>33</v>
      </c>
      <c r="D65" s="2">
        <v>0</v>
      </c>
      <c r="E65" s="2" t="s">
        <v>34</v>
      </c>
      <c r="F65" s="2" t="s">
        <v>102</v>
      </c>
      <c r="G65" s="2" t="s">
        <v>827</v>
      </c>
      <c r="H65" s="2" t="s">
        <v>1509</v>
      </c>
      <c r="I65" s="4">
        <v>40419</v>
      </c>
      <c r="J65" s="2" t="s">
        <v>37</v>
      </c>
      <c r="K65" s="2" t="s">
        <v>51</v>
      </c>
      <c r="L65" s="4">
        <v>16</v>
      </c>
      <c r="M65" s="4">
        <v>308186937</v>
      </c>
      <c r="N65" s="2" t="s">
        <v>63</v>
      </c>
      <c r="O65" s="2" t="s">
        <v>1552</v>
      </c>
      <c r="P65" s="24" t="s">
        <v>1513</v>
      </c>
      <c r="Q65" s="5">
        <v>43982</v>
      </c>
      <c r="R65" s="2" t="s">
        <v>63</v>
      </c>
      <c r="S65" s="2" t="s">
        <v>1552</v>
      </c>
      <c r="T65" s="2">
        <v>0</v>
      </c>
      <c r="U65" s="2">
        <v>0</v>
      </c>
      <c r="V65" s="5">
        <v>43982</v>
      </c>
      <c r="W65" s="2" t="s">
        <v>1564</v>
      </c>
      <c r="IW65" s="7"/>
    </row>
    <row r="66" spans="1:257" ht="15.75" thickBot="1" x14ac:dyDescent="0.3">
      <c r="A66" s="54">
        <v>56</v>
      </c>
      <c r="B66" s="55" t="s">
        <v>1295</v>
      </c>
      <c r="C66" s="2" t="s">
        <v>33</v>
      </c>
      <c r="D66" s="2">
        <v>0</v>
      </c>
      <c r="E66" s="2" t="s">
        <v>34</v>
      </c>
      <c r="F66" s="2" t="s">
        <v>102</v>
      </c>
      <c r="G66" s="2" t="s">
        <v>807</v>
      </c>
      <c r="H66" s="2" t="s">
        <v>1509</v>
      </c>
      <c r="I66" s="4">
        <v>476048</v>
      </c>
      <c r="J66" s="2" t="s">
        <v>37</v>
      </c>
      <c r="K66" s="2" t="s">
        <v>51</v>
      </c>
      <c r="L66" s="4">
        <v>13</v>
      </c>
      <c r="M66" s="4">
        <v>1917118033</v>
      </c>
      <c r="N66" s="2" t="s">
        <v>63</v>
      </c>
      <c r="O66" s="2" t="s">
        <v>1552</v>
      </c>
      <c r="P66" s="24" t="s">
        <v>1513</v>
      </c>
      <c r="Q66" s="5">
        <v>43982</v>
      </c>
      <c r="R66" s="2" t="s">
        <v>63</v>
      </c>
      <c r="S66" s="2" t="s">
        <v>1552</v>
      </c>
      <c r="T66" s="2">
        <v>0</v>
      </c>
      <c r="U66" s="2">
        <v>0</v>
      </c>
      <c r="V66" s="5">
        <v>43982</v>
      </c>
      <c r="W66" s="2" t="s">
        <v>1564</v>
      </c>
      <c r="IW66" s="7"/>
    </row>
    <row r="67" spans="1:257" ht="15.75" thickBot="1" x14ac:dyDescent="0.3">
      <c r="A67" s="54">
        <v>57</v>
      </c>
      <c r="B67" s="55" t="s">
        <v>1296</v>
      </c>
      <c r="C67" s="2" t="s">
        <v>33</v>
      </c>
      <c r="D67" s="2">
        <v>0</v>
      </c>
      <c r="E67" s="2" t="s">
        <v>34</v>
      </c>
      <c r="F67" s="2" t="s">
        <v>104</v>
      </c>
      <c r="G67" s="2" t="s">
        <v>864</v>
      </c>
      <c r="H67" s="2" t="s">
        <v>1509</v>
      </c>
      <c r="I67" s="4">
        <v>5945</v>
      </c>
      <c r="J67" s="2" t="s">
        <v>37</v>
      </c>
      <c r="K67" s="2" t="s">
        <v>51</v>
      </c>
      <c r="L67" s="4">
        <v>10</v>
      </c>
      <c r="M67" s="4">
        <v>47473783</v>
      </c>
      <c r="N67" s="2" t="s">
        <v>63</v>
      </c>
      <c r="O67" s="2" t="s">
        <v>1552</v>
      </c>
      <c r="P67" s="24" t="s">
        <v>1513</v>
      </c>
      <c r="Q67" s="5">
        <v>43982</v>
      </c>
      <c r="R67" s="2" t="s">
        <v>63</v>
      </c>
      <c r="S67" s="2" t="s">
        <v>1552</v>
      </c>
      <c r="T67" s="2">
        <v>0</v>
      </c>
      <c r="U67" s="2">
        <v>0</v>
      </c>
      <c r="V67" s="5">
        <v>43982</v>
      </c>
      <c r="W67" s="2" t="s">
        <v>1564</v>
      </c>
      <c r="IW67" s="7"/>
    </row>
    <row r="68" spans="1:257" ht="15.75" thickBot="1" x14ac:dyDescent="0.3">
      <c r="A68" s="54">
        <v>58</v>
      </c>
      <c r="B68" s="55" t="s">
        <v>1297</v>
      </c>
      <c r="C68" s="2" t="s">
        <v>33</v>
      </c>
      <c r="D68" s="2">
        <v>0</v>
      </c>
      <c r="E68" s="2" t="s">
        <v>34</v>
      </c>
      <c r="F68" s="2" t="s">
        <v>106</v>
      </c>
      <c r="G68" s="2" t="s">
        <v>902</v>
      </c>
      <c r="H68" s="2" t="s">
        <v>1509</v>
      </c>
      <c r="I68" s="4">
        <v>17709</v>
      </c>
      <c r="J68" s="2" t="s">
        <v>37</v>
      </c>
      <c r="K68" s="2" t="s">
        <v>51</v>
      </c>
      <c r="L68" s="4">
        <v>28</v>
      </c>
      <c r="M68" s="4">
        <v>464525372</v>
      </c>
      <c r="N68" s="2" t="s">
        <v>63</v>
      </c>
      <c r="O68" s="2" t="s">
        <v>1552</v>
      </c>
      <c r="P68" s="24" t="s">
        <v>1513</v>
      </c>
      <c r="Q68" s="5">
        <v>43982</v>
      </c>
      <c r="R68" s="2" t="s">
        <v>63</v>
      </c>
      <c r="S68" s="2" t="s">
        <v>1552</v>
      </c>
      <c r="T68" s="2">
        <v>0</v>
      </c>
      <c r="U68" s="2">
        <v>0</v>
      </c>
      <c r="V68" s="5">
        <v>43982</v>
      </c>
      <c r="W68" s="2" t="s">
        <v>1564</v>
      </c>
      <c r="IW68" s="7"/>
    </row>
    <row r="69" spans="1:257" ht="15.75" thickBot="1" x14ac:dyDescent="0.3">
      <c r="A69" s="54">
        <v>59</v>
      </c>
      <c r="B69" s="55" t="s">
        <v>1298</v>
      </c>
      <c r="C69" s="2" t="s">
        <v>33</v>
      </c>
      <c r="D69" s="2">
        <v>0</v>
      </c>
      <c r="E69" s="2" t="s">
        <v>34</v>
      </c>
      <c r="F69" s="2" t="s">
        <v>106</v>
      </c>
      <c r="G69" s="2" t="s">
        <v>935</v>
      </c>
      <c r="H69" s="2" t="s">
        <v>1509</v>
      </c>
      <c r="I69" s="4">
        <v>5</v>
      </c>
      <c r="J69" s="2" t="s">
        <v>37</v>
      </c>
      <c r="K69" s="2" t="s">
        <v>51</v>
      </c>
      <c r="L69" s="4">
        <v>26</v>
      </c>
      <c r="M69" s="4">
        <v>38433</v>
      </c>
      <c r="N69" s="2" t="s">
        <v>63</v>
      </c>
      <c r="O69" s="2" t="s">
        <v>1552</v>
      </c>
      <c r="P69" s="24" t="s">
        <v>1513</v>
      </c>
      <c r="Q69" s="5">
        <v>43982</v>
      </c>
      <c r="R69" s="2" t="s">
        <v>63</v>
      </c>
      <c r="S69" s="2" t="s">
        <v>1552</v>
      </c>
      <c r="T69" s="2">
        <v>0</v>
      </c>
      <c r="U69" s="2">
        <v>0</v>
      </c>
      <c r="V69" s="5">
        <v>43982</v>
      </c>
      <c r="W69" s="2" t="s">
        <v>1564</v>
      </c>
      <c r="IW69" s="7"/>
    </row>
    <row r="70" spans="1:257" ht="15.75" thickBot="1" x14ac:dyDescent="0.3">
      <c r="A70" s="54">
        <v>60</v>
      </c>
      <c r="B70" s="55" t="s">
        <v>1299</v>
      </c>
      <c r="C70" s="2" t="s">
        <v>33</v>
      </c>
      <c r="D70" s="2">
        <v>0</v>
      </c>
      <c r="E70" s="2" t="s">
        <v>34</v>
      </c>
      <c r="F70" s="2" t="s">
        <v>106</v>
      </c>
      <c r="G70" s="2" t="s">
        <v>938</v>
      </c>
      <c r="H70" s="2" t="s">
        <v>1509</v>
      </c>
      <c r="I70" s="4">
        <v>71224</v>
      </c>
      <c r="J70" s="2" t="s">
        <v>37</v>
      </c>
      <c r="K70" s="2" t="s">
        <v>51</v>
      </c>
      <c r="L70" s="4">
        <v>24</v>
      </c>
      <c r="M70" s="4">
        <v>823295714</v>
      </c>
      <c r="N70" s="2" t="s">
        <v>63</v>
      </c>
      <c r="O70" s="2" t="s">
        <v>1552</v>
      </c>
      <c r="P70" s="24" t="s">
        <v>1513</v>
      </c>
      <c r="Q70" s="5">
        <v>43982</v>
      </c>
      <c r="R70" s="2" t="s">
        <v>63</v>
      </c>
      <c r="S70" s="2" t="s">
        <v>1552</v>
      </c>
      <c r="T70" s="2">
        <v>0</v>
      </c>
      <c r="U70" s="2">
        <v>0</v>
      </c>
      <c r="V70" s="5">
        <v>43982</v>
      </c>
      <c r="W70" s="2" t="s">
        <v>1564</v>
      </c>
      <c r="IW70" s="7"/>
    </row>
    <row r="71" spans="1:257" ht="15.75" thickBot="1" x14ac:dyDescent="0.3">
      <c r="A71" s="54">
        <v>61</v>
      </c>
      <c r="B71" s="55" t="s">
        <v>1300</v>
      </c>
      <c r="C71" s="2" t="s">
        <v>33</v>
      </c>
      <c r="D71" s="2">
        <v>0</v>
      </c>
      <c r="E71" s="2" t="s">
        <v>34</v>
      </c>
      <c r="F71" s="2" t="s">
        <v>124</v>
      </c>
      <c r="G71" s="2" t="s">
        <v>1205</v>
      </c>
      <c r="H71" s="2" t="s">
        <v>1509</v>
      </c>
      <c r="I71" s="4">
        <v>91609</v>
      </c>
      <c r="J71" s="2" t="s">
        <v>37</v>
      </c>
      <c r="K71" s="2" t="s">
        <v>51</v>
      </c>
      <c r="L71" s="4">
        <v>16</v>
      </c>
      <c r="M71" s="4">
        <v>511902985</v>
      </c>
      <c r="N71" s="2" t="s">
        <v>63</v>
      </c>
      <c r="O71" s="2" t="s">
        <v>1552</v>
      </c>
      <c r="P71" s="24" t="s">
        <v>1513</v>
      </c>
      <c r="Q71" s="5">
        <v>43982</v>
      </c>
      <c r="R71" s="2" t="s">
        <v>63</v>
      </c>
      <c r="S71" s="2" t="s">
        <v>1552</v>
      </c>
      <c r="T71" s="2">
        <v>0</v>
      </c>
      <c r="U71" s="2">
        <v>0</v>
      </c>
      <c r="V71" s="5">
        <v>43982</v>
      </c>
      <c r="W71" s="2" t="s">
        <v>1564</v>
      </c>
      <c r="IW71" s="7"/>
    </row>
    <row r="72" spans="1:257" ht="15.75" thickBot="1" x14ac:dyDescent="0.3">
      <c r="A72" s="54">
        <v>62</v>
      </c>
      <c r="B72" s="55" t="s">
        <v>1301</v>
      </c>
      <c r="C72" s="2" t="s">
        <v>33</v>
      </c>
      <c r="D72" s="2">
        <v>0</v>
      </c>
      <c r="E72" s="2" t="s">
        <v>34</v>
      </c>
      <c r="F72" s="2" t="s">
        <v>124</v>
      </c>
      <c r="G72" s="2" t="s">
        <v>1207</v>
      </c>
      <c r="H72" s="2" t="s">
        <v>1509</v>
      </c>
      <c r="I72" s="4">
        <v>109512</v>
      </c>
      <c r="J72" s="2" t="s">
        <v>37</v>
      </c>
      <c r="K72" s="2" t="s">
        <v>51</v>
      </c>
      <c r="L72" s="4">
        <v>17</v>
      </c>
      <c r="M72" s="4">
        <v>1128209144</v>
      </c>
      <c r="N72" s="2" t="s">
        <v>63</v>
      </c>
      <c r="O72" s="2" t="s">
        <v>1552</v>
      </c>
      <c r="P72" s="24" t="s">
        <v>1513</v>
      </c>
      <c r="Q72" s="5">
        <v>43982</v>
      </c>
      <c r="R72" s="2" t="s">
        <v>63</v>
      </c>
      <c r="S72" s="2" t="s">
        <v>1552</v>
      </c>
      <c r="T72" s="2">
        <v>0</v>
      </c>
      <c r="U72" s="2">
        <v>0</v>
      </c>
      <c r="V72" s="5">
        <v>43982</v>
      </c>
      <c r="W72" s="2" t="s">
        <v>1564</v>
      </c>
      <c r="IW72" s="7"/>
    </row>
    <row r="73" spans="1:257" ht="15.75" thickBot="1" x14ac:dyDescent="0.3">
      <c r="A73" s="54">
        <v>63</v>
      </c>
      <c r="B73" s="55" t="s">
        <v>1302</v>
      </c>
      <c r="C73" s="2" t="s">
        <v>33</v>
      </c>
      <c r="D73" s="2">
        <v>0</v>
      </c>
      <c r="E73" s="2" t="s">
        <v>34</v>
      </c>
      <c r="F73" s="2" t="s">
        <v>124</v>
      </c>
      <c r="G73" s="2" t="s">
        <v>1208</v>
      </c>
      <c r="H73" s="2" t="s">
        <v>1509</v>
      </c>
      <c r="I73" s="4">
        <v>110955</v>
      </c>
      <c r="J73" s="2" t="s">
        <v>37</v>
      </c>
      <c r="K73" s="2" t="s">
        <v>51</v>
      </c>
      <c r="L73" s="4">
        <v>15</v>
      </c>
      <c r="M73" s="4">
        <v>649918416</v>
      </c>
      <c r="N73" s="2" t="s">
        <v>63</v>
      </c>
      <c r="O73" s="2" t="s">
        <v>1552</v>
      </c>
      <c r="P73" s="24" t="s">
        <v>1513</v>
      </c>
      <c r="Q73" s="5">
        <v>43982</v>
      </c>
      <c r="R73" s="2" t="s">
        <v>63</v>
      </c>
      <c r="S73" s="2" t="s">
        <v>1552</v>
      </c>
      <c r="T73" s="2">
        <v>0</v>
      </c>
      <c r="U73" s="2">
        <v>0</v>
      </c>
      <c r="V73" s="5">
        <v>43982</v>
      </c>
      <c r="W73" s="2" t="s">
        <v>1564</v>
      </c>
      <c r="IW73" s="7"/>
    </row>
    <row r="74" spans="1:257" ht="15.75" thickBot="1" x14ac:dyDescent="0.3">
      <c r="A74" s="54">
        <v>64</v>
      </c>
      <c r="B74" s="55" t="s">
        <v>1303</v>
      </c>
      <c r="C74" s="2" t="s">
        <v>33</v>
      </c>
      <c r="D74" s="2">
        <v>0</v>
      </c>
      <c r="E74" s="2" t="s">
        <v>34</v>
      </c>
      <c r="F74" s="2" t="s">
        <v>124</v>
      </c>
      <c r="G74" s="2" t="s">
        <v>1209</v>
      </c>
      <c r="H74" s="2" t="s">
        <v>1509</v>
      </c>
      <c r="I74" s="4">
        <v>3342</v>
      </c>
      <c r="J74" s="2" t="s">
        <v>37</v>
      </c>
      <c r="K74" s="2" t="s">
        <v>51</v>
      </c>
      <c r="L74" s="4">
        <v>11</v>
      </c>
      <c r="M74" s="4">
        <v>26231675</v>
      </c>
      <c r="N74" s="2" t="s">
        <v>63</v>
      </c>
      <c r="O74" s="2" t="s">
        <v>1552</v>
      </c>
      <c r="P74" s="24" t="s">
        <v>1513</v>
      </c>
      <c r="Q74" s="5">
        <v>43982</v>
      </c>
      <c r="R74" s="2" t="s">
        <v>63</v>
      </c>
      <c r="S74" s="2" t="s">
        <v>1552</v>
      </c>
      <c r="T74" s="2">
        <v>0</v>
      </c>
      <c r="U74" s="2">
        <v>0</v>
      </c>
      <c r="V74" s="5">
        <v>43982</v>
      </c>
      <c r="W74" s="2" t="s">
        <v>1564</v>
      </c>
      <c r="IW74" s="7"/>
    </row>
    <row r="75" spans="1:257" ht="15.75" thickBot="1" x14ac:dyDescent="0.3">
      <c r="A75" s="54">
        <v>65</v>
      </c>
      <c r="B75" s="55" t="s">
        <v>1304</v>
      </c>
      <c r="C75" s="2" t="s">
        <v>33</v>
      </c>
      <c r="D75" s="2">
        <v>0</v>
      </c>
      <c r="E75" s="2" t="s">
        <v>34</v>
      </c>
      <c r="F75" s="2" t="s">
        <v>124</v>
      </c>
      <c r="G75" s="2" t="s">
        <v>1214</v>
      </c>
      <c r="H75" s="2" t="s">
        <v>1509</v>
      </c>
      <c r="I75" s="4">
        <v>57153</v>
      </c>
      <c r="J75" s="2" t="s">
        <v>37</v>
      </c>
      <c r="K75" s="2" t="s">
        <v>51</v>
      </c>
      <c r="L75" s="4">
        <v>10</v>
      </c>
      <c r="M75" s="4">
        <v>351054947</v>
      </c>
      <c r="N75" s="2" t="s">
        <v>63</v>
      </c>
      <c r="O75" s="2" t="s">
        <v>1552</v>
      </c>
      <c r="P75" s="24" t="s">
        <v>1513</v>
      </c>
      <c r="Q75" s="5">
        <v>43982</v>
      </c>
      <c r="R75" s="2" t="s">
        <v>63</v>
      </c>
      <c r="S75" s="2" t="s">
        <v>1552</v>
      </c>
      <c r="T75" s="2">
        <v>0</v>
      </c>
      <c r="U75" s="2">
        <v>0</v>
      </c>
      <c r="V75" s="5">
        <v>43982</v>
      </c>
      <c r="W75" s="2" t="s">
        <v>1564</v>
      </c>
      <c r="IW75" s="7"/>
    </row>
    <row r="76" spans="1:257" ht="15.75" thickBot="1" x14ac:dyDescent="0.3">
      <c r="A76" s="54">
        <v>66</v>
      </c>
      <c r="B76" s="55" t="s">
        <v>1305</v>
      </c>
      <c r="C76" s="2" t="s">
        <v>33</v>
      </c>
      <c r="D76" s="2">
        <v>0</v>
      </c>
      <c r="E76" s="2" t="s">
        <v>34</v>
      </c>
      <c r="F76" s="2" t="s">
        <v>124</v>
      </c>
      <c r="G76" s="2" t="s">
        <v>1216</v>
      </c>
      <c r="H76" s="2" t="s">
        <v>1509</v>
      </c>
      <c r="I76" s="4">
        <v>7828</v>
      </c>
      <c r="J76" s="2" t="s">
        <v>37</v>
      </c>
      <c r="K76" s="2" t="s">
        <v>51</v>
      </c>
      <c r="L76" s="4">
        <v>10</v>
      </c>
      <c r="M76" s="4">
        <v>60147795</v>
      </c>
      <c r="N76" s="2" t="s">
        <v>63</v>
      </c>
      <c r="O76" s="2" t="s">
        <v>1552</v>
      </c>
      <c r="P76" s="24" t="s">
        <v>1513</v>
      </c>
      <c r="Q76" s="5">
        <v>43982</v>
      </c>
      <c r="R76" s="2" t="s">
        <v>63</v>
      </c>
      <c r="S76" s="2" t="s">
        <v>1552</v>
      </c>
      <c r="T76" s="2">
        <v>0</v>
      </c>
      <c r="U76" s="2">
        <v>0</v>
      </c>
      <c r="V76" s="5">
        <v>43982</v>
      </c>
      <c r="W76" s="2" t="s">
        <v>1564</v>
      </c>
      <c r="IW76" s="7"/>
    </row>
    <row r="77" spans="1:257" ht="15.75" thickBot="1" x14ac:dyDescent="0.3">
      <c r="A77" s="54">
        <v>67</v>
      </c>
      <c r="B77" s="55" t="s">
        <v>1306</v>
      </c>
      <c r="C77" s="2" t="s">
        <v>33</v>
      </c>
      <c r="D77" s="2">
        <v>0</v>
      </c>
      <c r="E77" s="2" t="s">
        <v>34</v>
      </c>
      <c r="F77" s="2" t="s">
        <v>124</v>
      </c>
      <c r="G77" s="2" t="s">
        <v>1217</v>
      </c>
      <c r="H77" s="2" t="s">
        <v>1509</v>
      </c>
      <c r="I77" s="4">
        <v>231544</v>
      </c>
      <c r="J77" s="2" t="s">
        <v>37</v>
      </c>
      <c r="K77" s="2" t="s">
        <v>51</v>
      </c>
      <c r="L77" s="4">
        <v>14</v>
      </c>
      <c r="M77" s="4">
        <v>1154992169</v>
      </c>
      <c r="N77" s="2" t="s">
        <v>63</v>
      </c>
      <c r="O77" s="2" t="s">
        <v>1552</v>
      </c>
      <c r="P77" s="24" t="s">
        <v>1513</v>
      </c>
      <c r="Q77" s="5">
        <v>43982</v>
      </c>
      <c r="R77" s="2" t="s">
        <v>63</v>
      </c>
      <c r="S77" s="2" t="s">
        <v>1552</v>
      </c>
      <c r="T77" s="2">
        <v>0</v>
      </c>
      <c r="U77" s="2">
        <v>0</v>
      </c>
      <c r="V77" s="5">
        <v>43982</v>
      </c>
      <c r="W77" s="2" t="s">
        <v>1564</v>
      </c>
      <c r="IW77" s="7"/>
    </row>
    <row r="78" spans="1:257" ht="15.75" thickBot="1" x14ac:dyDescent="0.3">
      <c r="A78" s="54">
        <v>68</v>
      </c>
      <c r="B78" s="55" t="s">
        <v>1307</v>
      </c>
      <c r="C78" s="2" t="s">
        <v>33</v>
      </c>
      <c r="D78" s="2">
        <v>0</v>
      </c>
      <c r="E78" s="2" t="s">
        <v>34</v>
      </c>
      <c r="F78" s="2" t="s">
        <v>112</v>
      </c>
      <c r="G78" s="2" t="s">
        <v>977</v>
      </c>
      <c r="H78" s="2" t="s">
        <v>1509</v>
      </c>
      <c r="I78" s="4">
        <v>1415584</v>
      </c>
      <c r="J78" s="2" t="s">
        <v>37</v>
      </c>
      <c r="K78" s="2" t="s">
        <v>51</v>
      </c>
      <c r="L78" s="4">
        <v>24</v>
      </c>
      <c r="M78" s="4">
        <v>15418645216</v>
      </c>
      <c r="N78" s="2" t="s">
        <v>63</v>
      </c>
      <c r="O78" s="2" t="s">
        <v>1552</v>
      </c>
      <c r="P78" s="24" t="s">
        <v>1513</v>
      </c>
      <c r="Q78" s="5">
        <v>43982</v>
      </c>
      <c r="R78" s="2" t="s">
        <v>63</v>
      </c>
      <c r="S78" s="2" t="s">
        <v>1552</v>
      </c>
      <c r="T78" s="2">
        <v>0</v>
      </c>
      <c r="U78" s="2">
        <v>0</v>
      </c>
      <c r="V78" s="5">
        <v>43982</v>
      </c>
      <c r="W78" s="2" t="s">
        <v>1564</v>
      </c>
      <c r="IW78" s="7"/>
    </row>
    <row r="79" spans="1:257" ht="15.75" thickBot="1" x14ac:dyDescent="0.3">
      <c r="A79" s="54">
        <v>69</v>
      </c>
      <c r="B79" s="55" t="s">
        <v>1308</v>
      </c>
      <c r="C79" s="2" t="s">
        <v>33</v>
      </c>
      <c r="D79" s="2">
        <v>0</v>
      </c>
      <c r="E79" s="2" t="s">
        <v>34</v>
      </c>
      <c r="F79" s="2" t="s">
        <v>112</v>
      </c>
      <c r="G79" s="2" t="s">
        <v>990</v>
      </c>
      <c r="H79" s="2" t="s">
        <v>1509</v>
      </c>
      <c r="I79" s="4">
        <v>2956</v>
      </c>
      <c r="J79" s="2" t="s">
        <v>37</v>
      </c>
      <c r="K79" s="2" t="s">
        <v>51</v>
      </c>
      <c r="L79" s="4">
        <v>46</v>
      </c>
      <c r="M79" s="4">
        <v>56391566</v>
      </c>
      <c r="N79" s="2" t="s">
        <v>63</v>
      </c>
      <c r="O79" s="2" t="s">
        <v>1552</v>
      </c>
      <c r="P79" s="24" t="s">
        <v>1513</v>
      </c>
      <c r="Q79" s="5">
        <v>43982</v>
      </c>
      <c r="R79" s="2" t="s">
        <v>63</v>
      </c>
      <c r="S79" s="2" t="s">
        <v>1552</v>
      </c>
      <c r="T79" s="2">
        <v>0</v>
      </c>
      <c r="U79" s="2">
        <v>0</v>
      </c>
      <c r="V79" s="5">
        <v>43982</v>
      </c>
      <c r="W79" s="2" t="s">
        <v>1564</v>
      </c>
      <c r="IW79" s="7"/>
    </row>
    <row r="80" spans="1:257" ht="15.75" thickBot="1" x14ac:dyDescent="0.3">
      <c r="A80" s="54">
        <v>70</v>
      </c>
      <c r="B80" s="55" t="s">
        <v>1309</v>
      </c>
      <c r="C80" s="2" t="s">
        <v>33</v>
      </c>
      <c r="D80" s="2">
        <v>0</v>
      </c>
      <c r="E80" s="2" t="s">
        <v>34</v>
      </c>
      <c r="F80" s="2" t="s">
        <v>112</v>
      </c>
      <c r="G80" s="2" t="s">
        <v>1035</v>
      </c>
      <c r="H80" s="2" t="s">
        <v>1509</v>
      </c>
      <c r="I80" s="4">
        <v>148112</v>
      </c>
      <c r="J80" s="2" t="s">
        <v>37</v>
      </c>
      <c r="K80" s="2" t="s">
        <v>51</v>
      </c>
      <c r="L80" s="4">
        <v>20</v>
      </c>
      <c r="M80" s="4">
        <v>1108776537</v>
      </c>
      <c r="N80" s="2" t="s">
        <v>63</v>
      </c>
      <c r="O80" s="2" t="s">
        <v>1552</v>
      </c>
      <c r="P80" s="24" t="s">
        <v>1513</v>
      </c>
      <c r="Q80" s="5">
        <v>43982</v>
      </c>
      <c r="R80" s="2" t="s">
        <v>63</v>
      </c>
      <c r="S80" s="2" t="s">
        <v>1552</v>
      </c>
      <c r="T80" s="2">
        <v>0</v>
      </c>
      <c r="U80" s="2">
        <v>0</v>
      </c>
      <c r="V80" s="5">
        <v>43982</v>
      </c>
      <c r="W80" s="2" t="s">
        <v>1564</v>
      </c>
      <c r="IW80" s="7"/>
    </row>
    <row r="81" spans="1:257" ht="15.75" thickBot="1" x14ac:dyDescent="0.3">
      <c r="A81" s="54">
        <v>71</v>
      </c>
      <c r="B81" s="55" t="s">
        <v>1310</v>
      </c>
      <c r="C81" s="2" t="s">
        <v>33</v>
      </c>
      <c r="D81" s="2">
        <v>0</v>
      </c>
      <c r="E81" s="2" t="s">
        <v>34</v>
      </c>
      <c r="F81" s="2" t="s">
        <v>112</v>
      </c>
      <c r="G81" s="2" t="s">
        <v>1036</v>
      </c>
      <c r="H81" s="2" t="s">
        <v>1509</v>
      </c>
      <c r="I81" s="4">
        <v>68734</v>
      </c>
      <c r="J81" s="2" t="s">
        <v>37</v>
      </c>
      <c r="K81" s="2" t="s">
        <v>51</v>
      </c>
      <c r="L81" s="4">
        <v>20</v>
      </c>
      <c r="M81" s="4">
        <v>531699049</v>
      </c>
      <c r="N81" s="2" t="s">
        <v>63</v>
      </c>
      <c r="O81" s="2" t="s">
        <v>1552</v>
      </c>
      <c r="P81" s="24" t="s">
        <v>1513</v>
      </c>
      <c r="Q81" s="5">
        <v>43982</v>
      </c>
      <c r="R81" s="2" t="s">
        <v>63</v>
      </c>
      <c r="S81" s="2" t="s">
        <v>1552</v>
      </c>
      <c r="T81" s="2">
        <v>0</v>
      </c>
      <c r="U81" s="2">
        <v>0</v>
      </c>
      <c r="V81" s="5">
        <v>43982</v>
      </c>
      <c r="W81" s="2" t="s">
        <v>1564</v>
      </c>
      <c r="IW81" s="7"/>
    </row>
    <row r="82" spans="1:257" ht="15.75" thickBot="1" x14ac:dyDescent="0.3">
      <c r="A82" s="54">
        <v>72</v>
      </c>
      <c r="B82" s="55" t="s">
        <v>1311</v>
      </c>
      <c r="C82" s="2" t="s">
        <v>33</v>
      </c>
      <c r="D82" s="2">
        <v>0</v>
      </c>
      <c r="E82" s="2" t="s">
        <v>34</v>
      </c>
      <c r="F82" s="2" t="s">
        <v>112</v>
      </c>
      <c r="G82" s="2" t="s">
        <v>1037</v>
      </c>
      <c r="H82" s="2" t="s">
        <v>1509</v>
      </c>
      <c r="I82" s="4">
        <v>129966</v>
      </c>
      <c r="J82" s="2" t="s">
        <v>37</v>
      </c>
      <c r="K82" s="2" t="s">
        <v>51</v>
      </c>
      <c r="L82" s="4">
        <v>22</v>
      </c>
      <c r="M82" s="4">
        <v>2015208792</v>
      </c>
      <c r="N82" s="2" t="s">
        <v>63</v>
      </c>
      <c r="O82" s="2" t="s">
        <v>1552</v>
      </c>
      <c r="P82" s="24" t="s">
        <v>1513</v>
      </c>
      <c r="Q82" s="5">
        <v>43982</v>
      </c>
      <c r="R82" s="2" t="s">
        <v>63</v>
      </c>
      <c r="S82" s="2" t="s">
        <v>1552</v>
      </c>
      <c r="T82" s="2">
        <v>0</v>
      </c>
      <c r="U82" s="2">
        <v>0</v>
      </c>
      <c r="V82" s="5">
        <v>43982</v>
      </c>
      <c r="W82" s="2" t="s">
        <v>1564</v>
      </c>
      <c r="IW82" s="7"/>
    </row>
    <row r="83" spans="1:257" ht="15.75" thickBot="1" x14ac:dyDescent="0.3">
      <c r="A83" s="54">
        <v>73</v>
      </c>
      <c r="B83" s="55" t="s">
        <v>1312</v>
      </c>
      <c r="C83" s="2" t="s">
        <v>33</v>
      </c>
      <c r="D83" s="2">
        <v>0</v>
      </c>
      <c r="E83" s="2" t="s">
        <v>34</v>
      </c>
      <c r="F83" s="2" t="s">
        <v>112</v>
      </c>
      <c r="G83" s="2" t="s">
        <v>1044</v>
      </c>
      <c r="H83" s="2" t="s">
        <v>1509</v>
      </c>
      <c r="I83" s="4">
        <v>68026</v>
      </c>
      <c r="J83" s="2" t="s">
        <v>37</v>
      </c>
      <c r="K83" s="2" t="s">
        <v>51</v>
      </c>
      <c r="L83" s="4">
        <v>28</v>
      </c>
      <c r="M83" s="4">
        <v>1450071206</v>
      </c>
      <c r="N83" s="2" t="s">
        <v>63</v>
      </c>
      <c r="O83" s="2" t="s">
        <v>1552</v>
      </c>
      <c r="P83" s="24" t="s">
        <v>1513</v>
      </c>
      <c r="Q83" s="5">
        <v>43982</v>
      </c>
      <c r="R83" s="2" t="s">
        <v>63</v>
      </c>
      <c r="S83" s="2" t="s">
        <v>1552</v>
      </c>
      <c r="T83" s="2">
        <v>0</v>
      </c>
      <c r="U83" s="2">
        <v>0</v>
      </c>
      <c r="V83" s="5">
        <v>43982</v>
      </c>
      <c r="W83" s="2" t="s">
        <v>1564</v>
      </c>
      <c r="IW83" s="7"/>
    </row>
    <row r="84" spans="1:257" ht="15.75" thickBot="1" x14ac:dyDescent="0.3">
      <c r="A84" s="54">
        <v>74</v>
      </c>
      <c r="B84" s="55" t="s">
        <v>1313</v>
      </c>
      <c r="C84" s="2" t="s">
        <v>33</v>
      </c>
      <c r="D84" s="2">
        <v>0</v>
      </c>
      <c r="E84" s="2" t="s">
        <v>34</v>
      </c>
      <c r="F84" s="2" t="s">
        <v>112</v>
      </c>
      <c r="G84" s="2" t="s">
        <v>1047</v>
      </c>
      <c r="H84" s="2" t="s">
        <v>1509</v>
      </c>
      <c r="I84" s="4">
        <v>7023</v>
      </c>
      <c r="J84" s="2" t="s">
        <v>37</v>
      </c>
      <c r="K84" s="2" t="s">
        <v>51</v>
      </c>
      <c r="L84" s="4">
        <v>27</v>
      </c>
      <c r="M84" s="4">
        <v>68981485</v>
      </c>
      <c r="N84" s="2" t="s">
        <v>63</v>
      </c>
      <c r="O84" s="2" t="s">
        <v>1552</v>
      </c>
      <c r="P84" s="24" t="s">
        <v>1513</v>
      </c>
      <c r="Q84" s="5">
        <v>43982</v>
      </c>
      <c r="R84" s="2" t="s">
        <v>63</v>
      </c>
      <c r="S84" s="2" t="s">
        <v>1552</v>
      </c>
      <c r="T84" s="2">
        <v>0</v>
      </c>
      <c r="U84" s="2">
        <v>0</v>
      </c>
      <c r="V84" s="5">
        <v>43982</v>
      </c>
      <c r="W84" s="2" t="s">
        <v>1564</v>
      </c>
      <c r="IW84" s="7"/>
    </row>
    <row r="85" spans="1:257" ht="15.75" thickBot="1" x14ac:dyDescent="0.3">
      <c r="A85" s="54">
        <v>75</v>
      </c>
      <c r="B85" s="55" t="s">
        <v>1314</v>
      </c>
      <c r="C85" s="2" t="s">
        <v>33</v>
      </c>
      <c r="D85" s="2">
        <v>0</v>
      </c>
      <c r="E85" s="2" t="s">
        <v>34</v>
      </c>
      <c r="F85" s="2" t="s">
        <v>114</v>
      </c>
      <c r="G85" s="2" t="s">
        <v>1070</v>
      </c>
      <c r="H85" s="2" t="s">
        <v>1509</v>
      </c>
      <c r="I85" s="4">
        <v>2</v>
      </c>
      <c r="J85" s="2" t="s">
        <v>37</v>
      </c>
      <c r="K85" s="2" t="s">
        <v>51</v>
      </c>
      <c r="L85" s="4">
        <v>26</v>
      </c>
      <c r="M85" s="4">
        <v>13764</v>
      </c>
      <c r="N85" s="2" t="s">
        <v>63</v>
      </c>
      <c r="O85" s="2" t="s">
        <v>1552</v>
      </c>
      <c r="P85" s="24" t="s">
        <v>1513</v>
      </c>
      <c r="Q85" s="5">
        <v>43982</v>
      </c>
      <c r="R85" s="2" t="s">
        <v>63</v>
      </c>
      <c r="S85" s="2" t="s">
        <v>1552</v>
      </c>
      <c r="T85" s="2">
        <v>0</v>
      </c>
      <c r="U85" s="2">
        <v>0</v>
      </c>
      <c r="V85" s="5">
        <v>43982</v>
      </c>
      <c r="W85" s="2" t="s">
        <v>1564</v>
      </c>
      <c r="IW85" s="7"/>
    </row>
    <row r="86" spans="1:257" ht="15.75" thickBot="1" x14ac:dyDescent="0.3">
      <c r="A86" s="54">
        <v>76</v>
      </c>
      <c r="B86" s="55" t="s">
        <v>1315</v>
      </c>
      <c r="C86" s="2" t="s">
        <v>33</v>
      </c>
      <c r="D86" s="2">
        <v>0</v>
      </c>
      <c r="E86" s="2" t="s">
        <v>34</v>
      </c>
      <c r="F86" s="2" t="s">
        <v>114</v>
      </c>
      <c r="G86" s="2" t="s">
        <v>1073</v>
      </c>
      <c r="H86" s="2" t="s">
        <v>1509</v>
      </c>
      <c r="I86" s="4">
        <v>848</v>
      </c>
      <c r="J86" s="2" t="s">
        <v>37</v>
      </c>
      <c r="K86" s="2" t="s">
        <v>51</v>
      </c>
      <c r="L86" s="4">
        <v>26</v>
      </c>
      <c r="M86" s="4">
        <v>6949502</v>
      </c>
      <c r="N86" s="2" t="s">
        <v>63</v>
      </c>
      <c r="O86" s="2" t="s">
        <v>1552</v>
      </c>
      <c r="P86" s="24" t="s">
        <v>1513</v>
      </c>
      <c r="Q86" s="5">
        <v>43982</v>
      </c>
      <c r="R86" s="2" t="s">
        <v>63</v>
      </c>
      <c r="S86" s="2" t="s">
        <v>1552</v>
      </c>
      <c r="T86" s="2">
        <v>0</v>
      </c>
      <c r="U86" s="2">
        <v>0</v>
      </c>
      <c r="V86" s="5">
        <v>43982</v>
      </c>
      <c r="W86" s="2" t="s">
        <v>1564</v>
      </c>
      <c r="IW86" s="7"/>
    </row>
    <row r="87" spans="1:257" ht="15.75" thickBot="1" x14ac:dyDescent="0.3">
      <c r="A87" s="54">
        <v>77</v>
      </c>
      <c r="B87" s="55" t="s">
        <v>1316</v>
      </c>
      <c r="C87" s="2" t="s">
        <v>33</v>
      </c>
      <c r="D87" s="2">
        <v>0</v>
      </c>
      <c r="E87" s="2" t="s">
        <v>34</v>
      </c>
      <c r="F87" s="2" t="s">
        <v>114</v>
      </c>
      <c r="G87" s="2" t="s">
        <v>1080</v>
      </c>
      <c r="H87" s="2" t="s">
        <v>1509</v>
      </c>
      <c r="I87" s="4">
        <v>45</v>
      </c>
      <c r="J87" s="2" t="s">
        <v>37</v>
      </c>
      <c r="K87" s="2" t="s">
        <v>51</v>
      </c>
      <c r="L87" s="4">
        <v>26</v>
      </c>
      <c r="M87" s="4">
        <v>354842</v>
      </c>
      <c r="N87" s="2" t="s">
        <v>63</v>
      </c>
      <c r="O87" s="2" t="s">
        <v>1552</v>
      </c>
      <c r="P87" s="24" t="s">
        <v>1513</v>
      </c>
      <c r="Q87" s="5">
        <v>43982</v>
      </c>
      <c r="R87" s="2" t="s">
        <v>63</v>
      </c>
      <c r="S87" s="2" t="s">
        <v>1552</v>
      </c>
      <c r="T87" s="2">
        <v>0</v>
      </c>
      <c r="U87" s="2">
        <v>0</v>
      </c>
      <c r="V87" s="5">
        <v>43982</v>
      </c>
      <c r="W87" s="2" t="s">
        <v>1564</v>
      </c>
      <c r="IW87" s="7"/>
    </row>
    <row r="88" spans="1:257" ht="15.75" thickBot="1" x14ac:dyDescent="0.3">
      <c r="A88" s="54">
        <v>78</v>
      </c>
      <c r="B88" s="55" t="s">
        <v>1317</v>
      </c>
      <c r="C88" s="2" t="s">
        <v>33</v>
      </c>
      <c r="D88" s="2">
        <v>0</v>
      </c>
      <c r="E88" s="2" t="s">
        <v>34</v>
      </c>
      <c r="F88" s="2" t="s">
        <v>114</v>
      </c>
      <c r="G88" s="2" t="s">
        <v>1081</v>
      </c>
      <c r="H88" s="2" t="s">
        <v>1509</v>
      </c>
      <c r="I88" s="4">
        <v>0</v>
      </c>
      <c r="J88" s="2" t="s">
        <v>37</v>
      </c>
      <c r="K88" s="2" t="s">
        <v>51</v>
      </c>
      <c r="L88" s="4">
        <v>26</v>
      </c>
      <c r="M88" s="4">
        <v>2944</v>
      </c>
      <c r="N88" s="2" t="s">
        <v>63</v>
      </c>
      <c r="O88" s="2" t="s">
        <v>1552</v>
      </c>
      <c r="P88" s="24" t="s">
        <v>1513</v>
      </c>
      <c r="Q88" s="5">
        <v>43982</v>
      </c>
      <c r="R88" s="2" t="s">
        <v>63</v>
      </c>
      <c r="S88" s="2" t="s">
        <v>1552</v>
      </c>
      <c r="T88" s="2">
        <v>0</v>
      </c>
      <c r="U88" s="2">
        <v>0</v>
      </c>
      <c r="V88" s="5">
        <v>43982</v>
      </c>
      <c r="W88" s="2" t="s">
        <v>1564</v>
      </c>
      <c r="IW88" s="7"/>
    </row>
    <row r="89" spans="1:257" ht="15.75" thickBot="1" x14ac:dyDescent="0.3">
      <c r="A89" s="54">
        <v>79</v>
      </c>
      <c r="B89" s="55" t="s">
        <v>1318</v>
      </c>
      <c r="C89" s="2" t="s">
        <v>33</v>
      </c>
      <c r="D89" s="2">
        <v>0</v>
      </c>
      <c r="E89" s="2" t="s">
        <v>34</v>
      </c>
      <c r="F89" s="2" t="s">
        <v>116</v>
      </c>
      <c r="G89" s="2" t="s">
        <v>1088</v>
      </c>
      <c r="H89" s="2" t="s">
        <v>1509</v>
      </c>
      <c r="I89" s="4">
        <v>2263</v>
      </c>
      <c r="J89" s="2" t="s">
        <v>37</v>
      </c>
      <c r="K89" s="2" t="s">
        <v>51</v>
      </c>
      <c r="L89" s="4">
        <v>22</v>
      </c>
      <c r="M89" s="4">
        <v>62322983</v>
      </c>
      <c r="N89" s="2" t="s">
        <v>63</v>
      </c>
      <c r="O89" s="2" t="s">
        <v>1552</v>
      </c>
      <c r="P89" s="24" t="s">
        <v>1513</v>
      </c>
      <c r="Q89" s="5">
        <v>43982</v>
      </c>
      <c r="R89" s="2" t="s">
        <v>63</v>
      </c>
      <c r="S89" s="2" t="s">
        <v>1552</v>
      </c>
      <c r="T89" s="2">
        <v>0</v>
      </c>
      <c r="U89" s="2">
        <v>0</v>
      </c>
      <c r="V89" s="5">
        <v>43982</v>
      </c>
      <c r="W89" s="2" t="s">
        <v>1564</v>
      </c>
      <c r="IW89" s="7"/>
    </row>
    <row r="90" spans="1:257" ht="15.75" thickBot="1" x14ac:dyDescent="0.3">
      <c r="A90" s="54">
        <v>80</v>
      </c>
      <c r="B90" s="55" t="s">
        <v>1319</v>
      </c>
      <c r="C90" s="2" t="s">
        <v>33</v>
      </c>
      <c r="D90" s="2">
        <v>0</v>
      </c>
      <c r="E90" s="2" t="s">
        <v>34</v>
      </c>
      <c r="F90" s="2" t="s">
        <v>116</v>
      </c>
      <c r="G90" s="2" t="s">
        <v>1096</v>
      </c>
      <c r="H90" s="2" t="s">
        <v>1509</v>
      </c>
      <c r="I90" s="4">
        <v>41507</v>
      </c>
      <c r="J90" s="2" t="s">
        <v>37</v>
      </c>
      <c r="K90" s="2" t="s">
        <v>51</v>
      </c>
      <c r="L90" s="4">
        <v>12</v>
      </c>
      <c r="M90" s="4">
        <v>209349532</v>
      </c>
      <c r="N90" s="2" t="s">
        <v>63</v>
      </c>
      <c r="O90" s="2" t="s">
        <v>1552</v>
      </c>
      <c r="P90" s="24" t="s">
        <v>1513</v>
      </c>
      <c r="Q90" s="5">
        <v>43982</v>
      </c>
      <c r="R90" s="2" t="s">
        <v>63</v>
      </c>
      <c r="S90" s="2" t="s">
        <v>1552</v>
      </c>
      <c r="T90" s="2">
        <v>0</v>
      </c>
      <c r="U90" s="2">
        <v>0</v>
      </c>
      <c r="V90" s="5">
        <v>43982</v>
      </c>
      <c r="W90" s="2" t="s">
        <v>1564</v>
      </c>
      <c r="IW90" s="7"/>
    </row>
    <row r="91" spans="1:257" ht="15.75" thickBot="1" x14ac:dyDescent="0.3">
      <c r="A91" s="54">
        <v>81</v>
      </c>
      <c r="B91" s="55" t="s">
        <v>1320</v>
      </c>
      <c r="C91" s="2" t="s">
        <v>33</v>
      </c>
      <c r="D91" s="2">
        <v>0</v>
      </c>
      <c r="E91" s="2" t="s">
        <v>34</v>
      </c>
      <c r="F91" s="2" t="s">
        <v>116</v>
      </c>
      <c r="G91" s="2" t="s">
        <v>1101</v>
      </c>
      <c r="H91" s="2" t="s">
        <v>1509</v>
      </c>
      <c r="I91" s="4">
        <v>14767</v>
      </c>
      <c r="J91" s="2" t="s">
        <v>37</v>
      </c>
      <c r="K91" s="2" t="s">
        <v>51</v>
      </c>
      <c r="L91" s="4">
        <v>22</v>
      </c>
      <c r="M91" s="4">
        <v>63313982</v>
      </c>
      <c r="N91" s="2" t="s">
        <v>63</v>
      </c>
      <c r="O91" s="2" t="s">
        <v>1552</v>
      </c>
      <c r="P91" s="24" t="s">
        <v>1513</v>
      </c>
      <c r="Q91" s="5">
        <v>43982</v>
      </c>
      <c r="R91" s="2" t="s">
        <v>63</v>
      </c>
      <c r="S91" s="2" t="s">
        <v>1552</v>
      </c>
      <c r="T91" s="2">
        <v>0</v>
      </c>
      <c r="U91" s="2">
        <v>0</v>
      </c>
      <c r="V91" s="5">
        <v>43982</v>
      </c>
      <c r="W91" s="2" t="s">
        <v>1564</v>
      </c>
      <c r="IW91" s="7"/>
    </row>
    <row r="92" spans="1:257" ht="15.75" thickBot="1" x14ac:dyDescent="0.3">
      <c r="A92" s="54">
        <v>82</v>
      </c>
      <c r="B92" s="55" t="s">
        <v>1321</v>
      </c>
      <c r="C92" s="2" t="s">
        <v>33</v>
      </c>
      <c r="D92" s="2">
        <v>0</v>
      </c>
      <c r="E92" s="2" t="s">
        <v>34</v>
      </c>
      <c r="F92" s="2" t="s">
        <v>116</v>
      </c>
      <c r="G92" s="2" t="s">
        <v>1103</v>
      </c>
      <c r="H92" s="2" t="s">
        <v>1509</v>
      </c>
      <c r="I92" s="4">
        <v>317</v>
      </c>
      <c r="J92" s="2" t="s">
        <v>37</v>
      </c>
      <c r="K92" s="2" t="s">
        <v>51</v>
      </c>
      <c r="L92" s="4">
        <v>22</v>
      </c>
      <c r="M92" s="4">
        <v>1358100</v>
      </c>
      <c r="N92" s="2" t="s">
        <v>63</v>
      </c>
      <c r="O92" s="2" t="s">
        <v>1552</v>
      </c>
      <c r="P92" s="24" t="s">
        <v>1513</v>
      </c>
      <c r="Q92" s="5">
        <v>43982</v>
      </c>
      <c r="R92" s="2" t="s">
        <v>63</v>
      </c>
      <c r="S92" s="2" t="s">
        <v>1552</v>
      </c>
      <c r="T92" s="2">
        <v>0</v>
      </c>
      <c r="U92" s="2">
        <v>0</v>
      </c>
      <c r="V92" s="5">
        <v>43982</v>
      </c>
      <c r="W92" s="2" t="s">
        <v>1564</v>
      </c>
      <c r="IW92" s="7"/>
    </row>
    <row r="93" spans="1:257" ht="15.75" thickBot="1" x14ac:dyDescent="0.3">
      <c r="A93" s="54">
        <v>83</v>
      </c>
      <c r="B93" s="55" t="s">
        <v>1322</v>
      </c>
      <c r="C93" s="2" t="s">
        <v>33</v>
      </c>
      <c r="D93" s="2">
        <v>0</v>
      </c>
      <c r="E93" s="2" t="s">
        <v>34</v>
      </c>
      <c r="F93" s="2" t="s">
        <v>116</v>
      </c>
      <c r="G93" s="2" t="s">
        <v>1108</v>
      </c>
      <c r="H93" s="2" t="s">
        <v>1509</v>
      </c>
      <c r="I93" s="4">
        <v>3986</v>
      </c>
      <c r="J93" s="2" t="s">
        <v>37</v>
      </c>
      <c r="K93" s="2" t="s">
        <v>51</v>
      </c>
      <c r="L93" s="4">
        <v>25</v>
      </c>
      <c r="M93" s="4">
        <v>19245652</v>
      </c>
      <c r="N93" s="2" t="s">
        <v>63</v>
      </c>
      <c r="O93" s="2" t="s">
        <v>1552</v>
      </c>
      <c r="P93" s="24" t="s">
        <v>1513</v>
      </c>
      <c r="Q93" s="5">
        <v>43982</v>
      </c>
      <c r="R93" s="2" t="s">
        <v>63</v>
      </c>
      <c r="S93" s="2" t="s">
        <v>1552</v>
      </c>
      <c r="T93" s="2">
        <v>0</v>
      </c>
      <c r="U93" s="2">
        <v>0</v>
      </c>
      <c r="V93" s="5">
        <v>43982</v>
      </c>
      <c r="W93" s="2" t="s">
        <v>1564</v>
      </c>
      <c r="IW93" s="7"/>
    </row>
    <row r="94" spans="1:257" ht="15.75" thickBot="1" x14ac:dyDescent="0.3">
      <c r="A94" s="54">
        <v>84</v>
      </c>
      <c r="B94" s="55" t="s">
        <v>1323</v>
      </c>
      <c r="C94" s="2" t="s">
        <v>33</v>
      </c>
      <c r="D94" s="2">
        <v>0</v>
      </c>
      <c r="E94" s="2" t="s">
        <v>34</v>
      </c>
      <c r="F94" s="2" t="s">
        <v>116</v>
      </c>
      <c r="G94" s="2" t="s">
        <v>1112</v>
      </c>
      <c r="H94" s="2" t="s">
        <v>1509</v>
      </c>
      <c r="I94" s="4">
        <v>259053</v>
      </c>
      <c r="J94" s="2" t="s">
        <v>37</v>
      </c>
      <c r="K94" s="2" t="s">
        <v>51</v>
      </c>
      <c r="L94" s="4">
        <v>25</v>
      </c>
      <c r="M94" s="4">
        <v>1534626591</v>
      </c>
      <c r="N94" s="2" t="s">
        <v>63</v>
      </c>
      <c r="O94" s="2" t="s">
        <v>1552</v>
      </c>
      <c r="P94" s="24" t="s">
        <v>1513</v>
      </c>
      <c r="Q94" s="5">
        <v>43982</v>
      </c>
      <c r="R94" s="2" t="s">
        <v>63</v>
      </c>
      <c r="S94" s="2" t="s">
        <v>1552</v>
      </c>
      <c r="T94" s="2">
        <v>0</v>
      </c>
      <c r="U94" s="2">
        <v>0</v>
      </c>
      <c r="V94" s="5">
        <v>43982</v>
      </c>
      <c r="W94" s="2" t="s">
        <v>1564</v>
      </c>
      <c r="IW94" s="7"/>
    </row>
    <row r="95" spans="1:257" ht="15.75" thickBot="1" x14ac:dyDescent="0.3">
      <c r="A95" s="54">
        <v>85</v>
      </c>
      <c r="B95" s="55" t="s">
        <v>1324</v>
      </c>
      <c r="C95" s="2" t="s">
        <v>33</v>
      </c>
      <c r="D95" s="2">
        <v>0</v>
      </c>
      <c r="E95" s="2" t="s">
        <v>34</v>
      </c>
      <c r="F95" s="2" t="s">
        <v>116</v>
      </c>
      <c r="G95" s="2" t="s">
        <v>1115</v>
      </c>
      <c r="H95" s="2" t="s">
        <v>1509</v>
      </c>
      <c r="I95" s="4">
        <v>27519</v>
      </c>
      <c r="J95" s="2" t="s">
        <v>37</v>
      </c>
      <c r="K95" s="2" t="s">
        <v>51</v>
      </c>
      <c r="L95" s="4">
        <v>19</v>
      </c>
      <c r="M95" s="4">
        <v>282531575</v>
      </c>
      <c r="N95" s="2" t="s">
        <v>63</v>
      </c>
      <c r="O95" s="2" t="s">
        <v>1552</v>
      </c>
      <c r="P95" s="24" t="s">
        <v>1513</v>
      </c>
      <c r="Q95" s="5">
        <v>43982</v>
      </c>
      <c r="R95" s="2" t="s">
        <v>63</v>
      </c>
      <c r="S95" s="2" t="s">
        <v>1552</v>
      </c>
      <c r="T95" s="2">
        <v>0</v>
      </c>
      <c r="U95" s="2">
        <v>0</v>
      </c>
      <c r="V95" s="5">
        <v>43982</v>
      </c>
      <c r="W95" s="2" t="s">
        <v>1564</v>
      </c>
      <c r="IW95" s="7"/>
    </row>
    <row r="96" spans="1:257" ht="15.75" thickBot="1" x14ac:dyDescent="0.3">
      <c r="A96" s="54">
        <v>86</v>
      </c>
      <c r="B96" s="55" t="s">
        <v>1325</v>
      </c>
      <c r="C96" s="2" t="s">
        <v>33</v>
      </c>
      <c r="D96" s="2">
        <v>0</v>
      </c>
      <c r="E96" s="2" t="s">
        <v>34</v>
      </c>
      <c r="F96" s="2" t="s">
        <v>116</v>
      </c>
      <c r="G96" s="2" t="s">
        <v>1117</v>
      </c>
      <c r="H96" s="2" t="s">
        <v>1509</v>
      </c>
      <c r="I96" s="4">
        <v>28977</v>
      </c>
      <c r="J96" s="2" t="s">
        <v>37</v>
      </c>
      <c r="K96" s="2" t="s">
        <v>51</v>
      </c>
      <c r="L96" s="4">
        <v>22</v>
      </c>
      <c r="M96" s="4">
        <v>399203471</v>
      </c>
      <c r="N96" s="2" t="s">
        <v>63</v>
      </c>
      <c r="O96" s="2" t="s">
        <v>1552</v>
      </c>
      <c r="P96" s="24" t="s">
        <v>1513</v>
      </c>
      <c r="Q96" s="5">
        <v>43982</v>
      </c>
      <c r="R96" s="2" t="s">
        <v>63</v>
      </c>
      <c r="S96" s="2" t="s">
        <v>1552</v>
      </c>
      <c r="T96" s="2">
        <v>0</v>
      </c>
      <c r="U96" s="2">
        <v>0</v>
      </c>
      <c r="V96" s="5">
        <v>43982</v>
      </c>
      <c r="W96" s="2" t="s">
        <v>1564</v>
      </c>
      <c r="IW96" s="7"/>
    </row>
    <row r="97" spans="1:257" ht="15.75" thickBot="1" x14ac:dyDescent="0.3">
      <c r="A97" s="54">
        <v>87</v>
      </c>
      <c r="B97" s="55" t="s">
        <v>1326</v>
      </c>
      <c r="C97" s="2" t="s">
        <v>33</v>
      </c>
      <c r="D97" s="2">
        <v>0</v>
      </c>
      <c r="E97" s="2" t="s">
        <v>34</v>
      </c>
      <c r="F97" s="2" t="s">
        <v>116</v>
      </c>
      <c r="G97" s="2" t="s">
        <v>1119</v>
      </c>
      <c r="H97" s="2" t="s">
        <v>1509</v>
      </c>
      <c r="I97" s="4">
        <v>2675</v>
      </c>
      <c r="J97" s="2" t="s">
        <v>37</v>
      </c>
      <c r="K97" s="2" t="s">
        <v>51</v>
      </c>
      <c r="L97" s="4">
        <v>26</v>
      </c>
      <c r="M97" s="4">
        <v>84934525</v>
      </c>
      <c r="N97" s="2" t="s">
        <v>63</v>
      </c>
      <c r="O97" s="2" t="s">
        <v>1552</v>
      </c>
      <c r="P97" s="24" t="s">
        <v>1513</v>
      </c>
      <c r="Q97" s="5">
        <v>43982</v>
      </c>
      <c r="R97" s="2" t="s">
        <v>63</v>
      </c>
      <c r="S97" s="2" t="s">
        <v>1552</v>
      </c>
      <c r="T97" s="2">
        <v>0</v>
      </c>
      <c r="U97" s="2">
        <v>0</v>
      </c>
      <c r="V97" s="5">
        <v>43982</v>
      </c>
      <c r="W97" s="2" t="s">
        <v>1564</v>
      </c>
      <c r="IW97" s="7"/>
    </row>
    <row r="98" spans="1:257" ht="15.75" thickBot="1" x14ac:dyDescent="0.3">
      <c r="A98" s="54">
        <v>88</v>
      </c>
      <c r="B98" s="55" t="s">
        <v>1547</v>
      </c>
      <c r="C98" s="2" t="s">
        <v>33</v>
      </c>
      <c r="D98" s="2">
        <v>0</v>
      </c>
      <c r="E98" s="2" t="s">
        <v>34</v>
      </c>
      <c r="F98" s="2" t="s">
        <v>116</v>
      </c>
      <c r="G98" s="2" t="s">
        <v>1120</v>
      </c>
      <c r="H98" s="2" t="s">
        <v>1509</v>
      </c>
      <c r="I98" s="4">
        <v>48644</v>
      </c>
      <c r="J98" s="2" t="s">
        <v>37</v>
      </c>
      <c r="K98" s="2" t="s">
        <v>51</v>
      </c>
      <c r="L98" s="4">
        <v>25</v>
      </c>
      <c r="M98" s="4">
        <v>1390994474</v>
      </c>
      <c r="N98" s="2" t="s">
        <v>63</v>
      </c>
      <c r="O98" s="2" t="s">
        <v>1552</v>
      </c>
      <c r="P98" s="24" t="s">
        <v>1513</v>
      </c>
      <c r="Q98" s="5">
        <v>43982</v>
      </c>
      <c r="R98" s="2" t="s">
        <v>63</v>
      </c>
      <c r="S98" s="2" t="s">
        <v>1552</v>
      </c>
      <c r="T98" s="2">
        <v>0</v>
      </c>
      <c r="U98" s="2">
        <v>0</v>
      </c>
      <c r="V98" s="5">
        <v>43982</v>
      </c>
      <c r="W98" s="2" t="s">
        <v>1564</v>
      </c>
      <c r="IW98" s="7"/>
    </row>
    <row r="99" spans="1:257" ht="15.75" thickBot="1" x14ac:dyDescent="0.3">
      <c r="A99" s="54">
        <v>89</v>
      </c>
      <c r="B99" s="55" t="s">
        <v>1548</v>
      </c>
      <c r="C99" s="2" t="s">
        <v>33</v>
      </c>
      <c r="D99" s="2">
        <v>0</v>
      </c>
      <c r="E99" s="2" t="s">
        <v>34</v>
      </c>
      <c r="F99" s="4" t="s">
        <v>116</v>
      </c>
      <c r="G99" s="4" t="s">
        <v>1126</v>
      </c>
      <c r="H99" s="2" t="s">
        <v>1509</v>
      </c>
      <c r="I99" s="4">
        <v>690</v>
      </c>
      <c r="J99" s="2" t="s">
        <v>37</v>
      </c>
      <c r="K99" s="2" t="s">
        <v>51</v>
      </c>
      <c r="L99" s="22">
        <v>21</v>
      </c>
      <c r="M99" s="4">
        <v>6071753</v>
      </c>
      <c r="N99" s="2" t="s">
        <v>63</v>
      </c>
      <c r="O99" s="2" t="s">
        <v>1552</v>
      </c>
      <c r="P99" s="24" t="s">
        <v>1513</v>
      </c>
      <c r="Q99" s="5">
        <v>43982</v>
      </c>
      <c r="R99" s="2" t="s">
        <v>63</v>
      </c>
      <c r="S99" s="2" t="s">
        <v>1552</v>
      </c>
      <c r="T99" s="2">
        <v>0</v>
      </c>
      <c r="U99" s="2">
        <v>0</v>
      </c>
      <c r="V99" s="5">
        <v>43982</v>
      </c>
      <c r="W99" s="2" t="s">
        <v>1564</v>
      </c>
      <c r="IW99" s="7"/>
    </row>
    <row r="100" spans="1:257" ht="15.75" thickBot="1" x14ac:dyDescent="0.3">
      <c r="A100" s="54">
        <v>90</v>
      </c>
      <c r="B100" s="55" t="s">
        <v>1327</v>
      </c>
      <c r="C100" s="2" t="s">
        <v>33</v>
      </c>
      <c r="D100" s="2">
        <v>0</v>
      </c>
      <c r="E100" s="2" t="s">
        <v>41</v>
      </c>
      <c r="F100" s="4" t="s">
        <v>35</v>
      </c>
      <c r="G100" s="4" t="s">
        <v>187</v>
      </c>
      <c r="H100" s="2" t="s">
        <v>1509</v>
      </c>
      <c r="I100" s="4">
        <v>2852</v>
      </c>
      <c r="J100" s="2" t="s">
        <v>44</v>
      </c>
      <c r="K100" s="2" t="s">
        <v>51</v>
      </c>
      <c r="L100" s="22">
        <v>4</v>
      </c>
      <c r="M100" s="4">
        <v>14732091</v>
      </c>
      <c r="N100" s="2" t="s">
        <v>63</v>
      </c>
      <c r="O100" s="2" t="s">
        <v>1552</v>
      </c>
      <c r="P100" s="24" t="s">
        <v>1513</v>
      </c>
      <c r="Q100" s="5">
        <v>43982</v>
      </c>
      <c r="R100" s="2" t="s">
        <v>63</v>
      </c>
      <c r="S100" s="2" t="s">
        <v>1552</v>
      </c>
      <c r="T100" s="2">
        <v>0</v>
      </c>
      <c r="U100" s="2">
        <v>0</v>
      </c>
      <c r="V100" s="5">
        <v>43982</v>
      </c>
      <c r="W100" s="2" t="s">
        <v>1564</v>
      </c>
      <c r="IW100" s="7"/>
    </row>
    <row r="101" spans="1:257" ht="15.75" thickBot="1" x14ac:dyDescent="0.3">
      <c r="A101" s="54">
        <v>91</v>
      </c>
      <c r="B101" s="55" t="s">
        <v>1328</v>
      </c>
      <c r="C101" s="2" t="s">
        <v>33</v>
      </c>
      <c r="D101" s="2">
        <v>0</v>
      </c>
      <c r="E101" s="2" t="s">
        <v>41</v>
      </c>
      <c r="F101" s="4" t="s">
        <v>35</v>
      </c>
      <c r="G101" s="4" t="s">
        <v>188</v>
      </c>
      <c r="H101" s="2" t="s">
        <v>1509</v>
      </c>
      <c r="I101" s="4">
        <v>1575</v>
      </c>
      <c r="J101" s="2" t="s">
        <v>44</v>
      </c>
      <c r="K101" s="2" t="s">
        <v>51</v>
      </c>
      <c r="L101" s="22">
        <v>4</v>
      </c>
      <c r="M101" s="4">
        <v>8134269</v>
      </c>
      <c r="N101" s="2" t="s">
        <v>63</v>
      </c>
      <c r="O101" s="2" t="s">
        <v>1552</v>
      </c>
      <c r="P101" s="24" t="s">
        <v>1513</v>
      </c>
      <c r="Q101" s="5">
        <v>43982</v>
      </c>
      <c r="R101" s="2" t="s">
        <v>63</v>
      </c>
      <c r="S101" s="2" t="s">
        <v>1552</v>
      </c>
      <c r="T101" s="2">
        <v>0</v>
      </c>
      <c r="U101" s="2">
        <v>0</v>
      </c>
      <c r="V101" s="5">
        <v>43982</v>
      </c>
      <c r="W101" s="2" t="s">
        <v>1564</v>
      </c>
      <c r="IW101" s="7"/>
    </row>
    <row r="102" spans="1:257" ht="15.75" thickBot="1" x14ac:dyDescent="0.3">
      <c r="A102" s="54">
        <v>92</v>
      </c>
      <c r="B102" s="55" t="s">
        <v>1329</v>
      </c>
      <c r="C102" s="2" t="s">
        <v>33</v>
      </c>
      <c r="D102" s="2">
        <v>0</v>
      </c>
      <c r="E102" s="2" t="s">
        <v>41</v>
      </c>
      <c r="F102" s="4" t="s">
        <v>35</v>
      </c>
      <c r="G102" s="4" t="s">
        <v>230</v>
      </c>
      <c r="H102" s="2" t="s">
        <v>1509</v>
      </c>
      <c r="I102" s="4">
        <v>2926</v>
      </c>
      <c r="J102" s="2" t="s">
        <v>44</v>
      </c>
      <c r="K102" s="2" t="s">
        <v>51</v>
      </c>
      <c r="L102" s="22">
        <v>5</v>
      </c>
      <c r="M102" s="4">
        <v>12951500</v>
      </c>
      <c r="N102" s="2" t="s">
        <v>63</v>
      </c>
      <c r="O102" s="2" t="s">
        <v>1552</v>
      </c>
      <c r="P102" s="24" t="s">
        <v>1513</v>
      </c>
      <c r="Q102" s="5">
        <v>43982</v>
      </c>
      <c r="R102" s="2" t="s">
        <v>63</v>
      </c>
      <c r="S102" s="2" t="s">
        <v>1552</v>
      </c>
      <c r="T102" s="2">
        <v>0</v>
      </c>
      <c r="U102" s="2">
        <v>0</v>
      </c>
      <c r="V102" s="5">
        <v>43982</v>
      </c>
      <c r="W102" s="2" t="s">
        <v>1564</v>
      </c>
      <c r="IW102" s="7"/>
    </row>
    <row r="103" spans="1:257" ht="15.75" thickBot="1" x14ac:dyDescent="0.3">
      <c r="A103" s="54">
        <v>93</v>
      </c>
      <c r="B103" s="55" t="s">
        <v>1330</v>
      </c>
      <c r="C103" s="2" t="s">
        <v>33</v>
      </c>
      <c r="D103" s="2">
        <v>0</v>
      </c>
      <c r="E103" s="2" t="s">
        <v>41</v>
      </c>
      <c r="F103" s="4" t="s">
        <v>120</v>
      </c>
      <c r="G103" s="4" t="s">
        <v>1177</v>
      </c>
      <c r="H103" s="2" t="s">
        <v>1509</v>
      </c>
      <c r="I103" s="4">
        <v>30408</v>
      </c>
      <c r="J103" s="2" t="s">
        <v>44</v>
      </c>
      <c r="K103" s="2" t="s">
        <v>51</v>
      </c>
      <c r="L103" s="22">
        <v>4</v>
      </c>
      <c r="M103" s="4">
        <v>46542701</v>
      </c>
      <c r="N103" s="2" t="s">
        <v>63</v>
      </c>
      <c r="O103" s="2" t="s">
        <v>1552</v>
      </c>
      <c r="P103" s="24" t="s">
        <v>1513</v>
      </c>
      <c r="Q103" s="5">
        <v>43982</v>
      </c>
      <c r="R103" s="2" t="s">
        <v>63</v>
      </c>
      <c r="S103" s="2" t="s">
        <v>1552</v>
      </c>
      <c r="T103" s="2">
        <v>0</v>
      </c>
      <c r="U103" s="2">
        <v>0</v>
      </c>
      <c r="V103" s="5">
        <v>43982</v>
      </c>
      <c r="W103" s="2" t="s">
        <v>1564</v>
      </c>
      <c r="IW103" s="7"/>
    </row>
    <row r="104" spans="1:257" ht="15.75" thickBot="1" x14ac:dyDescent="0.3">
      <c r="A104" s="54">
        <v>94</v>
      </c>
      <c r="B104" s="55" t="s">
        <v>1331</v>
      </c>
      <c r="C104" s="2" t="s">
        <v>33</v>
      </c>
      <c r="D104" s="2">
        <v>0</v>
      </c>
      <c r="E104" s="2" t="s">
        <v>41</v>
      </c>
      <c r="F104" s="4" t="s">
        <v>120</v>
      </c>
      <c r="G104" s="4" t="s">
        <v>1178</v>
      </c>
      <c r="H104" s="2" t="s">
        <v>1509</v>
      </c>
      <c r="I104" s="4">
        <v>21170</v>
      </c>
      <c r="J104" s="2" t="s">
        <v>44</v>
      </c>
      <c r="K104" s="2" t="s">
        <v>51</v>
      </c>
      <c r="L104" s="22">
        <v>5</v>
      </c>
      <c r="M104" s="4">
        <v>41253443</v>
      </c>
      <c r="N104" s="2" t="s">
        <v>63</v>
      </c>
      <c r="O104" s="2" t="s">
        <v>1552</v>
      </c>
      <c r="P104" s="24" t="s">
        <v>1513</v>
      </c>
      <c r="Q104" s="5">
        <v>43982</v>
      </c>
      <c r="R104" s="2" t="s">
        <v>63</v>
      </c>
      <c r="S104" s="2" t="s">
        <v>1552</v>
      </c>
      <c r="T104" s="2">
        <v>0</v>
      </c>
      <c r="U104" s="2">
        <v>0</v>
      </c>
      <c r="V104" s="5">
        <v>43982</v>
      </c>
      <c r="W104" s="2" t="s">
        <v>1564</v>
      </c>
      <c r="IW104" s="7"/>
    </row>
    <row r="105" spans="1:257" ht="15.75" thickBot="1" x14ac:dyDescent="0.3">
      <c r="A105" s="54">
        <v>95</v>
      </c>
      <c r="B105" s="55" t="s">
        <v>1332</v>
      </c>
      <c r="C105" s="2" t="s">
        <v>33</v>
      </c>
      <c r="D105" s="2">
        <v>0</v>
      </c>
      <c r="E105" s="2" t="s">
        <v>41</v>
      </c>
      <c r="F105" s="4" t="s">
        <v>120</v>
      </c>
      <c r="G105" s="4" t="s">
        <v>1183</v>
      </c>
      <c r="H105" s="2" t="s">
        <v>1509</v>
      </c>
      <c r="I105" s="4">
        <v>205352</v>
      </c>
      <c r="J105" s="2" t="s">
        <v>44</v>
      </c>
      <c r="K105" s="2" t="s">
        <v>51</v>
      </c>
      <c r="L105" s="22">
        <v>4</v>
      </c>
      <c r="M105" s="4">
        <v>218975252</v>
      </c>
      <c r="N105" s="2" t="s">
        <v>63</v>
      </c>
      <c r="O105" s="2" t="s">
        <v>1552</v>
      </c>
      <c r="P105" s="24" t="s">
        <v>1513</v>
      </c>
      <c r="Q105" s="5">
        <v>43982</v>
      </c>
      <c r="R105" s="2" t="s">
        <v>63</v>
      </c>
      <c r="S105" s="2" t="s">
        <v>1552</v>
      </c>
      <c r="T105" s="2">
        <v>0</v>
      </c>
      <c r="U105" s="2">
        <v>0</v>
      </c>
      <c r="V105" s="5">
        <v>43982</v>
      </c>
      <c r="W105" s="2" t="s">
        <v>1564</v>
      </c>
      <c r="IW105" s="7"/>
    </row>
    <row r="106" spans="1:257" ht="15.75" thickBot="1" x14ac:dyDescent="0.3">
      <c r="A106" s="54">
        <v>96</v>
      </c>
      <c r="B106" s="55" t="s">
        <v>1333</v>
      </c>
      <c r="C106" s="2" t="s">
        <v>33</v>
      </c>
      <c r="D106" s="2">
        <v>0</v>
      </c>
      <c r="E106" s="2" t="s">
        <v>41</v>
      </c>
      <c r="F106" s="4" t="s">
        <v>42</v>
      </c>
      <c r="G106" s="4" t="s">
        <v>245</v>
      </c>
      <c r="H106" s="2" t="s">
        <v>1509</v>
      </c>
      <c r="I106" s="4">
        <v>17964</v>
      </c>
      <c r="J106" s="2" t="s">
        <v>44</v>
      </c>
      <c r="K106" s="2" t="s">
        <v>51</v>
      </c>
      <c r="L106" s="22">
        <v>5</v>
      </c>
      <c r="M106" s="4">
        <v>22799864</v>
      </c>
      <c r="N106" s="2" t="s">
        <v>63</v>
      </c>
      <c r="O106" s="2" t="s">
        <v>1552</v>
      </c>
      <c r="P106" s="24" t="s">
        <v>1513</v>
      </c>
      <c r="Q106" s="5">
        <v>43982</v>
      </c>
      <c r="R106" s="2" t="s">
        <v>63</v>
      </c>
      <c r="S106" s="2" t="s">
        <v>1552</v>
      </c>
      <c r="T106" s="2">
        <v>0</v>
      </c>
      <c r="U106" s="2">
        <v>0</v>
      </c>
      <c r="V106" s="5">
        <v>43982</v>
      </c>
      <c r="W106" s="2" t="s">
        <v>1564</v>
      </c>
      <c r="IW106" s="7"/>
    </row>
    <row r="107" spans="1:257" ht="15.75" thickBot="1" x14ac:dyDescent="0.3">
      <c r="A107" s="54">
        <v>97</v>
      </c>
      <c r="B107" s="55" t="s">
        <v>1334</v>
      </c>
      <c r="C107" s="2" t="s">
        <v>33</v>
      </c>
      <c r="D107" s="2">
        <v>0</v>
      </c>
      <c r="E107" s="2" t="s">
        <v>41</v>
      </c>
      <c r="F107" s="4" t="s">
        <v>42</v>
      </c>
      <c r="G107" s="4" t="s">
        <v>249</v>
      </c>
      <c r="H107" s="2" t="s">
        <v>1509</v>
      </c>
      <c r="I107" s="4">
        <v>734005</v>
      </c>
      <c r="J107" s="2" t="s">
        <v>44</v>
      </c>
      <c r="K107" s="2" t="s">
        <v>51</v>
      </c>
      <c r="L107" s="22">
        <v>5</v>
      </c>
      <c r="M107" s="4">
        <v>953793598</v>
      </c>
      <c r="N107" s="2" t="s">
        <v>63</v>
      </c>
      <c r="O107" s="2" t="s">
        <v>1552</v>
      </c>
      <c r="P107" s="24" t="s">
        <v>1513</v>
      </c>
      <c r="Q107" s="5">
        <v>43982</v>
      </c>
      <c r="R107" s="2" t="s">
        <v>63</v>
      </c>
      <c r="S107" s="2" t="s">
        <v>1552</v>
      </c>
      <c r="T107" s="2">
        <v>0</v>
      </c>
      <c r="U107" s="2">
        <v>0</v>
      </c>
      <c r="V107" s="5">
        <v>43982</v>
      </c>
      <c r="W107" s="2" t="s">
        <v>1564</v>
      </c>
      <c r="IW107" s="7"/>
    </row>
    <row r="108" spans="1:257" ht="15.75" thickBot="1" x14ac:dyDescent="0.3">
      <c r="A108" s="54">
        <v>98</v>
      </c>
      <c r="B108" s="55" t="s">
        <v>1335</v>
      </c>
      <c r="C108" s="2" t="s">
        <v>33</v>
      </c>
      <c r="D108" s="2">
        <v>0</v>
      </c>
      <c r="E108" s="2" t="s">
        <v>41</v>
      </c>
      <c r="F108" s="4" t="s">
        <v>48</v>
      </c>
      <c r="G108" s="4" t="s">
        <v>266</v>
      </c>
      <c r="H108" s="2" t="s">
        <v>1509</v>
      </c>
      <c r="I108" s="4">
        <v>52412</v>
      </c>
      <c r="J108" s="2" t="s">
        <v>44</v>
      </c>
      <c r="K108" s="2" t="s">
        <v>51</v>
      </c>
      <c r="L108" s="22">
        <v>3</v>
      </c>
      <c r="M108" s="4">
        <v>57905472</v>
      </c>
      <c r="N108" s="2" t="s">
        <v>63</v>
      </c>
      <c r="O108" s="2" t="s">
        <v>1552</v>
      </c>
      <c r="P108" s="24" t="s">
        <v>1513</v>
      </c>
      <c r="Q108" s="5">
        <v>43982</v>
      </c>
      <c r="R108" s="2" t="s">
        <v>63</v>
      </c>
      <c r="S108" s="2" t="s">
        <v>1552</v>
      </c>
      <c r="T108" s="2">
        <v>0</v>
      </c>
      <c r="U108" s="2">
        <v>0</v>
      </c>
      <c r="V108" s="5">
        <v>43982</v>
      </c>
      <c r="W108" s="2" t="s">
        <v>1564</v>
      </c>
      <c r="IW108" s="7"/>
    </row>
    <row r="109" spans="1:257" ht="15.75" thickBot="1" x14ac:dyDescent="0.3">
      <c r="A109" s="54">
        <v>99</v>
      </c>
      <c r="B109" s="55" t="s">
        <v>1336</v>
      </c>
      <c r="C109" s="2" t="s">
        <v>33</v>
      </c>
      <c r="D109" s="2">
        <v>0</v>
      </c>
      <c r="E109" s="2" t="s">
        <v>41</v>
      </c>
      <c r="F109" s="4" t="s">
        <v>48</v>
      </c>
      <c r="G109" s="4" t="s">
        <v>267</v>
      </c>
      <c r="H109" s="2" t="s">
        <v>1509</v>
      </c>
      <c r="I109" s="4">
        <v>12844</v>
      </c>
      <c r="J109" s="2" t="s">
        <v>44</v>
      </c>
      <c r="K109" s="2" t="s">
        <v>51</v>
      </c>
      <c r="L109" s="22">
        <v>5</v>
      </c>
      <c r="M109" s="4">
        <v>50941884</v>
      </c>
      <c r="N109" s="2" t="s">
        <v>63</v>
      </c>
      <c r="O109" s="2" t="s">
        <v>1552</v>
      </c>
      <c r="P109" s="24" t="s">
        <v>1513</v>
      </c>
      <c r="Q109" s="5">
        <v>43982</v>
      </c>
      <c r="R109" s="2" t="s">
        <v>63</v>
      </c>
      <c r="S109" s="2" t="s">
        <v>1552</v>
      </c>
      <c r="T109" s="2">
        <v>0</v>
      </c>
      <c r="U109" s="2">
        <v>0</v>
      </c>
      <c r="V109" s="5">
        <v>43982</v>
      </c>
      <c r="W109" s="2" t="s">
        <v>1564</v>
      </c>
      <c r="IW109" s="7"/>
    </row>
    <row r="110" spans="1:257" ht="15.75" thickBot="1" x14ac:dyDescent="0.3">
      <c r="A110" s="54">
        <v>100</v>
      </c>
      <c r="B110" s="55" t="s">
        <v>1337</v>
      </c>
      <c r="C110" s="2" t="s">
        <v>33</v>
      </c>
      <c r="D110" s="2">
        <v>0</v>
      </c>
      <c r="E110" s="2" t="s">
        <v>41</v>
      </c>
      <c r="F110" s="4" t="s">
        <v>48</v>
      </c>
      <c r="G110" s="4" t="s">
        <v>279</v>
      </c>
      <c r="H110" s="2" t="s">
        <v>1509</v>
      </c>
      <c r="I110" s="4">
        <v>57</v>
      </c>
      <c r="J110" s="2" t="s">
        <v>44</v>
      </c>
      <c r="K110" s="2" t="s">
        <v>51</v>
      </c>
      <c r="L110" s="22">
        <v>5</v>
      </c>
      <c r="M110" s="4">
        <v>224294</v>
      </c>
      <c r="N110" s="2" t="s">
        <v>63</v>
      </c>
      <c r="O110" s="2" t="s">
        <v>1552</v>
      </c>
      <c r="P110" s="24" t="s">
        <v>1513</v>
      </c>
      <c r="Q110" s="5">
        <v>43982</v>
      </c>
      <c r="R110" s="2" t="s">
        <v>63</v>
      </c>
      <c r="S110" s="2" t="s">
        <v>1552</v>
      </c>
      <c r="T110" s="2">
        <v>0</v>
      </c>
      <c r="U110" s="2">
        <v>0</v>
      </c>
      <c r="V110" s="5">
        <v>43982</v>
      </c>
      <c r="W110" s="2" t="s">
        <v>1564</v>
      </c>
      <c r="IW110" s="7"/>
    </row>
    <row r="111" spans="1:257" ht="15.75" thickBot="1" x14ac:dyDescent="0.3">
      <c r="A111" s="54">
        <v>101</v>
      </c>
      <c r="B111" s="55" t="s">
        <v>1338</v>
      </c>
      <c r="C111" s="2" t="s">
        <v>33</v>
      </c>
      <c r="D111" s="2">
        <v>0</v>
      </c>
      <c r="E111" s="2" t="s">
        <v>41</v>
      </c>
      <c r="F111" s="4" t="s">
        <v>48</v>
      </c>
      <c r="G111" s="4" t="s">
        <v>298</v>
      </c>
      <c r="H111" s="2" t="s">
        <v>1509</v>
      </c>
      <c r="I111" s="4">
        <v>10203</v>
      </c>
      <c r="J111" s="2" t="s">
        <v>44</v>
      </c>
      <c r="K111" s="2" t="s">
        <v>51</v>
      </c>
      <c r="L111" s="22">
        <v>5</v>
      </c>
      <c r="M111" s="4">
        <v>40468512</v>
      </c>
      <c r="N111" s="2" t="s">
        <v>63</v>
      </c>
      <c r="O111" s="2" t="s">
        <v>1552</v>
      </c>
      <c r="P111" s="24" t="s">
        <v>1513</v>
      </c>
      <c r="Q111" s="5">
        <v>43982</v>
      </c>
      <c r="R111" s="2" t="s">
        <v>63</v>
      </c>
      <c r="S111" s="2" t="s">
        <v>1552</v>
      </c>
      <c r="T111" s="2">
        <v>0</v>
      </c>
      <c r="U111" s="2">
        <v>0</v>
      </c>
      <c r="V111" s="5">
        <v>43982</v>
      </c>
      <c r="W111" s="2" t="s">
        <v>1564</v>
      </c>
      <c r="IW111" s="7"/>
    </row>
    <row r="112" spans="1:257" ht="15.75" thickBot="1" x14ac:dyDescent="0.3">
      <c r="A112" s="54">
        <v>102</v>
      </c>
      <c r="B112" s="55" t="s">
        <v>1339</v>
      </c>
      <c r="C112" s="2" t="s">
        <v>33</v>
      </c>
      <c r="D112" s="2">
        <v>0</v>
      </c>
      <c r="E112" s="2" t="s">
        <v>41</v>
      </c>
      <c r="F112" s="4" t="s">
        <v>54</v>
      </c>
      <c r="G112" s="4" t="s">
        <v>329</v>
      </c>
      <c r="H112" s="2" t="s">
        <v>1509</v>
      </c>
      <c r="I112" s="4">
        <v>131922</v>
      </c>
      <c r="J112" s="2" t="s">
        <v>44</v>
      </c>
      <c r="K112" s="2" t="s">
        <v>51</v>
      </c>
      <c r="L112" s="22">
        <v>3</v>
      </c>
      <c r="M112" s="4">
        <v>92301526</v>
      </c>
      <c r="N112" s="2" t="s">
        <v>63</v>
      </c>
      <c r="O112" s="2" t="s">
        <v>1552</v>
      </c>
      <c r="P112" s="24" t="s">
        <v>1513</v>
      </c>
      <c r="Q112" s="5">
        <v>43982</v>
      </c>
      <c r="R112" s="2" t="s">
        <v>63</v>
      </c>
      <c r="S112" s="2" t="s">
        <v>1552</v>
      </c>
      <c r="T112" s="2">
        <v>0</v>
      </c>
      <c r="U112" s="2">
        <v>0</v>
      </c>
      <c r="V112" s="5">
        <v>43982</v>
      </c>
      <c r="W112" s="2" t="s">
        <v>1564</v>
      </c>
      <c r="IW112" s="7"/>
    </row>
    <row r="113" spans="1:257" ht="15.75" thickBot="1" x14ac:dyDescent="0.3">
      <c r="A113" s="54">
        <v>103</v>
      </c>
      <c r="B113" s="55" t="s">
        <v>1340</v>
      </c>
      <c r="C113" s="2" t="s">
        <v>33</v>
      </c>
      <c r="D113" s="2">
        <v>0</v>
      </c>
      <c r="E113" s="2" t="s">
        <v>41</v>
      </c>
      <c r="F113" s="4" t="s">
        <v>54</v>
      </c>
      <c r="G113" s="4" t="s">
        <v>378</v>
      </c>
      <c r="H113" s="2" t="s">
        <v>1509</v>
      </c>
      <c r="I113" s="4">
        <v>70421</v>
      </c>
      <c r="J113" s="2" t="s">
        <v>44</v>
      </c>
      <c r="K113" s="2" t="s">
        <v>51</v>
      </c>
      <c r="L113" s="22">
        <v>4</v>
      </c>
      <c r="M113" s="4">
        <v>207275330</v>
      </c>
      <c r="N113" s="2" t="s">
        <v>63</v>
      </c>
      <c r="O113" s="2" t="s">
        <v>1552</v>
      </c>
      <c r="P113" s="24" t="s">
        <v>1513</v>
      </c>
      <c r="Q113" s="5">
        <v>43982</v>
      </c>
      <c r="R113" s="2" t="s">
        <v>63</v>
      </c>
      <c r="S113" s="2" t="s">
        <v>1552</v>
      </c>
      <c r="T113" s="2">
        <v>0</v>
      </c>
      <c r="U113" s="2">
        <v>0</v>
      </c>
      <c r="V113" s="5">
        <v>43982</v>
      </c>
      <c r="W113" s="2" t="s">
        <v>1564</v>
      </c>
      <c r="IW113" s="7"/>
    </row>
    <row r="114" spans="1:257" ht="15.75" thickBot="1" x14ac:dyDescent="0.3">
      <c r="A114" s="54">
        <v>104</v>
      </c>
      <c r="B114" s="55" t="s">
        <v>1341</v>
      </c>
      <c r="C114" s="2" t="s">
        <v>33</v>
      </c>
      <c r="D114" s="2">
        <v>0</v>
      </c>
      <c r="E114" s="2" t="s">
        <v>41</v>
      </c>
      <c r="F114" s="4" t="s">
        <v>54</v>
      </c>
      <c r="G114" s="4" t="s">
        <v>388</v>
      </c>
      <c r="H114" s="2" t="s">
        <v>1509</v>
      </c>
      <c r="I114" s="4">
        <v>244</v>
      </c>
      <c r="J114" s="2" t="s">
        <v>44</v>
      </c>
      <c r="K114" s="2" t="s">
        <v>51</v>
      </c>
      <c r="L114" s="22">
        <v>5</v>
      </c>
      <c r="M114" s="4">
        <v>309765</v>
      </c>
      <c r="N114" s="2" t="s">
        <v>63</v>
      </c>
      <c r="O114" s="2" t="s">
        <v>1552</v>
      </c>
      <c r="P114" s="24" t="s">
        <v>1513</v>
      </c>
      <c r="Q114" s="5">
        <v>43982</v>
      </c>
      <c r="R114" s="2" t="s">
        <v>63</v>
      </c>
      <c r="S114" s="2" t="s">
        <v>1552</v>
      </c>
      <c r="T114" s="2">
        <v>0</v>
      </c>
      <c r="U114" s="2">
        <v>0</v>
      </c>
      <c r="V114" s="5">
        <v>43982</v>
      </c>
      <c r="W114" s="2" t="s">
        <v>1564</v>
      </c>
      <c r="IW114" s="7"/>
    </row>
    <row r="115" spans="1:257" ht="15.75" thickBot="1" x14ac:dyDescent="0.3">
      <c r="A115" s="54">
        <v>105</v>
      </c>
      <c r="B115" s="55" t="s">
        <v>1342</v>
      </c>
      <c r="C115" s="2" t="s">
        <v>33</v>
      </c>
      <c r="D115" s="2">
        <v>0</v>
      </c>
      <c r="E115" s="2" t="s">
        <v>41</v>
      </c>
      <c r="F115" s="4" t="s">
        <v>54</v>
      </c>
      <c r="G115" s="4" t="s">
        <v>418</v>
      </c>
      <c r="H115" s="2" t="s">
        <v>1509</v>
      </c>
      <c r="I115" s="4">
        <v>35</v>
      </c>
      <c r="J115" s="2" t="s">
        <v>44</v>
      </c>
      <c r="K115" s="2" t="s">
        <v>51</v>
      </c>
      <c r="L115" s="22">
        <v>4</v>
      </c>
      <c r="M115" s="4">
        <v>34340</v>
      </c>
      <c r="N115" s="2" t="s">
        <v>63</v>
      </c>
      <c r="O115" s="2" t="s">
        <v>1552</v>
      </c>
      <c r="P115" s="24" t="s">
        <v>1513</v>
      </c>
      <c r="Q115" s="5">
        <v>43982</v>
      </c>
      <c r="R115" s="2" t="s">
        <v>63</v>
      </c>
      <c r="S115" s="2" t="s">
        <v>1552</v>
      </c>
      <c r="T115" s="2">
        <v>0</v>
      </c>
      <c r="U115" s="2">
        <v>0</v>
      </c>
      <c r="V115" s="5">
        <v>43982</v>
      </c>
      <c r="W115" s="2" t="s">
        <v>1564</v>
      </c>
      <c r="IW115" s="7"/>
    </row>
    <row r="116" spans="1:257" ht="15.75" thickBot="1" x14ac:dyDescent="0.3">
      <c r="A116" s="54">
        <v>106</v>
      </c>
      <c r="B116" s="55" t="s">
        <v>1343</v>
      </c>
      <c r="C116" s="2" t="s">
        <v>33</v>
      </c>
      <c r="D116" s="2">
        <v>0</v>
      </c>
      <c r="E116" s="2" t="s">
        <v>41</v>
      </c>
      <c r="F116" s="4" t="s">
        <v>122</v>
      </c>
      <c r="G116" s="4" t="s">
        <v>1186</v>
      </c>
      <c r="H116" s="2" t="s">
        <v>1509</v>
      </c>
      <c r="I116" s="4">
        <v>8278936</v>
      </c>
      <c r="J116" s="2" t="s">
        <v>44</v>
      </c>
      <c r="K116" s="2" t="s">
        <v>51</v>
      </c>
      <c r="L116" s="22">
        <v>4</v>
      </c>
      <c r="M116" s="4">
        <v>24515993309</v>
      </c>
      <c r="N116" s="2" t="s">
        <v>63</v>
      </c>
      <c r="O116" s="2" t="s">
        <v>1552</v>
      </c>
      <c r="P116" s="24" t="s">
        <v>1513</v>
      </c>
      <c r="Q116" s="5">
        <v>43982</v>
      </c>
      <c r="R116" s="2" t="s">
        <v>63</v>
      </c>
      <c r="S116" s="2" t="s">
        <v>1552</v>
      </c>
      <c r="T116" s="2">
        <v>0</v>
      </c>
      <c r="U116" s="2">
        <v>0</v>
      </c>
      <c r="V116" s="5">
        <v>43982</v>
      </c>
      <c r="W116" s="2" t="s">
        <v>1564</v>
      </c>
      <c r="IW116" s="7"/>
    </row>
    <row r="117" spans="1:257" ht="15.75" thickBot="1" x14ac:dyDescent="0.3">
      <c r="A117" s="54">
        <v>107</v>
      </c>
      <c r="B117" s="55" t="s">
        <v>1344</v>
      </c>
      <c r="C117" s="2" t="s">
        <v>33</v>
      </c>
      <c r="D117" s="2">
        <v>0</v>
      </c>
      <c r="E117" s="2" t="s">
        <v>41</v>
      </c>
      <c r="F117" s="4" t="s">
        <v>122</v>
      </c>
      <c r="G117" s="4" t="s">
        <v>1190</v>
      </c>
      <c r="H117" s="2" t="s">
        <v>1509</v>
      </c>
      <c r="I117" s="4">
        <v>1029</v>
      </c>
      <c r="J117" s="2" t="s">
        <v>44</v>
      </c>
      <c r="K117" s="2" t="s">
        <v>51</v>
      </c>
      <c r="L117" s="22">
        <v>5</v>
      </c>
      <c r="M117" s="4">
        <v>5264747</v>
      </c>
      <c r="N117" s="2" t="s">
        <v>63</v>
      </c>
      <c r="O117" s="2" t="s">
        <v>1552</v>
      </c>
      <c r="P117" s="24" t="s">
        <v>1513</v>
      </c>
      <c r="Q117" s="5">
        <v>43982</v>
      </c>
      <c r="R117" s="2" t="s">
        <v>63</v>
      </c>
      <c r="S117" s="2" t="s">
        <v>1552</v>
      </c>
      <c r="T117" s="2">
        <v>0</v>
      </c>
      <c r="U117" s="2">
        <v>0</v>
      </c>
      <c r="V117" s="5">
        <v>43982</v>
      </c>
      <c r="W117" s="2" t="s">
        <v>1564</v>
      </c>
      <c r="IW117" s="7"/>
    </row>
    <row r="118" spans="1:257" ht="15.75" thickBot="1" x14ac:dyDescent="0.3">
      <c r="A118" s="54">
        <v>108</v>
      </c>
      <c r="B118" s="55" t="s">
        <v>1345</v>
      </c>
      <c r="C118" s="2" t="s">
        <v>33</v>
      </c>
      <c r="D118" s="2">
        <v>0</v>
      </c>
      <c r="E118" s="2" t="s">
        <v>41</v>
      </c>
      <c r="F118" s="4" t="s">
        <v>122</v>
      </c>
      <c r="G118" s="4" t="s">
        <v>1191</v>
      </c>
      <c r="H118" s="2" t="s">
        <v>1509</v>
      </c>
      <c r="I118" s="4">
        <v>3055</v>
      </c>
      <c r="J118" s="2" t="s">
        <v>44</v>
      </c>
      <c r="K118" s="2" t="s">
        <v>51</v>
      </c>
      <c r="L118" s="22">
        <v>5</v>
      </c>
      <c r="M118" s="4">
        <v>3764139</v>
      </c>
      <c r="N118" s="2" t="s">
        <v>63</v>
      </c>
      <c r="O118" s="2" t="s">
        <v>1552</v>
      </c>
      <c r="P118" s="24" t="s">
        <v>1513</v>
      </c>
      <c r="Q118" s="5">
        <v>43982</v>
      </c>
      <c r="R118" s="2" t="s">
        <v>63</v>
      </c>
      <c r="S118" s="2" t="s">
        <v>1552</v>
      </c>
      <c r="T118" s="2">
        <v>0</v>
      </c>
      <c r="U118" s="2">
        <v>0</v>
      </c>
      <c r="V118" s="5">
        <v>43982</v>
      </c>
      <c r="W118" s="2" t="s">
        <v>1564</v>
      </c>
      <c r="IW118" s="7"/>
    </row>
    <row r="119" spans="1:257" ht="15.75" thickBot="1" x14ac:dyDescent="0.3">
      <c r="A119" s="54">
        <v>109</v>
      </c>
      <c r="B119" s="55" t="s">
        <v>1346</v>
      </c>
      <c r="C119" s="2" t="s">
        <v>33</v>
      </c>
      <c r="D119" s="2">
        <v>0</v>
      </c>
      <c r="E119" s="2" t="s">
        <v>41</v>
      </c>
      <c r="F119" s="4" t="s">
        <v>122</v>
      </c>
      <c r="G119" s="4" t="s">
        <v>1192</v>
      </c>
      <c r="H119" s="2" t="s">
        <v>1509</v>
      </c>
      <c r="I119" s="4">
        <v>771</v>
      </c>
      <c r="J119" s="2" t="s">
        <v>44</v>
      </c>
      <c r="K119" s="2" t="s">
        <v>51</v>
      </c>
      <c r="L119" s="22">
        <v>5</v>
      </c>
      <c r="M119" s="4">
        <v>2967727</v>
      </c>
      <c r="N119" s="2" t="s">
        <v>63</v>
      </c>
      <c r="O119" s="2" t="s">
        <v>1552</v>
      </c>
      <c r="P119" s="24" t="s">
        <v>1513</v>
      </c>
      <c r="Q119" s="5">
        <v>43982</v>
      </c>
      <c r="R119" s="2" t="s">
        <v>63</v>
      </c>
      <c r="S119" s="2" t="s">
        <v>1552</v>
      </c>
      <c r="T119" s="2">
        <v>0</v>
      </c>
      <c r="U119" s="2">
        <v>0</v>
      </c>
      <c r="V119" s="5">
        <v>43982</v>
      </c>
      <c r="W119" s="2" t="s">
        <v>1564</v>
      </c>
      <c r="IW119" s="7"/>
    </row>
    <row r="120" spans="1:257" ht="15.75" thickBot="1" x14ac:dyDescent="0.3">
      <c r="A120" s="54">
        <v>110</v>
      </c>
      <c r="B120" s="55" t="s">
        <v>1347</v>
      </c>
      <c r="C120" s="2" t="s">
        <v>33</v>
      </c>
      <c r="D120" s="2">
        <v>0</v>
      </c>
      <c r="E120" s="2" t="s">
        <v>41</v>
      </c>
      <c r="F120" s="4" t="s">
        <v>122</v>
      </c>
      <c r="G120" s="4" t="s">
        <v>1193</v>
      </c>
      <c r="H120" s="2" t="s">
        <v>1509</v>
      </c>
      <c r="I120" s="4">
        <v>4278</v>
      </c>
      <c r="J120" s="2" t="s">
        <v>44</v>
      </c>
      <c r="K120" s="2" t="s">
        <v>51</v>
      </c>
      <c r="L120" s="22">
        <v>5</v>
      </c>
      <c r="M120" s="4">
        <v>5886926</v>
      </c>
      <c r="N120" s="2" t="s">
        <v>63</v>
      </c>
      <c r="O120" s="2" t="s">
        <v>1552</v>
      </c>
      <c r="P120" s="24" t="s">
        <v>1513</v>
      </c>
      <c r="Q120" s="5">
        <v>43982</v>
      </c>
      <c r="R120" s="2" t="s">
        <v>63</v>
      </c>
      <c r="S120" s="2" t="s">
        <v>1552</v>
      </c>
      <c r="T120" s="2">
        <v>0</v>
      </c>
      <c r="U120" s="2">
        <v>0</v>
      </c>
      <c r="V120" s="5">
        <v>43982</v>
      </c>
      <c r="W120" s="2" t="s">
        <v>1564</v>
      </c>
      <c r="IW120" s="7"/>
    </row>
    <row r="121" spans="1:257" ht="15.75" thickBot="1" x14ac:dyDescent="0.3">
      <c r="A121" s="54">
        <v>111</v>
      </c>
      <c r="B121" s="55" t="s">
        <v>1348</v>
      </c>
      <c r="C121" s="2" t="s">
        <v>33</v>
      </c>
      <c r="D121" s="2">
        <v>0</v>
      </c>
      <c r="E121" s="2" t="s">
        <v>41</v>
      </c>
      <c r="F121" s="4" t="s">
        <v>122</v>
      </c>
      <c r="G121" s="4" t="s">
        <v>1194</v>
      </c>
      <c r="H121" s="2" t="s">
        <v>1509</v>
      </c>
      <c r="I121" s="4">
        <v>4240</v>
      </c>
      <c r="J121" s="2" t="s">
        <v>44</v>
      </c>
      <c r="K121" s="2" t="s">
        <v>51</v>
      </c>
      <c r="L121" s="22">
        <v>5</v>
      </c>
      <c r="M121" s="4">
        <v>4879554</v>
      </c>
      <c r="N121" s="2" t="s">
        <v>63</v>
      </c>
      <c r="O121" s="2" t="s">
        <v>1552</v>
      </c>
      <c r="P121" s="24" t="s">
        <v>1513</v>
      </c>
      <c r="Q121" s="5">
        <v>43982</v>
      </c>
      <c r="R121" s="2" t="s">
        <v>63</v>
      </c>
      <c r="S121" s="2" t="s">
        <v>1552</v>
      </c>
      <c r="T121" s="2">
        <v>0</v>
      </c>
      <c r="U121" s="2">
        <v>0</v>
      </c>
      <c r="V121" s="5">
        <v>43982</v>
      </c>
      <c r="W121" s="2" t="s">
        <v>1564</v>
      </c>
      <c r="IW121" s="7"/>
    </row>
    <row r="122" spans="1:257" ht="15.75" thickBot="1" x14ac:dyDescent="0.3">
      <c r="A122" s="54">
        <v>112</v>
      </c>
      <c r="B122" s="55" t="s">
        <v>1349</v>
      </c>
      <c r="C122" s="2" t="s">
        <v>33</v>
      </c>
      <c r="D122" s="2">
        <v>0</v>
      </c>
      <c r="E122" s="2" t="s">
        <v>41</v>
      </c>
      <c r="F122" s="4" t="s">
        <v>122</v>
      </c>
      <c r="G122" s="4" t="s">
        <v>1195</v>
      </c>
      <c r="H122" s="2" t="s">
        <v>1509</v>
      </c>
      <c r="I122" s="4">
        <v>83</v>
      </c>
      <c r="J122" s="2" t="s">
        <v>44</v>
      </c>
      <c r="K122" s="2" t="s">
        <v>51</v>
      </c>
      <c r="L122" s="22">
        <v>5</v>
      </c>
      <c r="M122" s="4">
        <v>102796</v>
      </c>
      <c r="N122" s="2" t="s">
        <v>63</v>
      </c>
      <c r="O122" s="2" t="s">
        <v>1552</v>
      </c>
      <c r="P122" s="24" t="s">
        <v>1513</v>
      </c>
      <c r="Q122" s="5">
        <v>43982</v>
      </c>
      <c r="R122" s="2" t="s">
        <v>63</v>
      </c>
      <c r="S122" s="2" t="s">
        <v>1552</v>
      </c>
      <c r="T122" s="2">
        <v>0</v>
      </c>
      <c r="U122" s="2">
        <v>0</v>
      </c>
      <c r="V122" s="5">
        <v>43982</v>
      </c>
      <c r="W122" s="2" t="s">
        <v>1564</v>
      </c>
      <c r="IW122" s="7"/>
    </row>
    <row r="123" spans="1:257" ht="15.75" thickBot="1" x14ac:dyDescent="0.3">
      <c r="A123" s="54">
        <v>113</v>
      </c>
      <c r="B123" s="55" t="s">
        <v>1350</v>
      </c>
      <c r="C123" s="2" t="s">
        <v>33</v>
      </c>
      <c r="D123" s="2">
        <v>0</v>
      </c>
      <c r="E123" s="2" t="s">
        <v>41</v>
      </c>
      <c r="F123" s="4" t="s">
        <v>122</v>
      </c>
      <c r="G123" s="4" t="s">
        <v>1199</v>
      </c>
      <c r="H123" s="2" t="s">
        <v>1509</v>
      </c>
      <c r="I123" s="4">
        <v>293</v>
      </c>
      <c r="J123" s="2" t="s">
        <v>44</v>
      </c>
      <c r="K123" s="2" t="s">
        <v>51</v>
      </c>
      <c r="L123" s="22">
        <v>5</v>
      </c>
      <c r="M123" s="4">
        <v>1061887</v>
      </c>
      <c r="N123" s="2" t="s">
        <v>63</v>
      </c>
      <c r="O123" s="2" t="s">
        <v>1552</v>
      </c>
      <c r="P123" s="24" t="s">
        <v>1513</v>
      </c>
      <c r="Q123" s="5">
        <v>43982</v>
      </c>
      <c r="R123" s="2" t="s">
        <v>63</v>
      </c>
      <c r="S123" s="2" t="s">
        <v>1552</v>
      </c>
      <c r="T123" s="2">
        <v>0</v>
      </c>
      <c r="U123" s="2">
        <v>0</v>
      </c>
      <c r="V123" s="5">
        <v>43982</v>
      </c>
      <c r="W123" s="2" t="s">
        <v>1564</v>
      </c>
      <c r="IW123" s="7"/>
    </row>
    <row r="124" spans="1:257" ht="15.75" thickBot="1" x14ac:dyDescent="0.3">
      <c r="A124" s="54">
        <v>114</v>
      </c>
      <c r="B124" s="55" t="s">
        <v>1351</v>
      </c>
      <c r="C124" s="2" t="s">
        <v>33</v>
      </c>
      <c r="D124" s="2">
        <v>0</v>
      </c>
      <c r="E124" s="2" t="s">
        <v>41</v>
      </c>
      <c r="F124" s="4" t="s">
        <v>122</v>
      </c>
      <c r="G124" s="4" t="s">
        <v>1201</v>
      </c>
      <c r="H124" s="2" t="s">
        <v>1509</v>
      </c>
      <c r="I124" s="4">
        <v>6173860</v>
      </c>
      <c r="J124" s="2" t="s">
        <v>44</v>
      </c>
      <c r="K124" s="2" t="s">
        <v>51</v>
      </c>
      <c r="L124" s="22">
        <v>5</v>
      </c>
      <c r="M124" s="4">
        <v>23179875879</v>
      </c>
      <c r="N124" s="2" t="s">
        <v>63</v>
      </c>
      <c r="O124" s="2" t="s">
        <v>1552</v>
      </c>
      <c r="P124" s="24" t="s">
        <v>1513</v>
      </c>
      <c r="Q124" s="5">
        <v>43982</v>
      </c>
      <c r="R124" s="2" t="s">
        <v>63</v>
      </c>
      <c r="S124" s="2" t="s">
        <v>1552</v>
      </c>
      <c r="T124" s="2">
        <v>0</v>
      </c>
      <c r="U124" s="2">
        <v>0</v>
      </c>
      <c r="V124" s="5">
        <v>43982</v>
      </c>
      <c r="W124" s="2" t="s">
        <v>1564</v>
      </c>
      <c r="IW124" s="7"/>
    </row>
    <row r="125" spans="1:257" ht="15.75" thickBot="1" x14ac:dyDescent="0.3">
      <c r="A125" s="54">
        <v>115</v>
      </c>
      <c r="B125" s="55" t="s">
        <v>1352</v>
      </c>
      <c r="C125" s="2" t="s">
        <v>33</v>
      </c>
      <c r="D125" s="2">
        <v>0</v>
      </c>
      <c r="E125" s="2" t="s">
        <v>41</v>
      </c>
      <c r="F125" s="4" t="s">
        <v>122</v>
      </c>
      <c r="G125" s="4" t="s">
        <v>1202</v>
      </c>
      <c r="H125" s="2" t="s">
        <v>1509</v>
      </c>
      <c r="I125" s="4">
        <v>1383</v>
      </c>
      <c r="J125" s="2" t="s">
        <v>44</v>
      </c>
      <c r="K125" s="2" t="s">
        <v>51</v>
      </c>
      <c r="L125" s="22">
        <v>5</v>
      </c>
      <c r="M125" s="4">
        <v>1704191</v>
      </c>
      <c r="N125" s="2" t="s">
        <v>63</v>
      </c>
      <c r="O125" s="2" t="s">
        <v>1552</v>
      </c>
      <c r="P125" s="24" t="s">
        <v>1513</v>
      </c>
      <c r="Q125" s="5">
        <v>43982</v>
      </c>
      <c r="R125" s="2" t="s">
        <v>63</v>
      </c>
      <c r="S125" s="2" t="s">
        <v>1552</v>
      </c>
      <c r="T125" s="2">
        <v>0</v>
      </c>
      <c r="U125" s="2">
        <v>0</v>
      </c>
      <c r="V125" s="5">
        <v>43982</v>
      </c>
      <c r="W125" s="2" t="s">
        <v>1564</v>
      </c>
      <c r="IW125" s="7"/>
    </row>
    <row r="126" spans="1:257" ht="15.75" thickBot="1" x14ac:dyDescent="0.3">
      <c r="A126" s="54">
        <v>116</v>
      </c>
      <c r="B126" s="55" t="s">
        <v>1353</v>
      </c>
      <c r="C126" s="2" t="s">
        <v>33</v>
      </c>
      <c r="D126" s="2">
        <v>0</v>
      </c>
      <c r="E126" s="2" t="s">
        <v>41</v>
      </c>
      <c r="F126" s="4" t="s">
        <v>122</v>
      </c>
      <c r="G126" s="4" t="s">
        <v>1203</v>
      </c>
      <c r="H126" s="2" t="s">
        <v>1509</v>
      </c>
      <c r="I126" s="4">
        <v>1450</v>
      </c>
      <c r="J126" s="2" t="s">
        <v>44</v>
      </c>
      <c r="K126" s="2" t="s">
        <v>51</v>
      </c>
      <c r="L126" s="22">
        <v>6</v>
      </c>
      <c r="M126" s="4">
        <v>1842558</v>
      </c>
      <c r="N126" s="2" t="s">
        <v>63</v>
      </c>
      <c r="O126" s="2" t="s">
        <v>1552</v>
      </c>
      <c r="P126" s="24" t="s">
        <v>1513</v>
      </c>
      <c r="Q126" s="5">
        <v>43982</v>
      </c>
      <c r="R126" s="2" t="s">
        <v>63</v>
      </c>
      <c r="S126" s="2" t="s">
        <v>1552</v>
      </c>
      <c r="T126" s="2">
        <v>0</v>
      </c>
      <c r="U126" s="2">
        <v>0</v>
      </c>
      <c r="V126" s="5">
        <v>43982</v>
      </c>
      <c r="W126" s="2" t="s">
        <v>1564</v>
      </c>
      <c r="IW126" s="7"/>
    </row>
    <row r="127" spans="1:257" ht="15.75" thickBot="1" x14ac:dyDescent="0.3">
      <c r="A127" s="54">
        <v>117</v>
      </c>
      <c r="B127" s="55" t="s">
        <v>1354</v>
      </c>
      <c r="C127" s="2" t="s">
        <v>33</v>
      </c>
      <c r="D127" s="2">
        <v>0</v>
      </c>
      <c r="E127" s="2" t="s">
        <v>41</v>
      </c>
      <c r="F127" s="4" t="s">
        <v>122</v>
      </c>
      <c r="G127" s="4" t="s">
        <v>1185</v>
      </c>
      <c r="H127" s="2" t="s">
        <v>1509</v>
      </c>
      <c r="I127" s="4">
        <v>6206181</v>
      </c>
      <c r="J127" s="2" t="s">
        <v>44</v>
      </c>
      <c r="K127" s="2" t="s">
        <v>51</v>
      </c>
      <c r="L127" s="22">
        <v>4</v>
      </c>
      <c r="M127" s="4">
        <v>6117571437</v>
      </c>
      <c r="N127" s="2" t="s">
        <v>63</v>
      </c>
      <c r="O127" s="2" t="s">
        <v>1552</v>
      </c>
      <c r="P127" s="24" t="s">
        <v>1513</v>
      </c>
      <c r="Q127" s="5">
        <v>43982</v>
      </c>
      <c r="R127" s="2" t="s">
        <v>63</v>
      </c>
      <c r="S127" s="2" t="s">
        <v>1552</v>
      </c>
      <c r="T127" s="2">
        <v>0</v>
      </c>
      <c r="U127" s="2">
        <v>0</v>
      </c>
      <c r="V127" s="5">
        <v>43982</v>
      </c>
      <c r="W127" s="2" t="s">
        <v>1564</v>
      </c>
      <c r="IW127" s="7"/>
    </row>
    <row r="128" spans="1:257" ht="15.75" thickBot="1" x14ac:dyDescent="0.3">
      <c r="A128" s="54">
        <v>118</v>
      </c>
      <c r="B128" s="55" t="s">
        <v>1355</v>
      </c>
      <c r="C128" s="2" t="s">
        <v>33</v>
      </c>
      <c r="D128" s="2">
        <v>0</v>
      </c>
      <c r="E128" s="2" t="s">
        <v>41</v>
      </c>
      <c r="F128" s="4" t="s">
        <v>72</v>
      </c>
      <c r="G128" s="4" t="s">
        <v>499</v>
      </c>
      <c r="H128" s="2" t="s">
        <v>1509</v>
      </c>
      <c r="I128" s="4">
        <v>16</v>
      </c>
      <c r="J128" s="2" t="s">
        <v>44</v>
      </c>
      <c r="K128" s="2" t="s">
        <v>51</v>
      </c>
      <c r="L128" s="22">
        <v>5</v>
      </c>
      <c r="M128" s="4">
        <v>55657</v>
      </c>
      <c r="N128" s="2" t="s">
        <v>63</v>
      </c>
      <c r="O128" s="2" t="s">
        <v>1552</v>
      </c>
      <c r="P128" s="24" t="s">
        <v>1513</v>
      </c>
      <c r="Q128" s="5">
        <v>43982</v>
      </c>
      <c r="R128" s="2" t="s">
        <v>63</v>
      </c>
      <c r="S128" s="2" t="s">
        <v>1552</v>
      </c>
      <c r="T128" s="2">
        <v>0</v>
      </c>
      <c r="U128" s="2">
        <v>0</v>
      </c>
      <c r="V128" s="5">
        <v>43982</v>
      </c>
      <c r="W128" s="2" t="s">
        <v>1564</v>
      </c>
      <c r="IW128" s="7"/>
    </row>
    <row r="129" spans="1:257" ht="15.75" thickBot="1" x14ac:dyDescent="0.3">
      <c r="A129" s="54">
        <v>119</v>
      </c>
      <c r="B129" s="55" t="s">
        <v>1356</v>
      </c>
      <c r="C129" s="2" t="s">
        <v>33</v>
      </c>
      <c r="D129" s="2">
        <v>0</v>
      </c>
      <c r="E129" s="2" t="s">
        <v>41</v>
      </c>
      <c r="F129" s="4" t="s">
        <v>78</v>
      </c>
      <c r="G129" s="4" t="s">
        <v>518</v>
      </c>
      <c r="H129" s="2" t="s">
        <v>1509</v>
      </c>
      <c r="I129" s="4">
        <v>156036</v>
      </c>
      <c r="J129" s="2" t="s">
        <v>44</v>
      </c>
      <c r="K129" s="2" t="s">
        <v>51</v>
      </c>
      <c r="L129" s="22">
        <v>6</v>
      </c>
      <c r="M129" s="4">
        <v>229719178</v>
      </c>
      <c r="N129" s="2" t="s">
        <v>63</v>
      </c>
      <c r="O129" s="2" t="s">
        <v>1552</v>
      </c>
      <c r="P129" s="24" t="s">
        <v>1513</v>
      </c>
      <c r="Q129" s="5">
        <v>43982</v>
      </c>
      <c r="R129" s="2" t="s">
        <v>63</v>
      </c>
      <c r="S129" s="2" t="s">
        <v>1552</v>
      </c>
      <c r="T129" s="2">
        <v>0</v>
      </c>
      <c r="U129" s="2">
        <v>0</v>
      </c>
      <c r="V129" s="5">
        <v>43982</v>
      </c>
      <c r="W129" s="2" t="s">
        <v>1564</v>
      </c>
      <c r="IW129" s="7"/>
    </row>
    <row r="130" spans="1:257" ht="15.75" thickBot="1" x14ac:dyDescent="0.3">
      <c r="A130" s="54">
        <v>120</v>
      </c>
      <c r="B130" s="55" t="s">
        <v>1357</v>
      </c>
      <c r="C130" s="2" t="s">
        <v>33</v>
      </c>
      <c r="D130" s="2">
        <v>0</v>
      </c>
      <c r="E130" s="2" t="s">
        <v>41</v>
      </c>
      <c r="F130" s="4" t="s">
        <v>78</v>
      </c>
      <c r="G130" s="4" t="s">
        <v>520</v>
      </c>
      <c r="H130" s="2" t="s">
        <v>1509</v>
      </c>
      <c r="I130" s="4">
        <v>91130</v>
      </c>
      <c r="J130" s="2" t="s">
        <v>44</v>
      </c>
      <c r="K130" s="2" t="s">
        <v>51</v>
      </c>
      <c r="L130" s="22">
        <v>3</v>
      </c>
      <c r="M130" s="4">
        <v>72614291</v>
      </c>
      <c r="N130" s="2" t="s">
        <v>63</v>
      </c>
      <c r="O130" s="2" t="s">
        <v>1552</v>
      </c>
      <c r="P130" s="24" t="s">
        <v>1513</v>
      </c>
      <c r="Q130" s="5">
        <v>43982</v>
      </c>
      <c r="R130" s="2" t="s">
        <v>63</v>
      </c>
      <c r="S130" s="2" t="s">
        <v>1552</v>
      </c>
      <c r="T130" s="2">
        <v>0</v>
      </c>
      <c r="U130" s="2">
        <v>0</v>
      </c>
      <c r="V130" s="5">
        <v>43982</v>
      </c>
      <c r="W130" s="2" t="s">
        <v>1564</v>
      </c>
      <c r="IW130" s="7"/>
    </row>
    <row r="131" spans="1:257" ht="15.75" thickBot="1" x14ac:dyDescent="0.3">
      <c r="A131" s="54">
        <v>121</v>
      </c>
      <c r="B131" s="55" t="s">
        <v>1358</v>
      </c>
      <c r="C131" s="2" t="s">
        <v>33</v>
      </c>
      <c r="D131" s="2">
        <v>0</v>
      </c>
      <c r="E131" s="2" t="s">
        <v>41</v>
      </c>
      <c r="F131" s="4" t="s">
        <v>78</v>
      </c>
      <c r="G131" s="4" t="s">
        <v>524</v>
      </c>
      <c r="H131" s="2" t="s">
        <v>1509</v>
      </c>
      <c r="I131" s="4">
        <v>3418</v>
      </c>
      <c r="J131" s="2" t="s">
        <v>44</v>
      </c>
      <c r="K131" s="2" t="s">
        <v>51</v>
      </c>
      <c r="L131" s="22">
        <v>6</v>
      </c>
      <c r="M131" s="4">
        <v>3939098</v>
      </c>
      <c r="N131" s="2" t="s">
        <v>63</v>
      </c>
      <c r="O131" s="2" t="s">
        <v>1552</v>
      </c>
      <c r="P131" s="24" t="s">
        <v>1513</v>
      </c>
      <c r="Q131" s="5">
        <v>43982</v>
      </c>
      <c r="R131" s="2" t="s">
        <v>63</v>
      </c>
      <c r="S131" s="2" t="s">
        <v>1552</v>
      </c>
      <c r="T131" s="2">
        <v>0</v>
      </c>
      <c r="U131" s="2">
        <v>0</v>
      </c>
      <c r="V131" s="5">
        <v>43982</v>
      </c>
      <c r="W131" s="2" t="s">
        <v>1564</v>
      </c>
      <c r="IW131" s="7"/>
    </row>
    <row r="132" spans="1:257" ht="15.75" thickBot="1" x14ac:dyDescent="0.3">
      <c r="A132" s="54">
        <v>122</v>
      </c>
      <c r="B132" s="55" t="s">
        <v>1359</v>
      </c>
      <c r="C132" s="2" t="s">
        <v>33</v>
      </c>
      <c r="D132" s="2">
        <v>0</v>
      </c>
      <c r="E132" s="2" t="s">
        <v>41</v>
      </c>
      <c r="F132" s="4" t="s">
        <v>78</v>
      </c>
      <c r="G132" s="4" t="s">
        <v>527</v>
      </c>
      <c r="H132" s="2" t="s">
        <v>1509</v>
      </c>
      <c r="I132" s="4">
        <v>9</v>
      </c>
      <c r="J132" s="2" t="s">
        <v>44</v>
      </c>
      <c r="K132" s="2" t="s">
        <v>51</v>
      </c>
      <c r="L132" s="22">
        <v>5</v>
      </c>
      <c r="M132" s="4">
        <v>11080</v>
      </c>
      <c r="N132" s="2" t="s">
        <v>63</v>
      </c>
      <c r="O132" s="2" t="s">
        <v>1552</v>
      </c>
      <c r="P132" s="24" t="s">
        <v>1513</v>
      </c>
      <c r="Q132" s="5">
        <v>43982</v>
      </c>
      <c r="R132" s="2" t="s">
        <v>63</v>
      </c>
      <c r="S132" s="2" t="s">
        <v>1552</v>
      </c>
      <c r="T132" s="2">
        <v>0</v>
      </c>
      <c r="U132" s="2">
        <v>0</v>
      </c>
      <c r="V132" s="5">
        <v>43982</v>
      </c>
      <c r="W132" s="2" t="s">
        <v>1564</v>
      </c>
      <c r="IW132" s="7"/>
    </row>
    <row r="133" spans="1:257" ht="15.75" thickBot="1" x14ac:dyDescent="0.3">
      <c r="A133" s="54">
        <v>123</v>
      </c>
      <c r="B133" s="55" t="s">
        <v>1360</v>
      </c>
      <c r="C133" s="2" t="s">
        <v>33</v>
      </c>
      <c r="D133" s="2">
        <v>0</v>
      </c>
      <c r="E133" s="2" t="s">
        <v>41</v>
      </c>
      <c r="F133" s="4" t="s">
        <v>78</v>
      </c>
      <c r="G133" s="4" t="s">
        <v>528</v>
      </c>
      <c r="H133" s="2" t="s">
        <v>1509</v>
      </c>
      <c r="I133" s="4">
        <v>40658</v>
      </c>
      <c r="J133" s="2" t="s">
        <v>44</v>
      </c>
      <c r="K133" s="2" t="s">
        <v>51</v>
      </c>
      <c r="L133" s="22">
        <v>6</v>
      </c>
      <c r="M133" s="4">
        <v>60294639</v>
      </c>
      <c r="N133" s="2" t="s">
        <v>63</v>
      </c>
      <c r="O133" s="2" t="s">
        <v>1552</v>
      </c>
      <c r="P133" s="24" t="s">
        <v>1513</v>
      </c>
      <c r="Q133" s="5">
        <v>43982</v>
      </c>
      <c r="R133" s="2" t="s">
        <v>63</v>
      </c>
      <c r="S133" s="2" t="s">
        <v>1552</v>
      </c>
      <c r="T133" s="2">
        <v>0</v>
      </c>
      <c r="U133" s="2">
        <v>0</v>
      </c>
      <c r="V133" s="5">
        <v>43982</v>
      </c>
      <c r="W133" s="2" t="s">
        <v>1564</v>
      </c>
      <c r="IW133" s="7"/>
    </row>
    <row r="134" spans="1:257" ht="15.75" thickBot="1" x14ac:dyDescent="0.3">
      <c r="A134" s="54">
        <v>124</v>
      </c>
      <c r="B134" s="55" t="s">
        <v>1361</v>
      </c>
      <c r="C134" s="2" t="s">
        <v>33</v>
      </c>
      <c r="D134" s="2">
        <v>0</v>
      </c>
      <c r="E134" s="2" t="s">
        <v>41</v>
      </c>
      <c r="F134" s="4" t="s">
        <v>78</v>
      </c>
      <c r="G134" s="4" t="s">
        <v>531</v>
      </c>
      <c r="H134" s="2" t="s">
        <v>1509</v>
      </c>
      <c r="I134" s="4">
        <v>14666</v>
      </c>
      <c r="J134" s="2" t="s">
        <v>44</v>
      </c>
      <c r="K134" s="2" t="s">
        <v>51</v>
      </c>
      <c r="L134" s="22">
        <v>6</v>
      </c>
      <c r="M134" s="4">
        <v>16902712</v>
      </c>
      <c r="N134" s="2" t="s">
        <v>63</v>
      </c>
      <c r="O134" s="2" t="s">
        <v>1552</v>
      </c>
      <c r="P134" s="24" t="s">
        <v>1513</v>
      </c>
      <c r="Q134" s="5">
        <v>43982</v>
      </c>
      <c r="R134" s="2" t="s">
        <v>63</v>
      </c>
      <c r="S134" s="2" t="s">
        <v>1552</v>
      </c>
      <c r="T134" s="2">
        <v>0</v>
      </c>
      <c r="U134" s="2">
        <v>0</v>
      </c>
      <c r="V134" s="5">
        <v>43982</v>
      </c>
      <c r="W134" s="2" t="s">
        <v>1564</v>
      </c>
      <c r="IW134" s="7"/>
    </row>
    <row r="135" spans="1:257" ht="15.75" thickBot="1" x14ac:dyDescent="0.3">
      <c r="A135" s="54">
        <v>125</v>
      </c>
      <c r="B135" s="55" t="s">
        <v>1362</v>
      </c>
      <c r="C135" s="2" t="s">
        <v>33</v>
      </c>
      <c r="D135" s="2">
        <v>0</v>
      </c>
      <c r="E135" s="2" t="s">
        <v>41</v>
      </c>
      <c r="F135" s="4" t="s">
        <v>78</v>
      </c>
      <c r="G135" s="4" t="s">
        <v>536</v>
      </c>
      <c r="H135" s="2" t="s">
        <v>1509</v>
      </c>
      <c r="I135" s="4">
        <v>170</v>
      </c>
      <c r="J135" s="2" t="s">
        <v>44</v>
      </c>
      <c r="K135" s="2" t="s">
        <v>51</v>
      </c>
      <c r="L135" s="22">
        <v>5</v>
      </c>
      <c r="M135" s="4">
        <v>209720</v>
      </c>
      <c r="N135" s="2" t="s">
        <v>63</v>
      </c>
      <c r="O135" s="2" t="s">
        <v>1552</v>
      </c>
      <c r="P135" s="24" t="s">
        <v>1513</v>
      </c>
      <c r="Q135" s="5">
        <v>43982</v>
      </c>
      <c r="R135" s="2" t="s">
        <v>63</v>
      </c>
      <c r="S135" s="2" t="s">
        <v>1552</v>
      </c>
      <c r="T135" s="2">
        <v>0</v>
      </c>
      <c r="U135" s="2">
        <v>0</v>
      </c>
      <c r="V135" s="5">
        <v>43982</v>
      </c>
      <c r="W135" s="2" t="s">
        <v>1564</v>
      </c>
      <c r="IW135" s="7"/>
    </row>
    <row r="136" spans="1:257" ht="15.75" thickBot="1" x14ac:dyDescent="0.3">
      <c r="A136" s="54">
        <v>126</v>
      </c>
      <c r="B136" s="55" t="s">
        <v>1363</v>
      </c>
      <c r="C136" s="2" t="s">
        <v>33</v>
      </c>
      <c r="D136" s="2">
        <v>0</v>
      </c>
      <c r="E136" s="2" t="s">
        <v>41</v>
      </c>
      <c r="F136" s="4" t="s">
        <v>78</v>
      </c>
      <c r="G136" s="4" t="s">
        <v>540</v>
      </c>
      <c r="H136" s="2" t="s">
        <v>1509</v>
      </c>
      <c r="I136" s="4">
        <v>103749</v>
      </c>
      <c r="J136" s="2" t="s">
        <v>44</v>
      </c>
      <c r="K136" s="2" t="s">
        <v>51</v>
      </c>
      <c r="L136" s="22">
        <v>5</v>
      </c>
      <c r="M136" s="4">
        <v>381456622</v>
      </c>
      <c r="N136" s="2" t="s">
        <v>63</v>
      </c>
      <c r="O136" s="2" t="s">
        <v>1552</v>
      </c>
      <c r="P136" s="24" t="s">
        <v>1513</v>
      </c>
      <c r="Q136" s="5">
        <v>43982</v>
      </c>
      <c r="R136" s="2" t="s">
        <v>63</v>
      </c>
      <c r="S136" s="2" t="s">
        <v>1552</v>
      </c>
      <c r="T136" s="2">
        <v>0</v>
      </c>
      <c r="U136" s="2">
        <v>0</v>
      </c>
      <c r="V136" s="5">
        <v>43982</v>
      </c>
      <c r="W136" s="2" t="s">
        <v>1564</v>
      </c>
      <c r="IW136" s="7"/>
    </row>
    <row r="137" spans="1:257" ht="15.75" thickBot="1" x14ac:dyDescent="0.3">
      <c r="A137" s="54">
        <v>127</v>
      </c>
      <c r="B137" s="55" t="s">
        <v>1364</v>
      </c>
      <c r="C137" s="2" t="s">
        <v>33</v>
      </c>
      <c r="D137" s="2">
        <v>0</v>
      </c>
      <c r="E137" s="2" t="s">
        <v>41</v>
      </c>
      <c r="F137" s="4" t="s">
        <v>83</v>
      </c>
      <c r="G137" s="4" t="s">
        <v>559</v>
      </c>
      <c r="H137" s="2" t="s">
        <v>1509</v>
      </c>
      <c r="I137" s="4">
        <v>2332870</v>
      </c>
      <c r="J137" s="2" t="s">
        <v>44</v>
      </c>
      <c r="K137" s="2" t="s">
        <v>51</v>
      </c>
      <c r="L137" s="22">
        <v>4</v>
      </c>
      <c r="M137" s="4">
        <v>2742496378</v>
      </c>
      <c r="N137" s="2" t="s">
        <v>63</v>
      </c>
      <c r="O137" s="2" t="s">
        <v>1552</v>
      </c>
      <c r="P137" s="24" t="s">
        <v>1513</v>
      </c>
      <c r="Q137" s="5">
        <v>43982</v>
      </c>
      <c r="R137" s="2" t="s">
        <v>63</v>
      </c>
      <c r="S137" s="2" t="s">
        <v>1552</v>
      </c>
      <c r="T137" s="2">
        <v>0</v>
      </c>
      <c r="U137" s="2">
        <v>0</v>
      </c>
      <c r="V137" s="5">
        <v>43982</v>
      </c>
      <c r="W137" s="2" t="s">
        <v>1564</v>
      </c>
      <c r="IW137" s="7"/>
    </row>
    <row r="138" spans="1:257" ht="15.75" thickBot="1" x14ac:dyDescent="0.3">
      <c r="A138" s="54">
        <v>128</v>
      </c>
      <c r="B138" s="55" t="s">
        <v>1365</v>
      </c>
      <c r="C138" s="2" t="s">
        <v>33</v>
      </c>
      <c r="D138" s="2">
        <v>0</v>
      </c>
      <c r="E138" s="2" t="s">
        <v>41</v>
      </c>
      <c r="F138" s="4" t="s">
        <v>83</v>
      </c>
      <c r="G138" s="4" t="s">
        <v>563</v>
      </c>
      <c r="H138" s="2" t="s">
        <v>1509</v>
      </c>
      <c r="I138" s="4">
        <v>1074871</v>
      </c>
      <c r="J138" s="2" t="s">
        <v>44</v>
      </c>
      <c r="K138" s="2" t="s">
        <v>51</v>
      </c>
      <c r="L138" s="22">
        <v>4</v>
      </c>
      <c r="M138" s="4">
        <v>1293471737</v>
      </c>
      <c r="N138" s="2" t="s">
        <v>63</v>
      </c>
      <c r="O138" s="2" t="s">
        <v>1552</v>
      </c>
      <c r="P138" s="24" t="s">
        <v>1513</v>
      </c>
      <c r="Q138" s="5">
        <v>43982</v>
      </c>
      <c r="R138" s="2" t="s">
        <v>63</v>
      </c>
      <c r="S138" s="2" t="s">
        <v>1552</v>
      </c>
      <c r="T138" s="2">
        <v>0</v>
      </c>
      <c r="U138" s="2">
        <v>0</v>
      </c>
      <c r="V138" s="5">
        <v>43982</v>
      </c>
      <c r="W138" s="2" t="s">
        <v>1564</v>
      </c>
      <c r="IW138" s="7"/>
    </row>
    <row r="139" spans="1:257" ht="15.75" thickBot="1" x14ac:dyDescent="0.3">
      <c r="A139" s="54">
        <v>129</v>
      </c>
      <c r="B139" s="55" t="s">
        <v>1366</v>
      </c>
      <c r="C139" s="2" t="s">
        <v>33</v>
      </c>
      <c r="D139" s="2">
        <v>0</v>
      </c>
      <c r="E139" s="2" t="s">
        <v>41</v>
      </c>
      <c r="F139" s="4" t="s">
        <v>87</v>
      </c>
      <c r="G139" s="4" t="s">
        <v>612</v>
      </c>
      <c r="H139" s="2" t="s">
        <v>1509</v>
      </c>
      <c r="I139" s="4">
        <v>18530</v>
      </c>
      <c r="J139" s="2" t="s">
        <v>44</v>
      </c>
      <c r="K139" s="2" t="s">
        <v>51</v>
      </c>
      <c r="L139" s="22">
        <v>4</v>
      </c>
      <c r="M139" s="4">
        <v>51644151</v>
      </c>
      <c r="N139" s="2" t="s">
        <v>63</v>
      </c>
      <c r="O139" s="2" t="s">
        <v>1552</v>
      </c>
      <c r="P139" s="24" t="s">
        <v>1513</v>
      </c>
      <c r="Q139" s="5">
        <v>43982</v>
      </c>
      <c r="R139" s="2" t="s">
        <v>63</v>
      </c>
      <c r="S139" s="2" t="s">
        <v>1552</v>
      </c>
      <c r="T139" s="2">
        <v>0</v>
      </c>
      <c r="U139" s="2">
        <v>0</v>
      </c>
      <c r="V139" s="5">
        <v>43982</v>
      </c>
      <c r="W139" s="2" t="s">
        <v>1564</v>
      </c>
      <c r="IW139" s="7"/>
    </row>
    <row r="140" spans="1:257" ht="15.75" thickBot="1" x14ac:dyDescent="0.3">
      <c r="A140" s="54">
        <v>130</v>
      </c>
      <c r="B140" s="55" t="s">
        <v>1367</v>
      </c>
      <c r="C140" s="2" t="s">
        <v>33</v>
      </c>
      <c r="D140" s="2">
        <v>0</v>
      </c>
      <c r="E140" s="2" t="s">
        <v>41</v>
      </c>
      <c r="F140" s="4" t="s">
        <v>87</v>
      </c>
      <c r="G140" s="4" t="s">
        <v>644</v>
      </c>
      <c r="H140" s="2" t="s">
        <v>1509</v>
      </c>
      <c r="I140" s="4">
        <v>3979</v>
      </c>
      <c r="J140" s="2" t="s">
        <v>44</v>
      </c>
      <c r="K140" s="2" t="s">
        <v>51</v>
      </c>
      <c r="L140" s="22">
        <v>4</v>
      </c>
      <c r="M140" s="4">
        <v>18759360</v>
      </c>
      <c r="N140" s="2" t="s">
        <v>63</v>
      </c>
      <c r="O140" s="2" t="s">
        <v>1552</v>
      </c>
      <c r="P140" s="24" t="s">
        <v>1513</v>
      </c>
      <c r="Q140" s="5">
        <v>43982</v>
      </c>
      <c r="R140" s="2" t="s">
        <v>63</v>
      </c>
      <c r="S140" s="2" t="s">
        <v>1552</v>
      </c>
      <c r="T140" s="2">
        <v>0</v>
      </c>
      <c r="U140" s="2">
        <v>0</v>
      </c>
      <c r="V140" s="5">
        <v>43982</v>
      </c>
      <c r="W140" s="2" t="s">
        <v>1564</v>
      </c>
      <c r="IW140" s="7"/>
    </row>
    <row r="141" spans="1:257" ht="15.75" thickBot="1" x14ac:dyDescent="0.3">
      <c r="A141" s="54">
        <v>131</v>
      </c>
      <c r="B141" s="55" t="s">
        <v>1368</v>
      </c>
      <c r="C141" s="2" t="s">
        <v>33</v>
      </c>
      <c r="D141" s="2">
        <v>0</v>
      </c>
      <c r="E141" s="2" t="s">
        <v>41</v>
      </c>
      <c r="F141" s="4" t="s">
        <v>98</v>
      </c>
      <c r="G141" s="4" t="s">
        <v>763</v>
      </c>
      <c r="H141" s="2" t="s">
        <v>1509</v>
      </c>
      <c r="I141" s="4">
        <v>95512</v>
      </c>
      <c r="J141" s="2" t="s">
        <v>44</v>
      </c>
      <c r="K141" s="2" t="s">
        <v>51</v>
      </c>
      <c r="L141" s="22">
        <v>5</v>
      </c>
      <c r="M141" s="4">
        <v>344545603</v>
      </c>
      <c r="N141" s="2" t="s">
        <v>63</v>
      </c>
      <c r="O141" s="2" t="s">
        <v>1552</v>
      </c>
      <c r="P141" s="24" t="s">
        <v>1513</v>
      </c>
      <c r="Q141" s="5">
        <v>43982</v>
      </c>
      <c r="R141" s="2" t="s">
        <v>63</v>
      </c>
      <c r="S141" s="2" t="s">
        <v>1552</v>
      </c>
      <c r="T141" s="2">
        <v>0</v>
      </c>
      <c r="U141" s="2">
        <v>0</v>
      </c>
      <c r="V141" s="5">
        <v>43982</v>
      </c>
      <c r="W141" s="2" t="s">
        <v>1564</v>
      </c>
      <c r="IW141" s="7"/>
    </row>
    <row r="142" spans="1:257" ht="15.75" thickBot="1" x14ac:dyDescent="0.3">
      <c r="A142" s="54">
        <v>132</v>
      </c>
      <c r="B142" s="55" t="s">
        <v>1369</v>
      </c>
      <c r="C142" s="2" t="s">
        <v>33</v>
      </c>
      <c r="D142" s="2">
        <v>0</v>
      </c>
      <c r="E142" s="2" t="s">
        <v>41</v>
      </c>
      <c r="F142" s="4" t="s">
        <v>98</v>
      </c>
      <c r="G142" s="4" t="s">
        <v>770</v>
      </c>
      <c r="H142" s="2" t="s">
        <v>1509</v>
      </c>
      <c r="I142" s="4">
        <v>2491962</v>
      </c>
      <c r="J142" s="2" t="s">
        <v>44</v>
      </c>
      <c r="K142" s="2" t="s">
        <v>51</v>
      </c>
      <c r="L142" s="22">
        <v>5</v>
      </c>
      <c r="M142" s="4">
        <v>8989409772</v>
      </c>
      <c r="N142" s="2" t="s">
        <v>63</v>
      </c>
      <c r="O142" s="2" t="s">
        <v>1552</v>
      </c>
      <c r="P142" s="24" t="s">
        <v>1513</v>
      </c>
      <c r="Q142" s="5">
        <v>43982</v>
      </c>
      <c r="R142" s="2" t="s">
        <v>63</v>
      </c>
      <c r="S142" s="2" t="s">
        <v>1552</v>
      </c>
      <c r="T142" s="2">
        <v>0</v>
      </c>
      <c r="U142" s="2">
        <v>0</v>
      </c>
      <c r="V142" s="5">
        <v>43982</v>
      </c>
      <c r="W142" s="2" t="s">
        <v>1564</v>
      </c>
      <c r="IW142" s="7"/>
    </row>
    <row r="143" spans="1:257" ht="15.75" thickBot="1" x14ac:dyDescent="0.3">
      <c r="A143" s="54">
        <v>133</v>
      </c>
      <c r="B143" s="55" t="s">
        <v>1370</v>
      </c>
      <c r="C143" s="2" t="s">
        <v>33</v>
      </c>
      <c r="D143" s="2">
        <v>0</v>
      </c>
      <c r="E143" s="2" t="s">
        <v>41</v>
      </c>
      <c r="F143" s="4" t="s">
        <v>98</v>
      </c>
      <c r="G143" s="4" t="s">
        <v>760</v>
      </c>
      <c r="H143" s="2" t="s">
        <v>1509</v>
      </c>
      <c r="I143" s="4">
        <v>399511</v>
      </c>
      <c r="J143" s="2" t="s">
        <v>44</v>
      </c>
      <c r="K143" s="2" t="s">
        <v>51</v>
      </c>
      <c r="L143" s="22">
        <v>5</v>
      </c>
      <c r="M143" s="4">
        <v>1441180238</v>
      </c>
      <c r="N143" s="2" t="s">
        <v>63</v>
      </c>
      <c r="O143" s="2" t="s">
        <v>1552</v>
      </c>
      <c r="P143" s="24" t="s">
        <v>1513</v>
      </c>
      <c r="Q143" s="5">
        <v>43982</v>
      </c>
      <c r="R143" s="2" t="s">
        <v>63</v>
      </c>
      <c r="S143" s="2" t="s">
        <v>1552</v>
      </c>
      <c r="T143" s="2">
        <v>0</v>
      </c>
      <c r="U143" s="2">
        <v>0</v>
      </c>
      <c r="V143" s="5">
        <v>43982</v>
      </c>
      <c r="W143" s="2" t="s">
        <v>1564</v>
      </c>
      <c r="IW143" s="7"/>
    </row>
    <row r="144" spans="1:257" ht="15.75" thickBot="1" x14ac:dyDescent="0.3">
      <c r="A144" s="54">
        <v>134</v>
      </c>
      <c r="B144" s="55" t="s">
        <v>1371</v>
      </c>
      <c r="C144" s="2" t="s">
        <v>33</v>
      </c>
      <c r="D144" s="2">
        <v>0</v>
      </c>
      <c r="E144" s="2" t="s">
        <v>41</v>
      </c>
      <c r="F144" s="4" t="s">
        <v>98</v>
      </c>
      <c r="G144" s="4" t="s">
        <v>772</v>
      </c>
      <c r="H144" s="2" t="s">
        <v>1509</v>
      </c>
      <c r="I144" s="4">
        <v>428966</v>
      </c>
      <c r="J144" s="2" t="s">
        <v>44</v>
      </c>
      <c r="K144" s="2" t="s">
        <v>51</v>
      </c>
      <c r="L144" s="22">
        <v>5</v>
      </c>
      <c r="M144" s="4">
        <v>1547434016</v>
      </c>
      <c r="N144" s="2" t="s">
        <v>63</v>
      </c>
      <c r="O144" s="2" t="s">
        <v>1552</v>
      </c>
      <c r="P144" s="24" t="s">
        <v>1513</v>
      </c>
      <c r="Q144" s="5">
        <v>43982</v>
      </c>
      <c r="R144" s="2" t="s">
        <v>63</v>
      </c>
      <c r="S144" s="2" t="s">
        <v>1552</v>
      </c>
      <c r="T144" s="2">
        <v>0</v>
      </c>
      <c r="U144" s="2">
        <v>0</v>
      </c>
      <c r="V144" s="5">
        <v>43982</v>
      </c>
      <c r="W144" s="2" t="s">
        <v>1564</v>
      </c>
      <c r="IW144" s="7"/>
    </row>
    <row r="145" spans="1:257" ht="15.75" thickBot="1" x14ac:dyDescent="0.3">
      <c r="A145" s="54">
        <v>135</v>
      </c>
      <c r="B145" s="55" t="s">
        <v>1372</v>
      </c>
      <c r="C145" s="2" t="s">
        <v>33</v>
      </c>
      <c r="D145" s="2">
        <v>0</v>
      </c>
      <c r="E145" s="2" t="s">
        <v>41</v>
      </c>
      <c r="F145" s="4" t="s">
        <v>95</v>
      </c>
      <c r="G145" s="4" t="s">
        <v>725</v>
      </c>
      <c r="H145" s="2" t="s">
        <v>1509</v>
      </c>
      <c r="I145" s="4">
        <v>45226</v>
      </c>
      <c r="J145" s="2" t="s">
        <v>44</v>
      </c>
      <c r="K145" s="2" t="s">
        <v>51</v>
      </c>
      <c r="L145" s="22">
        <v>6</v>
      </c>
      <c r="M145" s="4">
        <v>232761490</v>
      </c>
      <c r="N145" s="2" t="s">
        <v>63</v>
      </c>
      <c r="O145" s="2" t="s">
        <v>1552</v>
      </c>
      <c r="P145" s="24" t="s">
        <v>1513</v>
      </c>
      <c r="Q145" s="5">
        <v>43982</v>
      </c>
      <c r="R145" s="2" t="s">
        <v>63</v>
      </c>
      <c r="S145" s="2" t="s">
        <v>1552</v>
      </c>
      <c r="T145" s="2">
        <v>0</v>
      </c>
      <c r="U145" s="2">
        <v>0</v>
      </c>
      <c r="V145" s="5">
        <v>43982</v>
      </c>
      <c r="W145" s="2" t="s">
        <v>1564</v>
      </c>
      <c r="IW145" s="7"/>
    </row>
    <row r="146" spans="1:257" ht="15.75" thickBot="1" x14ac:dyDescent="0.3">
      <c r="A146" s="54">
        <v>136</v>
      </c>
      <c r="B146" s="55" t="s">
        <v>1373</v>
      </c>
      <c r="C146" s="2" t="s">
        <v>33</v>
      </c>
      <c r="D146" s="2">
        <v>0</v>
      </c>
      <c r="E146" s="2" t="s">
        <v>41</v>
      </c>
      <c r="F146" s="4" t="s">
        <v>95</v>
      </c>
      <c r="G146" s="4" t="s">
        <v>732</v>
      </c>
      <c r="H146" s="2" t="s">
        <v>1509</v>
      </c>
      <c r="I146" s="4">
        <v>18488</v>
      </c>
      <c r="J146" s="2" t="s">
        <v>44</v>
      </c>
      <c r="K146" s="2" t="s">
        <v>51</v>
      </c>
      <c r="L146" s="22">
        <v>6</v>
      </c>
      <c r="M146" s="4">
        <v>76909416</v>
      </c>
      <c r="N146" s="2" t="s">
        <v>63</v>
      </c>
      <c r="O146" s="2" t="s">
        <v>1552</v>
      </c>
      <c r="P146" s="24" t="s">
        <v>1513</v>
      </c>
      <c r="Q146" s="5">
        <v>43982</v>
      </c>
      <c r="R146" s="2" t="s">
        <v>63</v>
      </c>
      <c r="S146" s="2" t="s">
        <v>1552</v>
      </c>
      <c r="T146" s="2">
        <v>0</v>
      </c>
      <c r="U146" s="2">
        <v>0</v>
      </c>
      <c r="V146" s="5">
        <v>43982</v>
      </c>
      <c r="W146" s="2" t="s">
        <v>1564</v>
      </c>
      <c r="IW146" s="7"/>
    </row>
    <row r="147" spans="1:257" ht="15.75" thickBot="1" x14ac:dyDescent="0.3">
      <c r="A147" s="54">
        <v>137</v>
      </c>
      <c r="B147" s="55" t="s">
        <v>1374</v>
      </c>
      <c r="C147" s="2" t="s">
        <v>33</v>
      </c>
      <c r="D147" s="2">
        <v>0</v>
      </c>
      <c r="E147" s="2" t="s">
        <v>41</v>
      </c>
      <c r="F147" s="4" t="s">
        <v>95</v>
      </c>
      <c r="G147" s="4" t="s">
        <v>733</v>
      </c>
      <c r="H147" s="2" t="s">
        <v>1509</v>
      </c>
      <c r="I147" s="4">
        <v>1979</v>
      </c>
      <c r="J147" s="2" t="s">
        <v>44</v>
      </c>
      <c r="K147" s="2" t="s">
        <v>51</v>
      </c>
      <c r="L147" s="22">
        <v>6</v>
      </c>
      <c r="M147" s="4">
        <v>9469406</v>
      </c>
      <c r="N147" s="2" t="s">
        <v>63</v>
      </c>
      <c r="O147" s="2" t="s">
        <v>1552</v>
      </c>
      <c r="P147" s="24" t="s">
        <v>1513</v>
      </c>
      <c r="Q147" s="5">
        <v>43982</v>
      </c>
      <c r="R147" s="2" t="s">
        <v>63</v>
      </c>
      <c r="S147" s="2" t="s">
        <v>1552</v>
      </c>
      <c r="T147" s="2">
        <v>0</v>
      </c>
      <c r="U147" s="2">
        <v>0</v>
      </c>
      <c r="V147" s="5">
        <v>43982</v>
      </c>
      <c r="W147" s="2" t="s">
        <v>1564</v>
      </c>
      <c r="IW147" s="7"/>
    </row>
    <row r="148" spans="1:257" ht="15.75" thickBot="1" x14ac:dyDescent="0.3">
      <c r="A148" s="54">
        <v>138</v>
      </c>
      <c r="B148" s="55" t="s">
        <v>1375</v>
      </c>
      <c r="C148" s="2" t="s">
        <v>33</v>
      </c>
      <c r="D148" s="2">
        <v>0</v>
      </c>
      <c r="E148" s="2" t="s">
        <v>41</v>
      </c>
      <c r="F148" s="4" t="s">
        <v>95</v>
      </c>
      <c r="G148" s="4" t="s">
        <v>722</v>
      </c>
      <c r="H148" s="2" t="s">
        <v>1509</v>
      </c>
      <c r="I148" s="4">
        <v>65310</v>
      </c>
      <c r="J148" s="2" t="s">
        <v>44</v>
      </c>
      <c r="K148" s="2" t="s">
        <v>51</v>
      </c>
      <c r="L148" s="22">
        <v>5</v>
      </c>
      <c r="M148" s="4">
        <v>333720606</v>
      </c>
      <c r="N148" s="2" t="s">
        <v>63</v>
      </c>
      <c r="O148" s="2" t="s">
        <v>1552</v>
      </c>
      <c r="P148" s="24" t="s">
        <v>1513</v>
      </c>
      <c r="Q148" s="5">
        <v>43982</v>
      </c>
      <c r="R148" s="2" t="s">
        <v>63</v>
      </c>
      <c r="S148" s="2" t="s">
        <v>1552</v>
      </c>
      <c r="T148" s="2">
        <v>0</v>
      </c>
      <c r="U148" s="2">
        <v>0</v>
      </c>
      <c r="V148" s="5">
        <v>43982</v>
      </c>
      <c r="W148" s="2" t="s">
        <v>1564</v>
      </c>
      <c r="IW148" s="7"/>
    </row>
    <row r="149" spans="1:257" ht="15.75" thickBot="1" x14ac:dyDescent="0.3">
      <c r="A149" s="54">
        <v>139</v>
      </c>
      <c r="B149" s="55" t="s">
        <v>1376</v>
      </c>
      <c r="C149" s="2" t="s">
        <v>33</v>
      </c>
      <c r="D149" s="2">
        <v>0</v>
      </c>
      <c r="E149" s="2" t="s">
        <v>41</v>
      </c>
      <c r="F149" s="4" t="s">
        <v>95</v>
      </c>
      <c r="G149" s="4" t="s">
        <v>742</v>
      </c>
      <c r="H149" s="2" t="s">
        <v>1509</v>
      </c>
      <c r="I149" s="4">
        <v>37215</v>
      </c>
      <c r="J149" s="2" t="s">
        <v>44</v>
      </c>
      <c r="K149" s="2" t="s">
        <v>51</v>
      </c>
      <c r="L149" s="22">
        <v>2</v>
      </c>
      <c r="M149" s="4">
        <v>15983576</v>
      </c>
      <c r="N149" s="2" t="s">
        <v>63</v>
      </c>
      <c r="O149" s="2" t="s">
        <v>1552</v>
      </c>
      <c r="P149" s="24" t="s">
        <v>1513</v>
      </c>
      <c r="Q149" s="5">
        <v>43982</v>
      </c>
      <c r="R149" s="2" t="s">
        <v>63</v>
      </c>
      <c r="S149" s="2" t="s">
        <v>1552</v>
      </c>
      <c r="T149" s="2">
        <v>0</v>
      </c>
      <c r="U149" s="2">
        <v>0</v>
      </c>
      <c r="V149" s="5">
        <v>43982</v>
      </c>
      <c r="W149" s="2" t="s">
        <v>1564</v>
      </c>
      <c r="IW149" s="7"/>
    </row>
    <row r="150" spans="1:257" ht="15.75" thickBot="1" x14ac:dyDescent="0.3">
      <c r="A150" s="54">
        <v>140</v>
      </c>
      <c r="B150" s="55" t="s">
        <v>1377</v>
      </c>
      <c r="C150" s="2" t="s">
        <v>33</v>
      </c>
      <c r="D150" s="2">
        <v>0</v>
      </c>
      <c r="E150" s="2" t="s">
        <v>41</v>
      </c>
      <c r="F150" s="4" t="s">
        <v>95</v>
      </c>
      <c r="G150" s="4" t="s">
        <v>743</v>
      </c>
      <c r="H150" s="2" t="s">
        <v>1509</v>
      </c>
      <c r="I150" s="4">
        <v>11384</v>
      </c>
      <c r="J150" s="2" t="s">
        <v>44</v>
      </c>
      <c r="K150" s="2" t="s">
        <v>51</v>
      </c>
      <c r="L150" s="22">
        <v>3</v>
      </c>
      <c r="M150" s="4">
        <v>30412663</v>
      </c>
      <c r="N150" s="2" t="s">
        <v>63</v>
      </c>
      <c r="O150" s="2" t="s">
        <v>1552</v>
      </c>
      <c r="P150" s="24" t="s">
        <v>1513</v>
      </c>
      <c r="Q150" s="5">
        <v>43982</v>
      </c>
      <c r="R150" s="2" t="s">
        <v>63</v>
      </c>
      <c r="S150" s="2" t="s">
        <v>1552</v>
      </c>
      <c r="T150" s="2">
        <v>0</v>
      </c>
      <c r="U150" s="2">
        <v>0</v>
      </c>
      <c r="V150" s="5">
        <v>43982</v>
      </c>
      <c r="W150" s="2" t="s">
        <v>1564</v>
      </c>
      <c r="IW150" s="7"/>
    </row>
    <row r="151" spans="1:257" ht="15.75" thickBot="1" x14ac:dyDescent="0.3">
      <c r="A151" s="54">
        <v>141</v>
      </c>
      <c r="B151" s="55" t="s">
        <v>1378</v>
      </c>
      <c r="C151" s="2" t="s">
        <v>33</v>
      </c>
      <c r="D151" s="2">
        <v>0</v>
      </c>
      <c r="E151" s="2" t="s">
        <v>41</v>
      </c>
      <c r="F151" s="4" t="s">
        <v>95</v>
      </c>
      <c r="G151" s="4" t="s">
        <v>753</v>
      </c>
      <c r="H151" s="2" t="s">
        <v>1509</v>
      </c>
      <c r="I151" s="4">
        <v>1198</v>
      </c>
      <c r="J151" s="2" t="s">
        <v>44</v>
      </c>
      <c r="K151" s="2" t="s">
        <v>51</v>
      </c>
      <c r="L151" s="22">
        <v>5</v>
      </c>
      <c r="M151" s="4">
        <v>1153182</v>
      </c>
      <c r="N151" s="2" t="s">
        <v>63</v>
      </c>
      <c r="O151" s="2" t="s">
        <v>1552</v>
      </c>
      <c r="P151" s="24" t="s">
        <v>1513</v>
      </c>
      <c r="Q151" s="5">
        <v>43982</v>
      </c>
      <c r="R151" s="2" t="s">
        <v>63</v>
      </c>
      <c r="S151" s="2" t="s">
        <v>1552</v>
      </c>
      <c r="T151" s="2">
        <v>0</v>
      </c>
      <c r="U151" s="2">
        <v>0</v>
      </c>
      <c r="V151" s="5">
        <v>43982</v>
      </c>
      <c r="W151" s="2" t="s">
        <v>1564</v>
      </c>
      <c r="IW151" s="7"/>
    </row>
    <row r="152" spans="1:257" ht="15.75" thickBot="1" x14ac:dyDescent="0.3">
      <c r="A152" s="54">
        <v>142</v>
      </c>
      <c r="B152" s="55" t="s">
        <v>1379</v>
      </c>
      <c r="C152" s="2" t="s">
        <v>33</v>
      </c>
      <c r="D152" s="2">
        <v>0</v>
      </c>
      <c r="E152" s="2" t="s">
        <v>41</v>
      </c>
      <c r="F152" s="4" t="s">
        <v>95</v>
      </c>
      <c r="G152" s="4" t="s">
        <v>757</v>
      </c>
      <c r="H152" s="2" t="s">
        <v>1509</v>
      </c>
      <c r="I152" s="4">
        <v>433</v>
      </c>
      <c r="J152" s="2" t="s">
        <v>44</v>
      </c>
      <c r="K152" s="2" t="s">
        <v>51</v>
      </c>
      <c r="L152" s="22">
        <v>4</v>
      </c>
      <c r="M152" s="4">
        <v>405926</v>
      </c>
      <c r="N152" s="2" t="s">
        <v>63</v>
      </c>
      <c r="O152" s="2" t="s">
        <v>1552</v>
      </c>
      <c r="P152" s="24" t="s">
        <v>1513</v>
      </c>
      <c r="Q152" s="5">
        <v>43982</v>
      </c>
      <c r="R152" s="2" t="s">
        <v>63</v>
      </c>
      <c r="S152" s="2" t="s">
        <v>1552</v>
      </c>
      <c r="T152" s="2">
        <v>0</v>
      </c>
      <c r="U152" s="2">
        <v>0</v>
      </c>
      <c r="V152" s="5">
        <v>43982</v>
      </c>
      <c r="W152" s="2" t="s">
        <v>1564</v>
      </c>
      <c r="IW152" s="7"/>
    </row>
    <row r="153" spans="1:257" ht="15.75" thickBot="1" x14ac:dyDescent="0.3">
      <c r="A153" s="54">
        <v>143</v>
      </c>
      <c r="B153" s="55" t="s">
        <v>1380</v>
      </c>
      <c r="C153" s="2" t="s">
        <v>33</v>
      </c>
      <c r="D153" s="2">
        <v>0</v>
      </c>
      <c r="E153" s="2" t="s">
        <v>41</v>
      </c>
      <c r="F153" s="4" t="s">
        <v>95</v>
      </c>
      <c r="G153" s="4" t="s">
        <v>758</v>
      </c>
      <c r="H153" s="2" t="s">
        <v>1509</v>
      </c>
      <c r="I153" s="4">
        <v>11580</v>
      </c>
      <c r="J153" s="2" t="s">
        <v>44</v>
      </c>
      <c r="K153" s="2" t="s">
        <v>51</v>
      </c>
      <c r="L153" s="22">
        <v>4</v>
      </c>
      <c r="M153" s="4">
        <v>56500300</v>
      </c>
      <c r="N153" s="2" t="s">
        <v>63</v>
      </c>
      <c r="O153" s="2" t="s">
        <v>1552</v>
      </c>
      <c r="P153" s="24" t="s">
        <v>1513</v>
      </c>
      <c r="Q153" s="5">
        <v>43982</v>
      </c>
      <c r="R153" s="2" t="s">
        <v>63</v>
      </c>
      <c r="S153" s="2" t="s">
        <v>1552</v>
      </c>
      <c r="T153" s="2">
        <v>0</v>
      </c>
      <c r="U153" s="2">
        <v>0</v>
      </c>
      <c r="V153" s="5">
        <v>43982</v>
      </c>
      <c r="W153" s="2" t="s">
        <v>1564</v>
      </c>
      <c r="IW153" s="7"/>
    </row>
    <row r="154" spans="1:257" ht="15.75" thickBot="1" x14ac:dyDescent="0.3">
      <c r="A154" s="54">
        <v>144</v>
      </c>
      <c r="B154" s="55" t="s">
        <v>1381</v>
      </c>
      <c r="C154" s="2" t="s">
        <v>33</v>
      </c>
      <c r="D154" s="2">
        <v>0</v>
      </c>
      <c r="E154" s="2" t="s">
        <v>41</v>
      </c>
      <c r="F154" s="4" t="s">
        <v>100</v>
      </c>
      <c r="G154" s="4" t="s">
        <v>779</v>
      </c>
      <c r="H154" s="2" t="s">
        <v>1509</v>
      </c>
      <c r="I154" s="4">
        <v>294695</v>
      </c>
      <c r="J154" s="2" t="s">
        <v>44</v>
      </c>
      <c r="K154" s="2" t="s">
        <v>51</v>
      </c>
      <c r="L154" s="22">
        <v>5</v>
      </c>
      <c r="M154" s="4">
        <v>607203875</v>
      </c>
      <c r="N154" s="2" t="s">
        <v>63</v>
      </c>
      <c r="O154" s="2" t="s">
        <v>1552</v>
      </c>
      <c r="P154" s="24" t="s">
        <v>1513</v>
      </c>
      <c r="Q154" s="5">
        <v>43982</v>
      </c>
      <c r="R154" s="2" t="s">
        <v>63</v>
      </c>
      <c r="S154" s="2" t="s">
        <v>1552</v>
      </c>
      <c r="T154" s="2">
        <v>0</v>
      </c>
      <c r="U154" s="2">
        <v>0</v>
      </c>
      <c r="V154" s="5">
        <v>43982</v>
      </c>
      <c r="W154" s="2" t="s">
        <v>1564</v>
      </c>
      <c r="IW154" s="7"/>
    </row>
    <row r="155" spans="1:257" ht="15.75" thickBot="1" x14ac:dyDescent="0.3">
      <c r="A155" s="54">
        <v>145</v>
      </c>
      <c r="B155" s="55" t="s">
        <v>1382</v>
      </c>
      <c r="C155" s="2" t="s">
        <v>33</v>
      </c>
      <c r="D155" s="2">
        <v>0</v>
      </c>
      <c r="E155" s="2" t="s">
        <v>41</v>
      </c>
      <c r="F155" s="4" t="s">
        <v>100</v>
      </c>
      <c r="G155" s="4" t="s">
        <v>800</v>
      </c>
      <c r="H155" s="2" t="s">
        <v>1509</v>
      </c>
      <c r="I155" s="4">
        <v>6595</v>
      </c>
      <c r="J155" s="2" t="s">
        <v>44</v>
      </c>
      <c r="K155" s="2" t="s">
        <v>51</v>
      </c>
      <c r="L155" s="22">
        <v>3</v>
      </c>
      <c r="M155" s="4">
        <v>4300382</v>
      </c>
      <c r="N155" s="2" t="s">
        <v>63</v>
      </c>
      <c r="O155" s="2" t="s">
        <v>1552</v>
      </c>
      <c r="P155" s="24" t="s">
        <v>1513</v>
      </c>
      <c r="Q155" s="5">
        <v>43982</v>
      </c>
      <c r="R155" s="2" t="s">
        <v>63</v>
      </c>
      <c r="S155" s="2" t="s">
        <v>1552</v>
      </c>
      <c r="T155" s="2">
        <v>0</v>
      </c>
      <c r="U155" s="2">
        <v>0</v>
      </c>
      <c r="V155" s="5">
        <v>43982</v>
      </c>
      <c r="W155" s="2" t="s">
        <v>1564</v>
      </c>
      <c r="IW155" s="7"/>
    </row>
    <row r="156" spans="1:257" ht="15.75" thickBot="1" x14ac:dyDescent="0.3">
      <c r="A156" s="54">
        <v>146</v>
      </c>
      <c r="B156" s="55" t="s">
        <v>1383</v>
      </c>
      <c r="C156" s="2" t="s">
        <v>33</v>
      </c>
      <c r="D156" s="2">
        <v>0</v>
      </c>
      <c r="E156" s="2" t="s">
        <v>41</v>
      </c>
      <c r="F156" s="4" t="s">
        <v>102</v>
      </c>
      <c r="G156" s="4" t="s">
        <v>808</v>
      </c>
      <c r="H156" s="2" t="s">
        <v>1509</v>
      </c>
      <c r="I156" s="4">
        <v>66543</v>
      </c>
      <c r="J156" s="2" t="s">
        <v>44</v>
      </c>
      <c r="K156" s="2" t="s">
        <v>51</v>
      </c>
      <c r="L156" s="22">
        <v>3</v>
      </c>
      <c r="M156" s="4">
        <v>58989546</v>
      </c>
      <c r="N156" s="2" t="s">
        <v>63</v>
      </c>
      <c r="O156" s="2" t="s">
        <v>1552</v>
      </c>
      <c r="P156" s="24" t="s">
        <v>1513</v>
      </c>
      <c r="Q156" s="5">
        <v>43982</v>
      </c>
      <c r="R156" s="2" t="s">
        <v>63</v>
      </c>
      <c r="S156" s="2" t="s">
        <v>1552</v>
      </c>
      <c r="T156" s="2">
        <v>0</v>
      </c>
      <c r="U156" s="2">
        <v>0</v>
      </c>
      <c r="V156" s="5">
        <v>43982</v>
      </c>
      <c r="W156" s="2" t="s">
        <v>1564</v>
      </c>
      <c r="IW156" s="7"/>
    </row>
    <row r="157" spans="1:257" ht="15.75" thickBot="1" x14ac:dyDescent="0.3">
      <c r="A157" s="54">
        <v>147</v>
      </c>
      <c r="B157" s="55" t="s">
        <v>1384</v>
      </c>
      <c r="C157" s="2" t="s">
        <v>33</v>
      </c>
      <c r="D157" s="2">
        <v>0</v>
      </c>
      <c r="E157" s="2" t="s">
        <v>41</v>
      </c>
      <c r="F157" s="4" t="s">
        <v>102</v>
      </c>
      <c r="G157" s="4" t="s">
        <v>809</v>
      </c>
      <c r="H157" s="2" t="s">
        <v>1509</v>
      </c>
      <c r="I157" s="4">
        <v>5245</v>
      </c>
      <c r="J157" s="2" t="s">
        <v>44</v>
      </c>
      <c r="K157" s="2" t="s">
        <v>51</v>
      </c>
      <c r="L157" s="22">
        <v>7</v>
      </c>
      <c r="M157" s="4">
        <v>9570634</v>
      </c>
      <c r="N157" s="2" t="s">
        <v>63</v>
      </c>
      <c r="O157" s="2" t="s">
        <v>1552</v>
      </c>
      <c r="P157" s="24" t="s">
        <v>1513</v>
      </c>
      <c r="Q157" s="5">
        <v>43982</v>
      </c>
      <c r="R157" s="2" t="s">
        <v>63</v>
      </c>
      <c r="S157" s="2" t="s">
        <v>1552</v>
      </c>
      <c r="T157" s="2">
        <v>0</v>
      </c>
      <c r="U157" s="2">
        <v>0</v>
      </c>
      <c r="V157" s="5">
        <v>43982</v>
      </c>
      <c r="W157" s="2" t="s">
        <v>1564</v>
      </c>
      <c r="IW157" s="7"/>
    </row>
    <row r="158" spans="1:257" ht="15.75" thickBot="1" x14ac:dyDescent="0.3">
      <c r="A158" s="54">
        <v>148</v>
      </c>
      <c r="B158" s="55" t="s">
        <v>1385</v>
      </c>
      <c r="C158" s="2" t="s">
        <v>33</v>
      </c>
      <c r="D158" s="2">
        <v>0</v>
      </c>
      <c r="E158" s="2" t="s">
        <v>41</v>
      </c>
      <c r="F158" s="4" t="s">
        <v>102</v>
      </c>
      <c r="G158" s="4" t="s">
        <v>810</v>
      </c>
      <c r="H158" s="2" t="s">
        <v>1509</v>
      </c>
      <c r="I158" s="4">
        <v>44163</v>
      </c>
      <c r="J158" s="2" t="s">
        <v>44</v>
      </c>
      <c r="K158" s="2" t="s">
        <v>51</v>
      </c>
      <c r="L158" s="22">
        <v>6</v>
      </c>
      <c r="M158" s="4">
        <v>75041221</v>
      </c>
      <c r="N158" s="2" t="s">
        <v>63</v>
      </c>
      <c r="O158" s="2" t="s">
        <v>1552</v>
      </c>
      <c r="P158" s="24" t="s">
        <v>1513</v>
      </c>
      <c r="Q158" s="5">
        <v>43982</v>
      </c>
      <c r="R158" s="2" t="s">
        <v>63</v>
      </c>
      <c r="S158" s="2" t="s">
        <v>1552</v>
      </c>
      <c r="T158" s="2">
        <v>0</v>
      </c>
      <c r="U158" s="2">
        <v>0</v>
      </c>
      <c r="V158" s="5">
        <v>43982</v>
      </c>
      <c r="W158" s="2" t="s">
        <v>1564</v>
      </c>
      <c r="IW158" s="7"/>
    </row>
    <row r="159" spans="1:257" ht="15.75" thickBot="1" x14ac:dyDescent="0.3">
      <c r="A159" s="54">
        <v>149</v>
      </c>
      <c r="B159" s="55" t="s">
        <v>1386</v>
      </c>
      <c r="C159" s="2" t="s">
        <v>33</v>
      </c>
      <c r="D159" s="2">
        <v>0</v>
      </c>
      <c r="E159" s="2" t="s">
        <v>41</v>
      </c>
      <c r="F159" s="4" t="s">
        <v>102</v>
      </c>
      <c r="G159" s="4" t="s">
        <v>811</v>
      </c>
      <c r="H159" s="2" t="s">
        <v>1509</v>
      </c>
      <c r="I159" s="4">
        <v>2287</v>
      </c>
      <c r="J159" s="2" t="s">
        <v>44</v>
      </c>
      <c r="K159" s="2" t="s">
        <v>51</v>
      </c>
      <c r="L159" s="22">
        <v>4</v>
      </c>
      <c r="M159" s="4">
        <v>2192336</v>
      </c>
      <c r="N159" s="2" t="s">
        <v>63</v>
      </c>
      <c r="O159" s="2" t="s">
        <v>1552</v>
      </c>
      <c r="P159" s="24" t="s">
        <v>1513</v>
      </c>
      <c r="Q159" s="5">
        <v>43982</v>
      </c>
      <c r="R159" s="2" t="s">
        <v>63</v>
      </c>
      <c r="S159" s="2" t="s">
        <v>1552</v>
      </c>
      <c r="T159" s="2">
        <v>0</v>
      </c>
      <c r="U159" s="2">
        <v>0</v>
      </c>
      <c r="V159" s="5">
        <v>43982</v>
      </c>
      <c r="W159" s="2" t="s">
        <v>1564</v>
      </c>
      <c r="IW159" s="7"/>
    </row>
    <row r="160" spans="1:257" ht="15.75" thickBot="1" x14ac:dyDescent="0.3">
      <c r="A160" s="54">
        <v>150</v>
      </c>
      <c r="B160" s="55" t="s">
        <v>1387</v>
      </c>
      <c r="C160" s="2" t="s">
        <v>33</v>
      </c>
      <c r="D160" s="2">
        <v>0</v>
      </c>
      <c r="E160" s="2" t="s">
        <v>41</v>
      </c>
      <c r="F160" s="4" t="s">
        <v>102</v>
      </c>
      <c r="G160" s="4" t="s">
        <v>819</v>
      </c>
      <c r="H160" s="2" t="s">
        <v>1509</v>
      </c>
      <c r="I160" s="4">
        <v>9505</v>
      </c>
      <c r="J160" s="2" t="s">
        <v>44</v>
      </c>
      <c r="K160" s="2" t="s">
        <v>51</v>
      </c>
      <c r="L160" s="22">
        <v>3</v>
      </c>
      <c r="M160" s="4">
        <v>8555164</v>
      </c>
      <c r="N160" s="2" t="s">
        <v>63</v>
      </c>
      <c r="O160" s="2" t="s">
        <v>1552</v>
      </c>
      <c r="P160" s="24" t="s">
        <v>1513</v>
      </c>
      <c r="Q160" s="5">
        <v>43982</v>
      </c>
      <c r="R160" s="2" t="s">
        <v>63</v>
      </c>
      <c r="S160" s="2" t="s">
        <v>1552</v>
      </c>
      <c r="T160" s="2">
        <v>0</v>
      </c>
      <c r="U160" s="2">
        <v>0</v>
      </c>
      <c r="V160" s="5">
        <v>43982</v>
      </c>
      <c r="W160" s="2" t="s">
        <v>1564</v>
      </c>
      <c r="IW160" s="7"/>
    </row>
    <row r="161" spans="1:257" ht="15.75" thickBot="1" x14ac:dyDescent="0.3">
      <c r="A161" s="54">
        <v>151</v>
      </c>
      <c r="B161" s="55" t="s">
        <v>1388</v>
      </c>
      <c r="C161" s="2" t="s">
        <v>33</v>
      </c>
      <c r="D161" s="2">
        <v>0</v>
      </c>
      <c r="E161" s="2" t="s">
        <v>41</v>
      </c>
      <c r="F161" s="4" t="s">
        <v>102</v>
      </c>
      <c r="G161" s="4" t="s">
        <v>826</v>
      </c>
      <c r="H161" s="2" t="s">
        <v>1509</v>
      </c>
      <c r="I161" s="4">
        <v>23249</v>
      </c>
      <c r="J161" s="2" t="s">
        <v>44</v>
      </c>
      <c r="K161" s="2" t="s">
        <v>51</v>
      </c>
      <c r="L161" s="22">
        <v>5</v>
      </c>
      <c r="M161" s="4">
        <v>27884098</v>
      </c>
      <c r="N161" s="2" t="s">
        <v>63</v>
      </c>
      <c r="O161" s="2" t="s">
        <v>1552</v>
      </c>
      <c r="P161" s="24" t="s">
        <v>1513</v>
      </c>
      <c r="Q161" s="5">
        <v>43982</v>
      </c>
      <c r="R161" s="2" t="s">
        <v>63</v>
      </c>
      <c r="S161" s="2" t="s">
        <v>1552</v>
      </c>
      <c r="T161" s="2">
        <v>0</v>
      </c>
      <c r="U161" s="2">
        <v>0</v>
      </c>
      <c r="V161" s="5">
        <v>43982</v>
      </c>
      <c r="W161" s="2" t="s">
        <v>1564</v>
      </c>
      <c r="IW161" s="7"/>
    </row>
    <row r="162" spans="1:257" ht="15.75" thickBot="1" x14ac:dyDescent="0.3">
      <c r="A162" s="54">
        <v>152</v>
      </c>
      <c r="B162" s="55" t="s">
        <v>1389</v>
      </c>
      <c r="C162" s="2" t="s">
        <v>33</v>
      </c>
      <c r="D162" s="2">
        <v>0</v>
      </c>
      <c r="E162" s="2" t="s">
        <v>41</v>
      </c>
      <c r="F162" s="4" t="s">
        <v>102</v>
      </c>
      <c r="G162" s="4" t="s">
        <v>807</v>
      </c>
      <c r="H162" s="2" t="s">
        <v>1509</v>
      </c>
      <c r="I162" s="4">
        <v>147393</v>
      </c>
      <c r="J162" s="2" t="s">
        <v>44</v>
      </c>
      <c r="K162" s="2" t="s">
        <v>51</v>
      </c>
      <c r="L162" s="22">
        <v>5</v>
      </c>
      <c r="M162" s="4">
        <v>203813388</v>
      </c>
      <c r="N162" s="2" t="s">
        <v>63</v>
      </c>
      <c r="O162" s="2" t="s">
        <v>1552</v>
      </c>
      <c r="P162" s="24" t="s">
        <v>1513</v>
      </c>
      <c r="Q162" s="5">
        <v>43982</v>
      </c>
      <c r="R162" s="2" t="s">
        <v>63</v>
      </c>
      <c r="S162" s="2" t="s">
        <v>1552</v>
      </c>
      <c r="T162" s="2">
        <v>0</v>
      </c>
      <c r="U162" s="2">
        <v>0</v>
      </c>
      <c r="V162" s="5">
        <v>43982</v>
      </c>
      <c r="W162" s="2" t="s">
        <v>1564</v>
      </c>
      <c r="IW162" s="7"/>
    </row>
    <row r="163" spans="1:257" ht="15.75" thickBot="1" x14ac:dyDescent="0.3">
      <c r="A163" s="54">
        <v>153</v>
      </c>
      <c r="B163" s="55" t="s">
        <v>1390</v>
      </c>
      <c r="C163" s="2" t="s">
        <v>33</v>
      </c>
      <c r="D163" s="2">
        <v>0</v>
      </c>
      <c r="E163" s="2" t="s">
        <v>41</v>
      </c>
      <c r="F163" s="4" t="s">
        <v>104</v>
      </c>
      <c r="G163" s="4" t="s">
        <v>864</v>
      </c>
      <c r="H163" s="2" t="s">
        <v>1509</v>
      </c>
      <c r="I163" s="4">
        <v>47101</v>
      </c>
      <c r="J163" s="2" t="s">
        <v>44</v>
      </c>
      <c r="K163" s="2" t="s">
        <v>51</v>
      </c>
      <c r="L163" s="22">
        <v>1</v>
      </c>
      <c r="M163" s="4">
        <v>25949298</v>
      </c>
      <c r="N163" s="2" t="s">
        <v>63</v>
      </c>
      <c r="O163" s="2" t="s">
        <v>1552</v>
      </c>
      <c r="P163" s="24" t="s">
        <v>1513</v>
      </c>
      <c r="Q163" s="5">
        <v>43982</v>
      </c>
      <c r="R163" s="2" t="s">
        <v>63</v>
      </c>
      <c r="S163" s="2" t="s">
        <v>1552</v>
      </c>
      <c r="T163" s="2">
        <v>0</v>
      </c>
      <c r="U163" s="2">
        <v>0</v>
      </c>
      <c r="V163" s="5">
        <v>43982</v>
      </c>
      <c r="W163" s="2" t="s">
        <v>1564</v>
      </c>
      <c r="IW163" s="7"/>
    </row>
    <row r="164" spans="1:257" ht="15.75" thickBot="1" x14ac:dyDescent="0.3">
      <c r="A164" s="54">
        <v>154</v>
      </c>
      <c r="B164" s="55" t="s">
        <v>1391</v>
      </c>
      <c r="C164" s="2" t="s">
        <v>33</v>
      </c>
      <c r="D164" s="2">
        <v>0</v>
      </c>
      <c r="E164" s="2" t="s">
        <v>41</v>
      </c>
      <c r="F164" s="4" t="s">
        <v>106</v>
      </c>
      <c r="G164" s="4" t="s">
        <v>902</v>
      </c>
      <c r="H164" s="2" t="s">
        <v>1509</v>
      </c>
      <c r="I164" s="4">
        <v>102260</v>
      </c>
      <c r="J164" s="2" t="s">
        <v>44</v>
      </c>
      <c r="K164" s="2" t="s">
        <v>51</v>
      </c>
      <c r="L164" s="22">
        <v>6</v>
      </c>
      <c r="M164" s="4">
        <v>189760613</v>
      </c>
      <c r="N164" s="2" t="s">
        <v>63</v>
      </c>
      <c r="O164" s="2" t="s">
        <v>1552</v>
      </c>
      <c r="P164" s="24" t="s">
        <v>1513</v>
      </c>
      <c r="Q164" s="5">
        <v>43982</v>
      </c>
      <c r="R164" s="2" t="s">
        <v>63</v>
      </c>
      <c r="S164" s="2" t="s">
        <v>1552</v>
      </c>
      <c r="T164" s="2">
        <v>0</v>
      </c>
      <c r="U164" s="2">
        <v>0</v>
      </c>
      <c r="V164" s="5">
        <v>43982</v>
      </c>
      <c r="W164" s="2" t="s">
        <v>1564</v>
      </c>
      <c r="IW164" s="7"/>
    </row>
    <row r="165" spans="1:257" ht="15.75" thickBot="1" x14ac:dyDescent="0.3">
      <c r="A165" s="54">
        <v>155</v>
      </c>
      <c r="B165" s="55" t="s">
        <v>1392</v>
      </c>
      <c r="C165" s="2" t="s">
        <v>33</v>
      </c>
      <c r="D165" s="2">
        <v>0</v>
      </c>
      <c r="E165" s="2" t="s">
        <v>41</v>
      </c>
      <c r="F165" s="4" t="s">
        <v>106</v>
      </c>
      <c r="G165" s="4" t="s">
        <v>935</v>
      </c>
      <c r="H165" s="2" t="s">
        <v>1509</v>
      </c>
      <c r="I165" s="4">
        <v>3429</v>
      </c>
      <c r="J165" s="2" t="s">
        <v>44</v>
      </c>
      <c r="K165" s="2" t="s">
        <v>51</v>
      </c>
      <c r="L165" s="22">
        <v>5</v>
      </c>
      <c r="M165" s="4">
        <v>4352471</v>
      </c>
      <c r="N165" s="2" t="s">
        <v>63</v>
      </c>
      <c r="O165" s="2" t="s">
        <v>1552</v>
      </c>
      <c r="P165" s="24" t="s">
        <v>1513</v>
      </c>
      <c r="Q165" s="5">
        <v>43982</v>
      </c>
      <c r="R165" s="2" t="s">
        <v>63</v>
      </c>
      <c r="S165" s="2" t="s">
        <v>1552</v>
      </c>
      <c r="T165" s="2">
        <v>0</v>
      </c>
      <c r="U165" s="2">
        <v>0</v>
      </c>
      <c r="V165" s="5">
        <v>43982</v>
      </c>
      <c r="W165" s="2" t="s">
        <v>1564</v>
      </c>
      <c r="IW165" s="7"/>
    </row>
    <row r="166" spans="1:257" ht="15.75" thickBot="1" x14ac:dyDescent="0.3">
      <c r="A166" s="54">
        <v>156</v>
      </c>
      <c r="B166" s="55" t="s">
        <v>1393</v>
      </c>
      <c r="C166" s="2" t="s">
        <v>33</v>
      </c>
      <c r="D166" s="2">
        <v>0</v>
      </c>
      <c r="E166" s="2" t="s">
        <v>41</v>
      </c>
      <c r="F166" s="4" t="s">
        <v>106</v>
      </c>
      <c r="G166" s="4" t="s">
        <v>938</v>
      </c>
      <c r="H166" s="2" t="s">
        <v>1509</v>
      </c>
      <c r="I166" s="4">
        <v>16821</v>
      </c>
      <c r="J166" s="2" t="s">
        <v>44</v>
      </c>
      <c r="K166" s="2" t="s">
        <v>51</v>
      </c>
      <c r="L166" s="22">
        <v>1</v>
      </c>
      <c r="M166" s="4">
        <v>9551321</v>
      </c>
      <c r="N166" s="2" t="s">
        <v>63</v>
      </c>
      <c r="O166" s="2" t="s">
        <v>1552</v>
      </c>
      <c r="P166" s="24" t="s">
        <v>1513</v>
      </c>
      <c r="Q166" s="5">
        <v>43982</v>
      </c>
      <c r="R166" s="2" t="s">
        <v>63</v>
      </c>
      <c r="S166" s="2" t="s">
        <v>1552</v>
      </c>
      <c r="T166" s="2">
        <v>0</v>
      </c>
      <c r="U166" s="2">
        <v>0</v>
      </c>
      <c r="V166" s="5">
        <v>43982</v>
      </c>
      <c r="W166" s="2" t="s">
        <v>1564</v>
      </c>
      <c r="IW166" s="7"/>
    </row>
    <row r="167" spans="1:257" ht="15.75" thickBot="1" x14ac:dyDescent="0.3">
      <c r="A167" s="54">
        <v>157</v>
      </c>
      <c r="B167" s="55" t="s">
        <v>1394</v>
      </c>
      <c r="C167" s="2" t="s">
        <v>33</v>
      </c>
      <c r="D167" s="2">
        <v>0</v>
      </c>
      <c r="E167" s="2" t="s">
        <v>41</v>
      </c>
      <c r="F167" s="4" t="s">
        <v>124</v>
      </c>
      <c r="G167" s="4" t="s">
        <v>1205</v>
      </c>
      <c r="H167" s="2" t="s">
        <v>1509</v>
      </c>
      <c r="I167" s="4">
        <v>10275</v>
      </c>
      <c r="J167" s="2" t="s">
        <v>44</v>
      </c>
      <c r="K167" s="2" t="s">
        <v>51</v>
      </c>
      <c r="L167" s="22">
        <v>5</v>
      </c>
      <c r="M167" s="4">
        <v>11840915</v>
      </c>
      <c r="N167" s="2" t="s">
        <v>63</v>
      </c>
      <c r="O167" s="2" t="s">
        <v>1552</v>
      </c>
      <c r="P167" s="24" t="s">
        <v>1513</v>
      </c>
      <c r="Q167" s="5">
        <v>43982</v>
      </c>
      <c r="R167" s="2" t="s">
        <v>63</v>
      </c>
      <c r="S167" s="2" t="s">
        <v>1552</v>
      </c>
      <c r="T167" s="2">
        <v>0</v>
      </c>
      <c r="U167" s="2">
        <v>0</v>
      </c>
      <c r="V167" s="5">
        <v>43982</v>
      </c>
      <c r="W167" s="2" t="s">
        <v>1564</v>
      </c>
      <c r="IW167" s="7"/>
    </row>
    <row r="168" spans="1:257" ht="15.75" thickBot="1" x14ac:dyDescent="0.3">
      <c r="A168" s="54">
        <v>158</v>
      </c>
      <c r="B168" s="55" t="s">
        <v>1395</v>
      </c>
      <c r="C168" s="2" t="s">
        <v>33</v>
      </c>
      <c r="D168" s="2">
        <v>0</v>
      </c>
      <c r="E168" s="2" t="s">
        <v>41</v>
      </c>
      <c r="F168" s="4" t="s">
        <v>124</v>
      </c>
      <c r="G168" s="4" t="s">
        <v>1207</v>
      </c>
      <c r="H168" s="2" t="s">
        <v>1509</v>
      </c>
      <c r="I168" s="4">
        <v>48224</v>
      </c>
      <c r="J168" s="2" t="s">
        <v>44</v>
      </c>
      <c r="K168" s="2" t="s">
        <v>51</v>
      </c>
      <c r="L168" s="22">
        <v>3</v>
      </c>
      <c r="M168" s="4">
        <v>108820575</v>
      </c>
      <c r="N168" s="2" t="s">
        <v>63</v>
      </c>
      <c r="O168" s="2" t="s">
        <v>1552</v>
      </c>
      <c r="P168" s="24" t="s">
        <v>1513</v>
      </c>
      <c r="Q168" s="5">
        <v>43982</v>
      </c>
      <c r="R168" s="2" t="s">
        <v>63</v>
      </c>
      <c r="S168" s="2" t="s">
        <v>1552</v>
      </c>
      <c r="T168" s="2">
        <v>0</v>
      </c>
      <c r="U168" s="2">
        <v>0</v>
      </c>
      <c r="V168" s="5">
        <v>43982</v>
      </c>
      <c r="W168" s="2" t="s">
        <v>1564</v>
      </c>
      <c r="IW168" s="7"/>
    </row>
    <row r="169" spans="1:257" ht="15.75" thickBot="1" x14ac:dyDescent="0.3">
      <c r="A169" s="54">
        <v>159</v>
      </c>
      <c r="B169" s="55" t="s">
        <v>1396</v>
      </c>
      <c r="C169" s="2" t="s">
        <v>33</v>
      </c>
      <c r="D169" s="2">
        <v>0</v>
      </c>
      <c r="E169" s="2" t="s">
        <v>41</v>
      </c>
      <c r="F169" s="4" t="s">
        <v>124</v>
      </c>
      <c r="G169" s="4" t="s">
        <v>1208</v>
      </c>
      <c r="H169" s="2" t="s">
        <v>1509</v>
      </c>
      <c r="I169" s="4">
        <v>5104</v>
      </c>
      <c r="J169" s="2" t="s">
        <v>44</v>
      </c>
      <c r="K169" s="2" t="s">
        <v>51</v>
      </c>
      <c r="L169" s="22">
        <v>5</v>
      </c>
      <c r="M169" s="4">
        <v>6470307</v>
      </c>
      <c r="N169" s="2" t="s">
        <v>63</v>
      </c>
      <c r="O169" s="2" t="s">
        <v>1552</v>
      </c>
      <c r="P169" s="24" t="s">
        <v>1513</v>
      </c>
      <c r="Q169" s="5">
        <v>43982</v>
      </c>
      <c r="R169" s="2" t="s">
        <v>63</v>
      </c>
      <c r="S169" s="2" t="s">
        <v>1552</v>
      </c>
      <c r="T169" s="2">
        <v>0</v>
      </c>
      <c r="U169" s="2">
        <v>0</v>
      </c>
      <c r="V169" s="5">
        <v>43982</v>
      </c>
      <c r="W169" s="2" t="s">
        <v>1564</v>
      </c>
      <c r="IW169" s="7"/>
    </row>
    <row r="170" spans="1:257" ht="15.75" thickBot="1" x14ac:dyDescent="0.3">
      <c r="A170" s="54">
        <v>160</v>
      </c>
      <c r="B170" s="55" t="s">
        <v>1397</v>
      </c>
      <c r="C170" s="2" t="s">
        <v>33</v>
      </c>
      <c r="D170" s="2">
        <v>0</v>
      </c>
      <c r="E170" s="2" t="s">
        <v>41</v>
      </c>
      <c r="F170" s="4" t="s">
        <v>124</v>
      </c>
      <c r="G170" s="4" t="s">
        <v>1209</v>
      </c>
      <c r="H170" s="2" t="s">
        <v>1509</v>
      </c>
      <c r="I170" s="4">
        <v>152</v>
      </c>
      <c r="J170" s="2" t="s">
        <v>44</v>
      </c>
      <c r="K170" s="2" t="s">
        <v>51</v>
      </c>
      <c r="L170" s="22">
        <v>7</v>
      </c>
      <c r="M170" s="4">
        <v>949329</v>
      </c>
      <c r="N170" s="2" t="s">
        <v>63</v>
      </c>
      <c r="O170" s="2" t="s">
        <v>1552</v>
      </c>
      <c r="P170" s="24" t="s">
        <v>1513</v>
      </c>
      <c r="Q170" s="5">
        <v>43982</v>
      </c>
      <c r="R170" s="2" t="s">
        <v>63</v>
      </c>
      <c r="S170" s="2" t="s">
        <v>1552</v>
      </c>
      <c r="T170" s="2">
        <v>0</v>
      </c>
      <c r="U170" s="2">
        <v>0</v>
      </c>
      <c r="V170" s="5">
        <v>43982</v>
      </c>
      <c r="W170" s="2" t="s">
        <v>1564</v>
      </c>
      <c r="IW170" s="7"/>
    </row>
    <row r="171" spans="1:257" ht="15.75" thickBot="1" x14ac:dyDescent="0.3">
      <c r="A171" s="54">
        <v>161</v>
      </c>
      <c r="B171" s="55" t="s">
        <v>1398</v>
      </c>
      <c r="C171" s="2" t="s">
        <v>33</v>
      </c>
      <c r="D171" s="2">
        <v>0</v>
      </c>
      <c r="E171" s="2" t="s">
        <v>41</v>
      </c>
      <c r="F171" s="4" t="s">
        <v>124</v>
      </c>
      <c r="G171" s="4" t="s">
        <v>1214</v>
      </c>
      <c r="H171" s="2" t="s">
        <v>1509</v>
      </c>
      <c r="I171" s="4">
        <v>15004</v>
      </c>
      <c r="J171" s="2" t="s">
        <v>44</v>
      </c>
      <c r="K171" s="2" t="s">
        <v>51</v>
      </c>
      <c r="L171" s="22">
        <v>3</v>
      </c>
      <c r="M171" s="4">
        <v>32363834</v>
      </c>
      <c r="N171" s="2" t="s">
        <v>63</v>
      </c>
      <c r="O171" s="2" t="s">
        <v>1552</v>
      </c>
      <c r="P171" s="24" t="s">
        <v>1513</v>
      </c>
      <c r="Q171" s="5">
        <v>43982</v>
      </c>
      <c r="R171" s="2" t="s">
        <v>63</v>
      </c>
      <c r="S171" s="2" t="s">
        <v>1552</v>
      </c>
      <c r="T171" s="2">
        <v>0</v>
      </c>
      <c r="U171" s="2">
        <v>0</v>
      </c>
      <c r="V171" s="5">
        <v>43982</v>
      </c>
      <c r="W171" s="2" t="s">
        <v>1564</v>
      </c>
      <c r="IW171" s="7"/>
    </row>
    <row r="172" spans="1:257" ht="15.75" thickBot="1" x14ac:dyDescent="0.3">
      <c r="A172" s="54">
        <v>162</v>
      </c>
      <c r="B172" s="55" t="s">
        <v>1399</v>
      </c>
      <c r="C172" s="2" t="s">
        <v>33</v>
      </c>
      <c r="D172" s="2">
        <v>0</v>
      </c>
      <c r="E172" s="2" t="s">
        <v>41</v>
      </c>
      <c r="F172" s="4" t="s">
        <v>124</v>
      </c>
      <c r="G172" s="4" t="s">
        <v>1216</v>
      </c>
      <c r="H172" s="2" t="s">
        <v>1509</v>
      </c>
      <c r="I172" s="4">
        <v>2523</v>
      </c>
      <c r="J172" s="2" t="s">
        <v>44</v>
      </c>
      <c r="K172" s="2" t="s">
        <v>51</v>
      </c>
      <c r="L172" s="4">
        <v>5</v>
      </c>
      <c r="M172" s="4">
        <v>8024167</v>
      </c>
      <c r="N172" s="2" t="s">
        <v>63</v>
      </c>
      <c r="O172" s="2" t="s">
        <v>1552</v>
      </c>
      <c r="P172" s="24" t="s">
        <v>1513</v>
      </c>
      <c r="Q172" s="5">
        <v>43982</v>
      </c>
      <c r="R172" s="2" t="s">
        <v>63</v>
      </c>
      <c r="S172" s="2" t="s">
        <v>1552</v>
      </c>
      <c r="T172" s="2">
        <v>0</v>
      </c>
      <c r="U172" s="2">
        <v>0</v>
      </c>
      <c r="V172" s="5">
        <v>43982</v>
      </c>
      <c r="W172" s="2" t="s">
        <v>1564</v>
      </c>
      <c r="IW172" s="7"/>
    </row>
    <row r="173" spans="1:257" ht="15.75" thickBot="1" x14ac:dyDescent="0.3">
      <c r="A173" s="54">
        <v>163</v>
      </c>
      <c r="B173" s="55" t="s">
        <v>1400</v>
      </c>
      <c r="C173" s="2" t="s">
        <v>33</v>
      </c>
      <c r="D173" s="2">
        <v>0</v>
      </c>
      <c r="E173" s="2" t="s">
        <v>41</v>
      </c>
      <c r="F173" s="4" t="s">
        <v>124</v>
      </c>
      <c r="G173" s="4" t="s">
        <v>1217</v>
      </c>
      <c r="H173" s="2" t="s">
        <v>1509</v>
      </c>
      <c r="I173" s="4">
        <v>23166</v>
      </c>
      <c r="J173" s="2" t="s">
        <v>44</v>
      </c>
      <c r="K173" s="2" t="s">
        <v>51</v>
      </c>
      <c r="L173" s="4">
        <v>6</v>
      </c>
      <c r="M173" s="4">
        <v>35323305</v>
      </c>
      <c r="N173" s="2" t="s">
        <v>63</v>
      </c>
      <c r="O173" s="2" t="s">
        <v>1552</v>
      </c>
      <c r="P173" s="24" t="s">
        <v>1513</v>
      </c>
      <c r="Q173" s="5">
        <v>43982</v>
      </c>
      <c r="R173" s="2" t="s">
        <v>63</v>
      </c>
      <c r="S173" s="2" t="s">
        <v>1552</v>
      </c>
      <c r="T173" s="2">
        <v>0</v>
      </c>
      <c r="U173" s="2">
        <v>0</v>
      </c>
      <c r="V173" s="5">
        <v>43982</v>
      </c>
      <c r="W173" s="2" t="s">
        <v>1564</v>
      </c>
      <c r="IW173" s="7"/>
    </row>
    <row r="174" spans="1:257" ht="15.75" thickBot="1" x14ac:dyDescent="0.3">
      <c r="A174" s="54">
        <v>164</v>
      </c>
      <c r="B174" s="55" t="s">
        <v>1401</v>
      </c>
      <c r="C174" s="2" t="s">
        <v>33</v>
      </c>
      <c r="D174" s="2">
        <v>0</v>
      </c>
      <c r="E174" s="2" t="s">
        <v>41</v>
      </c>
      <c r="F174" s="4" t="s">
        <v>112</v>
      </c>
      <c r="G174" s="4" t="s">
        <v>977</v>
      </c>
      <c r="H174" s="2" t="s">
        <v>1509</v>
      </c>
      <c r="I174" s="4">
        <v>100086</v>
      </c>
      <c r="J174" s="2" t="s">
        <v>44</v>
      </c>
      <c r="K174" s="2" t="s">
        <v>51</v>
      </c>
      <c r="L174" s="4">
        <v>4</v>
      </c>
      <c r="M174" s="4">
        <v>180551980</v>
      </c>
      <c r="N174" s="2" t="s">
        <v>63</v>
      </c>
      <c r="O174" s="2" t="s">
        <v>1552</v>
      </c>
      <c r="P174" s="24" t="s">
        <v>1513</v>
      </c>
      <c r="Q174" s="5">
        <v>43982</v>
      </c>
      <c r="R174" s="2" t="s">
        <v>63</v>
      </c>
      <c r="S174" s="2" t="s">
        <v>1552</v>
      </c>
      <c r="T174" s="2">
        <v>0</v>
      </c>
      <c r="U174" s="2">
        <v>0</v>
      </c>
      <c r="V174" s="5">
        <v>43982</v>
      </c>
      <c r="W174" s="2" t="s">
        <v>1564</v>
      </c>
      <c r="IW174" s="7"/>
    </row>
    <row r="175" spans="1:257" ht="15.75" thickBot="1" x14ac:dyDescent="0.3">
      <c r="A175" s="54">
        <v>165</v>
      </c>
      <c r="B175" s="55" t="s">
        <v>1402</v>
      </c>
      <c r="C175" s="2" t="s">
        <v>33</v>
      </c>
      <c r="D175" s="2">
        <v>0</v>
      </c>
      <c r="E175" s="2" t="s">
        <v>41</v>
      </c>
      <c r="F175" s="2" t="s">
        <v>112</v>
      </c>
      <c r="G175" s="2" t="s">
        <v>990</v>
      </c>
      <c r="H175" s="2" t="s">
        <v>1509</v>
      </c>
      <c r="I175" s="4">
        <v>18591</v>
      </c>
      <c r="J175" s="2" t="s">
        <v>44</v>
      </c>
      <c r="K175" s="2" t="s">
        <v>51</v>
      </c>
      <c r="L175" s="4">
        <v>5</v>
      </c>
      <c r="M175" s="4">
        <v>73736287</v>
      </c>
      <c r="N175" s="2" t="s">
        <v>63</v>
      </c>
      <c r="O175" s="2" t="s">
        <v>1552</v>
      </c>
      <c r="P175" s="24" t="s">
        <v>1513</v>
      </c>
      <c r="Q175" s="5">
        <v>43982</v>
      </c>
      <c r="R175" s="2" t="s">
        <v>63</v>
      </c>
      <c r="S175" s="2" t="s">
        <v>1552</v>
      </c>
      <c r="T175" s="2">
        <v>0</v>
      </c>
      <c r="U175" s="2">
        <v>0</v>
      </c>
      <c r="V175" s="5">
        <v>43982</v>
      </c>
      <c r="W175" s="2" t="s">
        <v>1564</v>
      </c>
      <c r="IW175" s="7"/>
    </row>
    <row r="176" spans="1:257" ht="15.75" thickBot="1" x14ac:dyDescent="0.3">
      <c r="A176" s="54">
        <v>166</v>
      </c>
      <c r="B176" s="55" t="s">
        <v>1403</v>
      </c>
      <c r="C176" s="2" t="s">
        <v>33</v>
      </c>
      <c r="D176" s="2">
        <v>0</v>
      </c>
      <c r="E176" s="2" t="s">
        <v>41</v>
      </c>
      <c r="F176" s="2" t="s">
        <v>112</v>
      </c>
      <c r="G176" s="2" t="s">
        <v>1035</v>
      </c>
      <c r="H176" s="2" t="s">
        <v>1509</v>
      </c>
      <c r="I176" s="4">
        <v>13110</v>
      </c>
      <c r="J176" s="2" t="s">
        <v>44</v>
      </c>
      <c r="K176" s="2" t="s">
        <v>51</v>
      </c>
      <c r="L176" s="4">
        <v>4</v>
      </c>
      <c r="M176" s="4">
        <v>17428538</v>
      </c>
      <c r="N176" s="2" t="s">
        <v>63</v>
      </c>
      <c r="O176" s="2" t="s">
        <v>1552</v>
      </c>
      <c r="P176" s="24" t="s">
        <v>1513</v>
      </c>
      <c r="Q176" s="5">
        <v>43982</v>
      </c>
      <c r="R176" s="2" t="s">
        <v>63</v>
      </c>
      <c r="S176" s="2" t="s">
        <v>1552</v>
      </c>
      <c r="T176" s="2">
        <v>0</v>
      </c>
      <c r="U176" s="2">
        <v>0</v>
      </c>
      <c r="V176" s="5">
        <v>43982</v>
      </c>
      <c r="W176" s="2" t="s">
        <v>1564</v>
      </c>
      <c r="IW176" s="7"/>
    </row>
    <row r="177" spans="1:257" ht="15.75" thickBot="1" x14ac:dyDescent="0.3">
      <c r="A177" s="54">
        <v>167</v>
      </c>
      <c r="B177" s="55" t="s">
        <v>1404</v>
      </c>
      <c r="C177" s="2" t="s">
        <v>33</v>
      </c>
      <c r="D177" s="2">
        <v>0</v>
      </c>
      <c r="E177" s="2" t="s">
        <v>41</v>
      </c>
      <c r="F177" s="2" t="s">
        <v>112</v>
      </c>
      <c r="G177" s="2" t="s">
        <v>1036</v>
      </c>
      <c r="H177" s="2" t="s">
        <v>1509</v>
      </c>
      <c r="I177" s="4">
        <v>81782</v>
      </c>
      <c r="J177" s="2" t="s">
        <v>44</v>
      </c>
      <c r="K177" s="2" t="s">
        <v>51</v>
      </c>
      <c r="L177" s="4">
        <v>5</v>
      </c>
      <c r="M177" s="4">
        <v>116593025</v>
      </c>
      <c r="N177" s="2" t="s">
        <v>63</v>
      </c>
      <c r="O177" s="2" t="s">
        <v>1552</v>
      </c>
      <c r="P177" s="24" t="s">
        <v>1513</v>
      </c>
      <c r="Q177" s="5">
        <v>43982</v>
      </c>
      <c r="R177" s="2" t="s">
        <v>63</v>
      </c>
      <c r="S177" s="2" t="s">
        <v>1552</v>
      </c>
      <c r="T177" s="2">
        <v>0</v>
      </c>
      <c r="U177" s="2">
        <v>0</v>
      </c>
      <c r="V177" s="5">
        <v>43982</v>
      </c>
      <c r="W177" s="2" t="s">
        <v>1564</v>
      </c>
      <c r="IW177" s="7"/>
    </row>
    <row r="178" spans="1:257" ht="15.75" thickBot="1" x14ac:dyDescent="0.3">
      <c r="A178" s="54">
        <v>168</v>
      </c>
      <c r="B178" s="55" t="s">
        <v>1488</v>
      </c>
      <c r="C178" s="2" t="s">
        <v>33</v>
      </c>
      <c r="D178" s="2">
        <v>0</v>
      </c>
      <c r="E178" s="2" t="s">
        <v>41</v>
      </c>
      <c r="F178" s="2" t="s">
        <v>112</v>
      </c>
      <c r="G178" s="2" t="s">
        <v>1037</v>
      </c>
      <c r="H178" s="2" t="s">
        <v>1509</v>
      </c>
      <c r="I178" s="4">
        <v>589536</v>
      </c>
      <c r="J178" s="2" t="s">
        <v>44</v>
      </c>
      <c r="K178" s="2" t="s">
        <v>51</v>
      </c>
      <c r="L178" s="22">
        <v>5</v>
      </c>
      <c r="M178" s="4">
        <v>2272392241</v>
      </c>
      <c r="N178" s="2" t="s">
        <v>63</v>
      </c>
      <c r="O178" s="2" t="s">
        <v>1552</v>
      </c>
      <c r="P178" s="24" t="s">
        <v>1513</v>
      </c>
      <c r="Q178" s="5">
        <v>43982</v>
      </c>
      <c r="R178" s="2" t="s">
        <v>63</v>
      </c>
      <c r="S178" s="2" t="s">
        <v>1552</v>
      </c>
      <c r="T178" s="2">
        <v>0</v>
      </c>
      <c r="U178" s="2">
        <v>0</v>
      </c>
      <c r="V178" s="5">
        <v>43982</v>
      </c>
      <c r="W178" s="2" t="s">
        <v>1564</v>
      </c>
      <c r="IW178" s="7"/>
    </row>
    <row r="179" spans="1:257" ht="15.75" thickBot="1" x14ac:dyDescent="0.3">
      <c r="A179" s="54">
        <v>169</v>
      </c>
      <c r="B179" s="55" t="s">
        <v>1489</v>
      </c>
      <c r="C179" s="2" t="s">
        <v>33</v>
      </c>
      <c r="D179" s="2">
        <v>0</v>
      </c>
      <c r="E179" s="2" t="s">
        <v>41</v>
      </c>
      <c r="F179" s="2" t="s">
        <v>112</v>
      </c>
      <c r="G179" s="2" t="s">
        <v>1044</v>
      </c>
      <c r="H179" s="2" t="s">
        <v>1509</v>
      </c>
      <c r="I179" s="4">
        <v>139220</v>
      </c>
      <c r="J179" s="2" t="s">
        <v>44</v>
      </c>
      <c r="K179" s="2" t="s">
        <v>51</v>
      </c>
      <c r="L179" s="22">
        <v>6</v>
      </c>
      <c r="M179" s="4">
        <v>594311489</v>
      </c>
      <c r="N179" s="2" t="s">
        <v>63</v>
      </c>
      <c r="O179" s="2" t="s">
        <v>1552</v>
      </c>
      <c r="P179" s="24" t="s">
        <v>1513</v>
      </c>
      <c r="Q179" s="5">
        <v>43982</v>
      </c>
      <c r="R179" s="2" t="s">
        <v>63</v>
      </c>
      <c r="S179" s="2" t="s">
        <v>1552</v>
      </c>
      <c r="T179" s="2">
        <v>0</v>
      </c>
      <c r="U179" s="2">
        <v>0</v>
      </c>
      <c r="V179" s="5">
        <v>43982</v>
      </c>
      <c r="W179" s="2" t="s">
        <v>1564</v>
      </c>
      <c r="IW179" s="7"/>
    </row>
    <row r="180" spans="1:257" s="41" customFormat="1" ht="15.75" thickBot="1" x14ac:dyDescent="0.3">
      <c r="A180" s="54">
        <v>170</v>
      </c>
      <c r="B180" s="55" t="s">
        <v>1490</v>
      </c>
      <c r="C180" s="2" t="s">
        <v>33</v>
      </c>
      <c r="D180" s="2">
        <v>0</v>
      </c>
      <c r="E180" s="2" t="s">
        <v>41</v>
      </c>
      <c r="F180" s="2" t="s">
        <v>112</v>
      </c>
      <c r="G180" s="2" t="s">
        <v>1047</v>
      </c>
      <c r="H180" s="2" t="s">
        <v>1509</v>
      </c>
      <c r="I180" s="4">
        <v>4181</v>
      </c>
      <c r="J180" s="2" t="s">
        <v>44</v>
      </c>
      <c r="K180" s="2" t="s">
        <v>51</v>
      </c>
      <c r="L180" s="22">
        <v>2</v>
      </c>
      <c r="M180" s="4">
        <v>2544083</v>
      </c>
      <c r="N180" s="2" t="s">
        <v>63</v>
      </c>
      <c r="O180" s="2" t="s">
        <v>1552</v>
      </c>
      <c r="P180" s="24" t="s">
        <v>1513</v>
      </c>
      <c r="Q180" s="5">
        <v>43982</v>
      </c>
      <c r="R180" s="2" t="s">
        <v>63</v>
      </c>
      <c r="S180" s="2" t="s">
        <v>1552</v>
      </c>
      <c r="T180" s="2">
        <v>0</v>
      </c>
      <c r="U180" s="2">
        <v>0</v>
      </c>
      <c r="V180" s="5">
        <v>43982</v>
      </c>
      <c r="W180" s="2" t="s">
        <v>1564</v>
      </c>
      <c r="IW180" s="7"/>
    </row>
    <row r="181" spans="1:257" s="41" customFormat="1" ht="15.75" thickBot="1" x14ac:dyDescent="0.3">
      <c r="A181" s="54">
        <v>171</v>
      </c>
      <c r="B181" s="55" t="s">
        <v>1491</v>
      </c>
      <c r="C181" s="2" t="s">
        <v>33</v>
      </c>
      <c r="D181" s="2">
        <v>0</v>
      </c>
      <c r="E181" s="2" t="s">
        <v>41</v>
      </c>
      <c r="F181" s="2" t="s">
        <v>114</v>
      </c>
      <c r="G181" s="2" t="s">
        <v>1061</v>
      </c>
      <c r="H181" s="2" t="s">
        <v>1509</v>
      </c>
      <c r="I181" s="4">
        <v>1059016</v>
      </c>
      <c r="J181" s="2" t="s">
        <v>44</v>
      </c>
      <c r="K181" s="2" t="s">
        <v>51</v>
      </c>
      <c r="L181" s="22">
        <v>5</v>
      </c>
      <c r="M181" s="4">
        <v>1199110855</v>
      </c>
      <c r="N181" s="2" t="s">
        <v>63</v>
      </c>
      <c r="O181" s="2" t="s">
        <v>1552</v>
      </c>
      <c r="P181" s="24" t="s">
        <v>1513</v>
      </c>
      <c r="Q181" s="5">
        <v>43982</v>
      </c>
      <c r="R181" s="2" t="s">
        <v>63</v>
      </c>
      <c r="S181" s="2" t="s">
        <v>1552</v>
      </c>
      <c r="T181" s="2">
        <v>0</v>
      </c>
      <c r="U181" s="2">
        <v>0</v>
      </c>
      <c r="V181" s="5">
        <v>43982</v>
      </c>
      <c r="W181" s="2" t="s">
        <v>1564</v>
      </c>
      <c r="IW181" s="7"/>
    </row>
    <row r="182" spans="1:257" s="53" customFormat="1" ht="15.75" thickBot="1" x14ac:dyDescent="0.3">
      <c r="A182" s="56">
        <v>172</v>
      </c>
      <c r="B182" s="57" t="s">
        <v>1551</v>
      </c>
      <c r="C182" s="2" t="s">
        <v>33</v>
      </c>
      <c r="D182" s="2">
        <v>0</v>
      </c>
      <c r="E182" s="2" t="s">
        <v>41</v>
      </c>
      <c r="F182" s="2" t="s">
        <v>114</v>
      </c>
      <c r="G182" s="2" t="s">
        <v>1069</v>
      </c>
      <c r="H182" s="2" t="s">
        <v>1509</v>
      </c>
      <c r="I182" s="4">
        <v>991722</v>
      </c>
      <c r="J182" s="2" t="s">
        <v>44</v>
      </c>
      <c r="K182" s="2" t="s">
        <v>51</v>
      </c>
      <c r="L182" s="22">
        <v>5</v>
      </c>
      <c r="M182" s="4">
        <v>1199232765</v>
      </c>
      <c r="N182" s="2" t="s">
        <v>63</v>
      </c>
      <c r="O182" s="2" t="s">
        <v>1552</v>
      </c>
      <c r="P182" s="24" t="s">
        <v>1513</v>
      </c>
      <c r="Q182" s="5">
        <v>43982</v>
      </c>
      <c r="R182" s="2" t="s">
        <v>63</v>
      </c>
      <c r="S182" s="2" t="s">
        <v>1552</v>
      </c>
      <c r="T182" s="2">
        <v>0</v>
      </c>
      <c r="U182" s="2">
        <v>0</v>
      </c>
      <c r="V182" s="5">
        <v>43982</v>
      </c>
      <c r="W182" s="2" t="s">
        <v>1564</v>
      </c>
      <c r="IW182" s="7"/>
    </row>
    <row r="183" spans="1:257" s="59" customFormat="1" ht="15.75" thickBot="1" x14ac:dyDescent="0.3">
      <c r="A183" s="58">
        <v>173</v>
      </c>
      <c r="B183" s="59" t="s">
        <v>1553</v>
      </c>
      <c r="C183" s="2" t="s">
        <v>33</v>
      </c>
      <c r="D183" s="2">
        <v>0</v>
      </c>
      <c r="E183" s="2" t="s">
        <v>41</v>
      </c>
      <c r="F183" s="2" t="s">
        <v>114</v>
      </c>
      <c r="G183" s="2" t="s">
        <v>1070</v>
      </c>
      <c r="H183" s="2" t="s">
        <v>1509</v>
      </c>
      <c r="I183" s="4">
        <v>11056</v>
      </c>
      <c r="J183" s="2" t="s">
        <v>44</v>
      </c>
      <c r="K183" s="2" t="s">
        <v>51</v>
      </c>
      <c r="L183" s="22">
        <v>5</v>
      </c>
      <c r="M183" s="4">
        <v>13112420</v>
      </c>
      <c r="N183" s="2" t="s">
        <v>63</v>
      </c>
      <c r="O183" s="2" t="s">
        <v>1552</v>
      </c>
      <c r="P183" s="24" t="s">
        <v>1513</v>
      </c>
      <c r="Q183" s="5">
        <v>43982</v>
      </c>
      <c r="R183" s="2" t="s">
        <v>63</v>
      </c>
      <c r="S183" s="2" t="s">
        <v>1552</v>
      </c>
      <c r="T183" s="2">
        <v>0</v>
      </c>
      <c r="U183" s="2">
        <v>0</v>
      </c>
      <c r="V183" s="5">
        <v>43982</v>
      </c>
      <c r="W183" s="2" t="s">
        <v>1564</v>
      </c>
      <c r="IW183" s="7"/>
    </row>
    <row r="184" spans="1:257" s="59" customFormat="1" ht="15.75" thickBot="1" x14ac:dyDescent="0.3">
      <c r="A184" s="58">
        <v>174</v>
      </c>
      <c r="B184" s="59" t="s">
        <v>1554</v>
      </c>
      <c r="C184" s="2" t="s">
        <v>33</v>
      </c>
      <c r="D184" s="2">
        <v>0</v>
      </c>
      <c r="E184" s="2" t="s">
        <v>41</v>
      </c>
      <c r="F184" s="2" t="s">
        <v>114</v>
      </c>
      <c r="G184" s="2" t="s">
        <v>1073</v>
      </c>
      <c r="H184" s="2" t="s">
        <v>1509</v>
      </c>
      <c r="I184" s="4">
        <v>994301</v>
      </c>
      <c r="J184" s="2" t="s">
        <v>44</v>
      </c>
      <c r="K184" s="2" t="s">
        <v>51</v>
      </c>
      <c r="L184" s="22">
        <v>4</v>
      </c>
      <c r="M184" s="4">
        <v>1005939855</v>
      </c>
      <c r="N184" s="2" t="s">
        <v>63</v>
      </c>
      <c r="O184" s="2" t="s">
        <v>1552</v>
      </c>
      <c r="P184" s="24" t="s">
        <v>1513</v>
      </c>
      <c r="Q184" s="5">
        <v>43982</v>
      </c>
      <c r="R184" s="2" t="s">
        <v>63</v>
      </c>
      <c r="S184" s="2" t="s">
        <v>1552</v>
      </c>
      <c r="T184" s="2">
        <v>0</v>
      </c>
      <c r="U184" s="2">
        <v>0</v>
      </c>
      <c r="V184" s="5">
        <v>43982</v>
      </c>
      <c r="W184" s="2" t="s">
        <v>1564</v>
      </c>
      <c r="IW184" s="7"/>
    </row>
    <row r="185" spans="1:257" s="59" customFormat="1" ht="15.75" thickBot="1" x14ac:dyDescent="0.3">
      <c r="A185" s="58">
        <v>175</v>
      </c>
      <c r="B185" s="59" t="s">
        <v>1555</v>
      </c>
      <c r="C185" s="2" t="s">
        <v>33</v>
      </c>
      <c r="D185" s="2">
        <v>0</v>
      </c>
      <c r="E185" s="2" t="s">
        <v>41</v>
      </c>
      <c r="F185" s="2" t="s">
        <v>114</v>
      </c>
      <c r="G185" s="2" t="s">
        <v>1078</v>
      </c>
      <c r="H185" s="2" t="s">
        <v>1509</v>
      </c>
      <c r="I185" s="4">
        <v>282116</v>
      </c>
      <c r="J185" s="2" t="s">
        <v>44</v>
      </c>
      <c r="K185" s="2" t="s">
        <v>51</v>
      </c>
      <c r="L185" s="22">
        <v>4</v>
      </c>
      <c r="M185" s="4">
        <v>313494950</v>
      </c>
      <c r="N185" s="2" t="s">
        <v>63</v>
      </c>
      <c r="O185" s="2" t="s">
        <v>1552</v>
      </c>
      <c r="P185" s="24" t="s">
        <v>1513</v>
      </c>
      <c r="Q185" s="5">
        <v>43982</v>
      </c>
      <c r="R185" s="2" t="s">
        <v>63</v>
      </c>
      <c r="S185" s="2" t="s">
        <v>1552</v>
      </c>
      <c r="T185" s="2">
        <v>0</v>
      </c>
      <c r="U185" s="2">
        <v>0</v>
      </c>
      <c r="V185" s="5">
        <v>43982</v>
      </c>
      <c r="W185" s="2" t="s">
        <v>1564</v>
      </c>
      <c r="IW185" s="7"/>
    </row>
    <row r="186" spans="1:257" s="59" customFormat="1" ht="15.75" thickBot="1" x14ac:dyDescent="0.3">
      <c r="A186" s="58">
        <v>176</v>
      </c>
      <c r="B186" s="59" t="s">
        <v>1556</v>
      </c>
      <c r="C186" s="2" t="s">
        <v>33</v>
      </c>
      <c r="D186" s="2">
        <v>0</v>
      </c>
      <c r="E186" s="2" t="s">
        <v>41</v>
      </c>
      <c r="F186" s="2" t="s">
        <v>114</v>
      </c>
      <c r="G186" s="2" t="s">
        <v>1080</v>
      </c>
      <c r="H186" s="2" t="s">
        <v>1509</v>
      </c>
      <c r="I186" s="4">
        <v>319257</v>
      </c>
      <c r="J186" s="2" t="s">
        <v>44</v>
      </c>
      <c r="K186" s="2" t="s">
        <v>51</v>
      </c>
      <c r="L186" s="22">
        <v>5</v>
      </c>
      <c r="M186" s="4">
        <v>378644676</v>
      </c>
      <c r="N186" s="2" t="s">
        <v>63</v>
      </c>
      <c r="O186" s="2" t="s">
        <v>1552</v>
      </c>
      <c r="P186" s="24" t="s">
        <v>1513</v>
      </c>
      <c r="Q186" s="5">
        <v>43982</v>
      </c>
      <c r="R186" s="2" t="s">
        <v>63</v>
      </c>
      <c r="S186" s="2" t="s">
        <v>1552</v>
      </c>
      <c r="T186" s="2">
        <v>0</v>
      </c>
      <c r="U186" s="2">
        <v>0</v>
      </c>
      <c r="V186" s="5">
        <v>43982</v>
      </c>
      <c r="W186" s="2" t="s">
        <v>1564</v>
      </c>
      <c r="IW186" s="7"/>
    </row>
    <row r="187" spans="1:257" s="59" customFormat="1" ht="15.75" thickBot="1" x14ac:dyDescent="0.3">
      <c r="A187" s="63">
        <v>177</v>
      </c>
      <c r="B187" s="59" t="s">
        <v>1557</v>
      </c>
      <c r="C187" s="2" t="s">
        <v>33</v>
      </c>
      <c r="D187" s="2">
        <v>0</v>
      </c>
      <c r="E187" s="2" t="s">
        <v>41</v>
      </c>
      <c r="F187" s="2" t="s">
        <v>114</v>
      </c>
      <c r="G187" s="2" t="s">
        <v>1081</v>
      </c>
      <c r="H187" s="2" t="s">
        <v>1509</v>
      </c>
      <c r="I187" s="4">
        <v>2381</v>
      </c>
      <c r="J187" s="2" t="s">
        <v>44</v>
      </c>
      <c r="K187" s="2" t="s">
        <v>51</v>
      </c>
      <c r="L187" s="22">
        <v>5</v>
      </c>
      <c r="M187" s="4">
        <v>2823813</v>
      </c>
      <c r="N187" s="2" t="s">
        <v>63</v>
      </c>
      <c r="O187" s="2" t="s">
        <v>1552</v>
      </c>
      <c r="P187" s="24" t="s">
        <v>1513</v>
      </c>
      <c r="Q187" s="5">
        <v>43982</v>
      </c>
      <c r="R187" s="2" t="s">
        <v>63</v>
      </c>
      <c r="S187" s="2" t="s">
        <v>1552</v>
      </c>
      <c r="T187" s="2">
        <v>0</v>
      </c>
      <c r="U187" s="2">
        <v>0</v>
      </c>
      <c r="V187" s="5">
        <v>43982</v>
      </c>
      <c r="W187" s="2" t="s">
        <v>1564</v>
      </c>
      <c r="IW187" s="7"/>
    </row>
    <row r="188" spans="1:257" s="59" customFormat="1" ht="15.75" thickBot="1" x14ac:dyDescent="0.3">
      <c r="A188" s="63">
        <v>178</v>
      </c>
      <c r="B188" s="64" t="s">
        <v>1560</v>
      </c>
      <c r="C188" s="2" t="s">
        <v>33</v>
      </c>
      <c r="D188" s="2">
        <v>0</v>
      </c>
      <c r="E188" s="2" t="s">
        <v>41</v>
      </c>
      <c r="F188" s="2" t="s">
        <v>116</v>
      </c>
      <c r="G188" s="2" t="s">
        <v>1088</v>
      </c>
      <c r="H188" s="2" t="s">
        <v>1509</v>
      </c>
      <c r="I188" s="4">
        <v>817</v>
      </c>
      <c r="J188" s="2" t="s">
        <v>44</v>
      </c>
      <c r="K188" s="2" t="s">
        <v>51</v>
      </c>
      <c r="L188" s="22">
        <v>5</v>
      </c>
      <c r="M188" s="4">
        <v>5036284</v>
      </c>
      <c r="N188" s="2" t="s">
        <v>63</v>
      </c>
      <c r="O188" s="2" t="s">
        <v>1552</v>
      </c>
      <c r="P188" s="24" t="s">
        <v>1513</v>
      </c>
      <c r="Q188" s="5">
        <v>43982</v>
      </c>
      <c r="R188" s="2" t="s">
        <v>63</v>
      </c>
      <c r="S188" s="2" t="s">
        <v>1552</v>
      </c>
      <c r="T188" s="2">
        <v>0</v>
      </c>
      <c r="U188" s="2">
        <v>0</v>
      </c>
      <c r="V188" s="5">
        <v>43982</v>
      </c>
      <c r="W188" s="2" t="s">
        <v>1564</v>
      </c>
      <c r="IW188" s="7"/>
    </row>
    <row r="189" spans="1:257" s="61" customFormat="1" ht="15.75" thickBot="1" x14ac:dyDescent="0.3">
      <c r="A189" s="63">
        <v>179</v>
      </c>
      <c r="B189" s="64" t="s">
        <v>1561</v>
      </c>
      <c r="C189" s="2" t="s">
        <v>33</v>
      </c>
      <c r="D189" s="2">
        <v>0</v>
      </c>
      <c r="E189" s="2" t="s">
        <v>41</v>
      </c>
      <c r="F189" s="2" t="s">
        <v>116</v>
      </c>
      <c r="G189" s="2" t="s">
        <v>1096</v>
      </c>
      <c r="H189" s="2" t="s">
        <v>1509</v>
      </c>
      <c r="I189" s="4">
        <v>7046</v>
      </c>
      <c r="J189" s="2" t="s">
        <v>44</v>
      </c>
      <c r="K189" s="2" t="s">
        <v>51</v>
      </c>
      <c r="L189" s="22">
        <v>5</v>
      </c>
      <c r="M189" s="4">
        <v>15930896</v>
      </c>
      <c r="N189" s="2" t="s">
        <v>63</v>
      </c>
      <c r="O189" s="2" t="s">
        <v>1552</v>
      </c>
      <c r="P189" s="24" t="s">
        <v>1513</v>
      </c>
      <c r="Q189" s="5">
        <v>43982</v>
      </c>
      <c r="R189" s="2" t="s">
        <v>63</v>
      </c>
      <c r="S189" s="2" t="s">
        <v>1552</v>
      </c>
      <c r="T189" s="2">
        <v>0</v>
      </c>
      <c r="U189" s="2">
        <v>0</v>
      </c>
      <c r="V189" s="5">
        <v>43982</v>
      </c>
      <c r="W189" s="2" t="s">
        <v>1564</v>
      </c>
      <c r="IW189" s="7"/>
    </row>
    <row r="190" spans="1:257" s="61" customFormat="1" ht="15.75" thickBot="1" x14ac:dyDescent="0.3">
      <c r="A190" s="63">
        <v>180</v>
      </c>
      <c r="B190" s="64" t="s">
        <v>1562</v>
      </c>
      <c r="C190" s="2" t="s">
        <v>33</v>
      </c>
      <c r="D190" s="2">
        <v>0</v>
      </c>
      <c r="E190" s="2" t="s">
        <v>41</v>
      </c>
      <c r="F190" s="2" t="s">
        <v>116</v>
      </c>
      <c r="G190" s="2" t="s">
        <v>1115</v>
      </c>
      <c r="H190" s="2" t="s">
        <v>1509</v>
      </c>
      <c r="I190" s="4">
        <v>2879</v>
      </c>
      <c r="J190" s="2" t="s">
        <v>44</v>
      </c>
      <c r="K190" s="2" t="s">
        <v>51</v>
      </c>
      <c r="L190" s="22">
        <v>5</v>
      </c>
      <c r="M190" s="4">
        <v>11086301</v>
      </c>
      <c r="N190" s="2" t="s">
        <v>63</v>
      </c>
      <c r="O190" s="2" t="s">
        <v>1552</v>
      </c>
      <c r="P190" s="24" t="s">
        <v>1513</v>
      </c>
      <c r="Q190" s="5">
        <v>43982</v>
      </c>
      <c r="R190" s="2" t="s">
        <v>63</v>
      </c>
      <c r="S190" s="2" t="s">
        <v>1552</v>
      </c>
      <c r="T190" s="2">
        <v>0</v>
      </c>
      <c r="U190" s="2">
        <v>0</v>
      </c>
      <c r="V190" s="5">
        <v>43982</v>
      </c>
      <c r="W190" s="2" t="s">
        <v>1564</v>
      </c>
      <c r="IW190" s="7"/>
    </row>
    <row r="191" spans="1:257" s="61" customFormat="1" ht="15.75" thickBot="1" x14ac:dyDescent="0.3">
      <c r="A191" s="63">
        <v>181</v>
      </c>
      <c r="B191" s="64" t="s">
        <v>1563</v>
      </c>
      <c r="C191" s="2" t="s">
        <v>33</v>
      </c>
      <c r="D191" s="2">
        <v>0</v>
      </c>
      <c r="E191" s="2" t="s">
        <v>41</v>
      </c>
      <c r="F191" s="2" t="s">
        <v>116</v>
      </c>
      <c r="G191" s="2" t="s">
        <v>1117</v>
      </c>
      <c r="H191" s="2" t="s">
        <v>1509</v>
      </c>
      <c r="I191" s="4">
        <v>133170</v>
      </c>
      <c r="J191" s="2" t="s">
        <v>44</v>
      </c>
      <c r="K191" s="2" t="s">
        <v>51</v>
      </c>
      <c r="L191" s="22">
        <v>3</v>
      </c>
      <c r="M191" s="4">
        <v>197202334</v>
      </c>
      <c r="N191" s="2" t="s">
        <v>63</v>
      </c>
      <c r="O191" s="2" t="s">
        <v>1552</v>
      </c>
      <c r="P191" s="24" t="s">
        <v>1513</v>
      </c>
      <c r="Q191" s="5">
        <v>43982</v>
      </c>
      <c r="R191" s="2" t="s">
        <v>63</v>
      </c>
      <c r="S191" s="2" t="s">
        <v>1552</v>
      </c>
      <c r="T191" s="2">
        <v>0</v>
      </c>
      <c r="U191" s="2">
        <v>0</v>
      </c>
      <c r="V191" s="5">
        <v>43982</v>
      </c>
      <c r="W191" s="2" t="s">
        <v>1564</v>
      </c>
      <c r="IW191" s="7"/>
    </row>
    <row r="192" spans="1:257" s="61" customFormat="1" ht="15.75" thickBot="1" x14ac:dyDescent="0.3">
      <c r="A192" s="63">
        <v>177</v>
      </c>
      <c r="B192" s="64" t="s">
        <v>1557</v>
      </c>
      <c r="C192" s="2" t="s">
        <v>33</v>
      </c>
      <c r="D192" s="2">
        <v>0</v>
      </c>
      <c r="E192" s="2" t="s">
        <v>41</v>
      </c>
      <c r="F192" s="2" t="s">
        <v>116</v>
      </c>
      <c r="G192" s="2" t="s">
        <v>1120</v>
      </c>
      <c r="H192" s="2" t="s">
        <v>1509</v>
      </c>
      <c r="I192" s="4">
        <v>10740</v>
      </c>
      <c r="J192" s="2" t="s">
        <v>44</v>
      </c>
      <c r="K192" s="2" t="s">
        <v>51</v>
      </c>
      <c r="L192" s="22">
        <v>5</v>
      </c>
      <c r="M192" s="4">
        <v>65881743</v>
      </c>
      <c r="N192" s="2" t="s">
        <v>63</v>
      </c>
      <c r="O192" s="2" t="s">
        <v>1552</v>
      </c>
      <c r="P192" s="24" t="s">
        <v>1513</v>
      </c>
      <c r="Q192" s="5">
        <v>43982</v>
      </c>
      <c r="R192" s="2" t="s">
        <v>63</v>
      </c>
      <c r="S192" s="2" t="s">
        <v>1552</v>
      </c>
      <c r="T192" s="2">
        <v>0</v>
      </c>
      <c r="U192" s="2">
        <v>0</v>
      </c>
      <c r="V192" s="5">
        <v>43982</v>
      </c>
      <c r="W192" s="2" t="s">
        <v>1564</v>
      </c>
      <c r="IW192" s="7"/>
    </row>
    <row r="193" spans="1:257" s="61" customFormat="1" ht="15.75" thickBot="1" x14ac:dyDescent="0.3">
      <c r="A193" s="63">
        <v>177</v>
      </c>
      <c r="B193" s="64" t="s">
        <v>1557</v>
      </c>
      <c r="C193" s="2" t="s">
        <v>33</v>
      </c>
      <c r="D193" s="2">
        <v>0</v>
      </c>
      <c r="E193" s="2" t="s">
        <v>41</v>
      </c>
      <c r="F193" s="2" t="s">
        <v>116</v>
      </c>
      <c r="G193" s="2" t="s">
        <v>1126</v>
      </c>
      <c r="H193" s="2" t="s">
        <v>1509</v>
      </c>
      <c r="I193" s="4">
        <v>8</v>
      </c>
      <c r="J193" s="2" t="s">
        <v>44</v>
      </c>
      <c r="K193" s="2" t="s">
        <v>51</v>
      </c>
      <c r="L193" s="22">
        <v>5</v>
      </c>
      <c r="M193" s="4">
        <v>28996</v>
      </c>
      <c r="N193" s="2" t="s">
        <v>63</v>
      </c>
      <c r="O193" s="2" t="s">
        <v>1552</v>
      </c>
      <c r="P193" s="24" t="s">
        <v>1513</v>
      </c>
      <c r="Q193" s="5">
        <v>43982</v>
      </c>
      <c r="R193" s="2" t="s">
        <v>63</v>
      </c>
      <c r="S193" s="2" t="s">
        <v>1552</v>
      </c>
      <c r="T193" s="2">
        <v>0</v>
      </c>
      <c r="U193" s="2">
        <v>0</v>
      </c>
      <c r="V193" s="5">
        <v>43982</v>
      </c>
      <c r="W193" s="2" t="s">
        <v>1564</v>
      </c>
      <c r="IW193" s="7"/>
    </row>
    <row r="194" spans="1:257" s="61" customFormat="1" ht="15.75" thickBot="1" x14ac:dyDescent="0.3">
      <c r="A194" s="60"/>
      <c r="C194" s="2"/>
      <c r="D194" s="2"/>
      <c r="E194" s="2"/>
      <c r="F194" s="2"/>
      <c r="G194" s="2"/>
      <c r="H194" s="2"/>
      <c r="I194" s="4"/>
      <c r="J194" s="2"/>
      <c r="K194" s="2"/>
      <c r="L194" s="22"/>
      <c r="M194" s="4"/>
      <c r="N194" s="2"/>
      <c r="O194" s="2"/>
      <c r="P194" s="24"/>
      <c r="Q194" s="5"/>
      <c r="R194" s="2"/>
      <c r="S194" s="2"/>
      <c r="T194" s="2"/>
      <c r="U194" s="2"/>
      <c r="V194" s="5"/>
      <c r="W194" s="2"/>
      <c r="IW194" s="7"/>
    </row>
    <row r="195" spans="1:257" s="61" customFormat="1" ht="15.75" thickBot="1" x14ac:dyDescent="0.3">
      <c r="A195" s="60"/>
      <c r="C195" s="2"/>
      <c r="D195" s="2"/>
      <c r="E195" s="2"/>
      <c r="F195" s="2"/>
      <c r="G195" s="2"/>
      <c r="H195" s="2"/>
      <c r="I195" s="4"/>
      <c r="J195" s="2"/>
      <c r="K195" s="2"/>
      <c r="L195" s="22"/>
      <c r="M195" s="4"/>
      <c r="N195" s="2"/>
      <c r="O195" s="2"/>
      <c r="P195" s="24"/>
      <c r="Q195" s="5"/>
      <c r="R195" s="2"/>
      <c r="S195" s="2"/>
      <c r="T195" s="2"/>
      <c r="U195" s="2"/>
      <c r="V195" s="5"/>
      <c r="W195" s="2"/>
      <c r="IW19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s="59" t="s">
        <v>1552</v>
      </c>
    </row>
    <row r="351144" spans="1:7" x14ac:dyDescent="0.25">
      <c r="B351144" t="s">
        <v>77</v>
      </c>
      <c r="C351144" t="s">
        <v>78</v>
      </c>
      <c r="E351144" t="s">
        <v>80</v>
      </c>
      <c r="F351144" t="s">
        <v>81</v>
      </c>
      <c r="G351144" t="s">
        <v>76</v>
      </c>
    </row>
    <row r="351145" spans="1:7" x14ac:dyDescent="0.25">
      <c r="B351145" t="s">
        <v>82</v>
      </c>
      <c r="C351145" t="s">
        <v>83</v>
      </c>
      <c r="F351145" t="s">
        <v>85</v>
      </c>
      <c r="G351145" t="s">
        <v>1492</v>
      </c>
    </row>
    <row r="351146" spans="1:7" x14ac:dyDescent="0.25">
      <c r="B351146" t="s">
        <v>86</v>
      </c>
      <c r="C351146" t="s">
        <v>87</v>
      </c>
      <c r="F351146" t="s">
        <v>89</v>
      </c>
      <c r="G351146" t="s">
        <v>1543</v>
      </c>
    </row>
    <row r="351147" spans="1:7" x14ac:dyDescent="0.25">
      <c r="B351147" t="s">
        <v>90</v>
      </c>
      <c r="C351147" t="s">
        <v>91</v>
      </c>
      <c r="F351147" t="s">
        <v>93</v>
      </c>
      <c r="G351147" s="59" t="s">
        <v>1552</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xr:uid="{00000000-0009-0000-0000-000000000000}"/>
  <mergeCells count="3">
    <mergeCell ref="D1:G1"/>
    <mergeCell ref="D2:G2"/>
    <mergeCell ref="B8:W8"/>
  </mergeCells>
  <phoneticPr fontId="5" type="noConversion"/>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8" xr:uid="{00000000-0002-0000-0000-000000000000}">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8" xr:uid="{00000000-0002-0000-0000-000001000000}">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R11:R195 K11:K195 N11:N195" xr:uid="{00000000-0002-0000-0000-000002000000}">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5" xr:uid="{00000000-0002-0000-0000-000003000000}">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5" xr:uid="{00000000-0002-0000-0000-000004000000}">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95" xr:uid="{00000000-0002-0000-0000-000005000000}">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5 S11:S195" xr:uid="{00000000-0002-0000-0000-000007000000}">
      <formula1>$G$351136:$G$351146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0248-884F-4CB0-9238-9002F6391F42}">
  <dimension ref="A1:IV351029"/>
  <sheetViews>
    <sheetView workbookViewId="0">
      <selection activeCell="F29" sqref="F29"/>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45.5703125" style="8" customWidth="1"/>
    <col min="7" max="7" width="19" style="8" customWidth="1"/>
    <col min="8" max="16384" width="9.140625" style="8"/>
  </cols>
  <sheetData>
    <row r="1" spans="1:7" x14ac:dyDescent="0.25">
      <c r="B1" s="82" t="s">
        <v>0</v>
      </c>
      <c r="C1" s="82">
        <v>63</v>
      </c>
      <c r="D1" s="82" t="s">
        <v>1</v>
      </c>
    </row>
    <row r="2" spans="1:7" x14ac:dyDescent="0.25">
      <c r="B2" s="82" t="s">
        <v>2</v>
      </c>
      <c r="C2" s="82">
        <v>441</v>
      </c>
      <c r="D2" s="82" t="s">
        <v>1607</v>
      </c>
    </row>
    <row r="3" spans="1:7" x14ac:dyDescent="0.25">
      <c r="B3" s="82" t="s">
        <v>4</v>
      </c>
      <c r="C3" s="82">
        <v>1</v>
      </c>
    </row>
    <row r="4" spans="1:7" x14ac:dyDescent="0.25">
      <c r="B4" s="82" t="s">
        <v>5</v>
      </c>
      <c r="C4" s="82">
        <v>530</v>
      </c>
    </row>
    <row r="5" spans="1:7" x14ac:dyDescent="0.25">
      <c r="B5" s="82" t="s">
        <v>6</v>
      </c>
      <c r="C5" s="6">
        <v>43982</v>
      </c>
    </row>
    <row r="6" spans="1:7" x14ac:dyDescent="0.25">
      <c r="B6" s="82" t="s">
        <v>7</v>
      </c>
      <c r="C6" s="82">
        <v>1</v>
      </c>
      <c r="D6" s="82" t="s">
        <v>8</v>
      </c>
    </row>
    <row r="8" spans="1:7" x14ac:dyDescent="0.25">
      <c r="A8" s="82" t="s">
        <v>9</v>
      </c>
      <c r="B8" s="90" t="s">
        <v>1606</v>
      </c>
      <c r="C8" s="79"/>
      <c r="D8" s="79"/>
      <c r="E8" s="79"/>
      <c r="F8" s="79"/>
      <c r="G8" s="79"/>
    </row>
    <row r="9" spans="1:7" x14ac:dyDescent="0.25">
      <c r="C9" s="82">
        <v>2</v>
      </c>
      <c r="D9" s="82">
        <v>3</v>
      </c>
      <c r="E9" s="89">
        <v>4</v>
      </c>
      <c r="F9" s="89">
        <v>8</v>
      </c>
      <c r="G9" s="89">
        <v>16</v>
      </c>
    </row>
    <row r="10" spans="1:7" x14ac:dyDescent="0.25">
      <c r="C10" s="82" t="s">
        <v>1605</v>
      </c>
      <c r="D10" s="88" t="s">
        <v>12</v>
      </c>
      <c r="E10" s="87" t="s">
        <v>1604</v>
      </c>
      <c r="F10" s="87" t="s">
        <v>1603</v>
      </c>
      <c r="G10" s="87" t="s">
        <v>31</v>
      </c>
    </row>
    <row r="11" spans="1:7" x14ac:dyDescent="0.25">
      <c r="A11" s="82">
        <v>1</v>
      </c>
      <c r="B11" s="8" t="s">
        <v>32</v>
      </c>
      <c r="C11" s="83" t="s">
        <v>33</v>
      </c>
      <c r="D11" s="86" t="s">
        <v>1568</v>
      </c>
      <c r="E11" s="83" t="s">
        <v>1602</v>
      </c>
      <c r="F11" s="91">
        <v>165562209036</v>
      </c>
      <c r="G11" s="83" t="s">
        <v>1568</v>
      </c>
    </row>
    <row r="12" spans="1:7" x14ac:dyDescent="0.25">
      <c r="A12" s="82">
        <v>2</v>
      </c>
      <c r="B12" s="8" t="s">
        <v>32</v>
      </c>
      <c r="C12" s="85" t="s">
        <v>33</v>
      </c>
      <c r="D12" s="84" t="s">
        <v>1568</v>
      </c>
      <c r="E12" s="83" t="s">
        <v>1601</v>
      </c>
      <c r="F12" s="91">
        <v>77158934663</v>
      </c>
      <c r="G12" s="83" t="s">
        <v>1568</v>
      </c>
    </row>
    <row r="13" spans="1:7" x14ac:dyDescent="0.25">
      <c r="A13" s="82">
        <v>-1</v>
      </c>
      <c r="C13" s="75" t="s">
        <v>1568</v>
      </c>
      <c r="D13" s="75" t="s">
        <v>1568</v>
      </c>
      <c r="E13" s="75" t="s">
        <v>1568</v>
      </c>
      <c r="F13" s="75" t="s">
        <v>1568</v>
      </c>
      <c r="G13" s="75" t="s">
        <v>1568</v>
      </c>
    </row>
    <row r="14" spans="1:7" x14ac:dyDescent="0.25">
      <c r="A14" s="82">
        <v>999999</v>
      </c>
      <c r="B14" s="8" t="s">
        <v>1569</v>
      </c>
      <c r="C14" s="75" t="s">
        <v>1568</v>
      </c>
      <c r="D14" s="75" t="s">
        <v>1568</v>
      </c>
      <c r="E14" s="75" t="s">
        <v>1568</v>
      </c>
      <c r="F14" s="75" t="s">
        <v>1568</v>
      </c>
      <c r="G14" s="75" t="s">
        <v>1568</v>
      </c>
    </row>
    <row r="351004" spans="1:2" x14ac:dyDescent="0.25">
      <c r="A351004" s="8" t="s">
        <v>33</v>
      </c>
      <c r="B351004" s="8" t="s">
        <v>1602</v>
      </c>
    </row>
    <row r="351005" spans="1:2" x14ac:dyDescent="0.25">
      <c r="A351005" s="8" t="s">
        <v>40</v>
      </c>
      <c r="B351005" s="8" t="s">
        <v>1601</v>
      </c>
    </row>
    <row r="351006" spans="1:2" x14ac:dyDescent="0.25">
      <c r="B351006" s="8" t="s">
        <v>1600</v>
      </c>
    </row>
    <row r="351007" spans="1:2" x14ac:dyDescent="0.25">
      <c r="B351007" s="8" t="s">
        <v>1599</v>
      </c>
    </row>
    <row r="351008" spans="1:2" x14ac:dyDescent="0.25">
      <c r="B351008" s="8" t="s">
        <v>1598</v>
      </c>
    </row>
    <row r="351009" spans="2:2" x14ac:dyDescent="0.25">
      <c r="B351009" s="8" t="s">
        <v>1597</v>
      </c>
    </row>
    <row r="351010" spans="2:2" x14ac:dyDescent="0.25">
      <c r="B351010" s="8" t="s">
        <v>1596</v>
      </c>
    </row>
    <row r="351011" spans="2:2" x14ac:dyDescent="0.25">
      <c r="B351011" s="8" t="s">
        <v>1595</v>
      </c>
    </row>
    <row r="351012" spans="2:2" x14ac:dyDescent="0.25">
      <c r="B351012" s="8" t="s">
        <v>1594</v>
      </c>
    </row>
    <row r="351013" spans="2:2" x14ac:dyDescent="0.25">
      <c r="B351013" s="8" t="s">
        <v>1593</v>
      </c>
    </row>
    <row r="351014" spans="2:2" x14ac:dyDescent="0.25">
      <c r="B351014" s="8" t="s">
        <v>1592</v>
      </c>
    </row>
    <row r="351015" spans="2:2" x14ac:dyDescent="0.25">
      <c r="B351015" s="8" t="s">
        <v>1591</v>
      </c>
    </row>
    <row r="351016" spans="2:2" x14ac:dyDescent="0.25">
      <c r="B351016" s="8" t="s">
        <v>1590</v>
      </c>
    </row>
    <row r="351017" spans="2:2" x14ac:dyDescent="0.25">
      <c r="B351017" s="8" t="s">
        <v>1589</v>
      </c>
    </row>
    <row r="351018" spans="2:2" x14ac:dyDescent="0.25">
      <c r="B351018" s="8" t="s">
        <v>1588</v>
      </c>
    </row>
    <row r="351019" spans="2:2" x14ac:dyDescent="0.25">
      <c r="B351019" s="8" t="s">
        <v>1587</v>
      </c>
    </row>
    <row r="351020" spans="2:2" x14ac:dyDescent="0.25">
      <c r="B351020" s="8" t="s">
        <v>1586</v>
      </c>
    </row>
    <row r="351021" spans="2:2" x14ac:dyDescent="0.25">
      <c r="B351021" s="8" t="s">
        <v>1585</v>
      </c>
    </row>
    <row r="351022" spans="2:2" x14ac:dyDescent="0.25">
      <c r="B351022" s="8" t="s">
        <v>1584</v>
      </c>
    </row>
    <row r="351023" spans="2:2" x14ac:dyDescent="0.25">
      <c r="B351023" s="8" t="s">
        <v>1583</v>
      </c>
    </row>
    <row r="351024" spans="2:2" x14ac:dyDescent="0.25">
      <c r="B351024" s="8" t="s">
        <v>1582</v>
      </c>
    </row>
    <row r="351025" spans="2:2" x14ac:dyDescent="0.25">
      <c r="B351025" s="8" t="s">
        <v>1581</v>
      </c>
    </row>
    <row r="351026" spans="2:2" x14ac:dyDescent="0.25">
      <c r="B351026" s="8" t="s">
        <v>1580</v>
      </c>
    </row>
    <row r="351027" spans="2:2" x14ac:dyDescent="0.25">
      <c r="B351027" s="8" t="s">
        <v>1579</v>
      </c>
    </row>
    <row r="351028" spans="2:2" x14ac:dyDescent="0.25">
      <c r="B351028" s="8" t="s">
        <v>1578</v>
      </c>
    </row>
    <row r="351029" spans="2:2" x14ac:dyDescent="0.25">
      <c r="B351029" s="8" t="s">
        <v>1565</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xr:uid="{00000000-0002-0000-00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000-000002000000}">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000-000000000000}">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0F7C-8D6C-45FE-BEE1-BE6CDAF16246}">
  <dimension ref="A1:IV351005"/>
  <sheetViews>
    <sheetView tabSelected="1" workbookViewId="0">
      <selection activeCell="C25" sqref="C25"/>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76" t="s">
        <v>0</v>
      </c>
      <c r="C1" s="76">
        <v>63</v>
      </c>
      <c r="D1" s="76" t="s">
        <v>1</v>
      </c>
    </row>
    <row r="2" spans="1:10" x14ac:dyDescent="0.25">
      <c r="B2" s="76" t="s">
        <v>2</v>
      </c>
      <c r="C2" s="76">
        <v>445</v>
      </c>
      <c r="D2" s="76" t="s">
        <v>1577</v>
      </c>
    </row>
    <row r="3" spans="1:10" x14ac:dyDescent="0.25">
      <c r="B3" s="76" t="s">
        <v>4</v>
      </c>
      <c r="C3" s="76">
        <v>1</v>
      </c>
    </row>
    <row r="4" spans="1:10" x14ac:dyDescent="0.25">
      <c r="B4" s="76" t="s">
        <v>5</v>
      </c>
      <c r="C4" s="76">
        <v>530</v>
      </c>
    </row>
    <row r="5" spans="1:10" x14ac:dyDescent="0.25">
      <c r="B5" s="76" t="s">
        <v>6</v>
      </c>
      <c r="C5" s="81">
        <v>43982</v>
      </c>
    </row>
    <row r="6" spans="1:10" x14ac:dyDescent="0.25">
      <c r="B6" s="76" t="s">
        <v>7</v>
      </c>
      <c r="C6" s="76">
        <v>1</v>
      </c>
      <c r="D6" s="76" t="s">
        <v>8</v>
      </c>
    </row>
    <row r="8" spans="1:10" x14ac:dyDescent="0.25">
      <c r="A8" s="76" t="s">
        <v>9</v>
      </c>
      <c r="B8" s="80" t="s">
        <v>1576</v>
      </c>
      <c r="C8" s="79"/>
      <c r="D8" s="79"/>
      <c r="E8" s="79"/>
      <c r="F8" s="79"/>
      <c r="G8" s="79"/>
      <c r="H8" s="79"/>
      <c r="I8" s="79"/>
      <c r="J8" s="79"/>
    </row>
    <row r="9" spans="1:10" x14ac:dyDescent="0.25">
      <c r="C9" s="76">
        <v>2</v>
      </c>
      <c r="D9" s="76">
        <v>3</v>
      </c>
      <c r="E9" s="76">
        <v>4</v>
      </c>
      <c r="F9" s="76">
        <v>8</v>
      </c>
      <c r="G9" s="76">
        <v>12</v>
      </c>
      <c r="H9" s="76">
        <v>16</v>
      </c>
      <c r="I9" s="76">
        <v>20</v>
      </c>
      <c r="J9" s="76">
        <v>24</v>
      </c>
    </row>
    <row r="10" spans="1:10" ht="15.75" thickBot="1" x14ac:dyDescent="0.3">
      <c r="C10" s="76" t="s">
        <v>1575</v>
      </c>
      <c r="D10" s="76" t="s">
        <v>12</v>
      </c>
      <c r="E10" s="76" t="s">
        <v>1574</v>
      </c>
      <c r="F10" s="76" t="s">
        <v>1573</v>
      </c>
      <c r="G10" s="76" t="s">
        <v>1572</v>
      </c>
      <c r="H10" s="76" t="s">
        <v>1571</v>
      </c>
      <c r="I10" s="76" t="s">
        <v>1570</v>
      </c>
      <c r="J10" s="76" t="s">
        <v>31</v>
      </c>
    </row>
    <row r="11" spans="1:10" ht="15.75" thickBot="1" x14ac:dyDescent="0.3">
      <c r="A11" s="76">
        <v>1</v>
      </c>
      <c r="B11" s="8" t="s">
        <v>32</v>
      </c>
      <c r="C11" s="77" t="s">
        <v>33</v>
      </c>
      <c r="D11" s="77" t="s">
        <v>1568</v>
      </c>
      <c r="E11" s="77" t="s">
        <v>1566</v>
      </c>
      <c r="F11" s="78">
        <v>66211773525.410004</v>
      </c>
      <c r="G11" s="78">
        <v>66211773525.410004</v>
      </c>
      <c r="H11" s="78">
        <v>26572209334.790001</v>
      </c>
      <c r="I11" s="78">
        <v>11511221124.879999</v>
      </c>
      <c r="J11" s="77" t="s">
        <v>1568</v>
      </c>
    </row>
    <row r="12" spans="1:10" x14ac:dyDescent="0.25">
      <c r="A12" s="76">
        <v>-1</v>
      </c>
      <c r="C12" s="75" t="s">
        <v>1568</v>
      </c>
      <c r="D12" s="75" t="s">
        <v>1568</v>
      </c>
      <c r="E12" s="75" t="s">
        <v>1568</v>
      </c>
      <c r="F12" s="75" t="s">
        <v>1568</v>
      </c>
      <c r="G12" s="75" t="s">
        <v>1568</v>
      </c>
      <c r="H12" s="75" t="s">
        <v>1568</v>
      </c>
      <c r="I12" s="75" t="s">
        <v>1568</v>
      </c>
      <c r="J12" s="75" t="s">
        <v>1568</v>
      </c>
    </row>
    <row r="13" spans="1:10" x14ac:dyDescent="0.25">
      <c r="A13" s="76">
        <v>999999</v>
      </c>
      <c r="B13" s="8" t="s">
        <v>1569</v>
      </c>
      <c r="C13" s="75" t="s">
        <v>1568</v>
      </c>
      <c r="D13" s="75" t="s">
        <v>1568</v>
      </c>
      <c r="E13" s="75" t="s">
        <v>1568</v>
      </c>
      <c r="J13" s="75" t="s">
        <v>1568</v>
      </c>
    </row>
    <row r="351003" spans="1:2" x14ac:dyDescent="0.25">
      <c r="A351003" s="8" t="s">
        <v>33</v>
      </c>
      <c r="B351003" s="8" t="s">
        <v>1567</v>
      </c>
    </row>
    <row r="351004" spans="1:2" x14ac:dyDescent="0.25">
      <c r="A351004" s="8" t="s">
        <v>40</v>
      </c>
      <c r="B351004" s="8" t="s">
        <v>1566</v>
      </c>
    </row>
    <row r="351005" spans="1:2" x14ac:dyDescent="0.25">
      <c r="B351005" s="8" t="s">
        <v>1565</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xr:uid="{00000000-0002-0000-01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00000000-0002-0000-0100-000002000000}">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00000000-0002-0000-0100-000000000000}">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5"/>
  <sheetViews>
    <sheetView topLeftCell="B68" zoomScale="80" zoomScaleNormal="80" workbookViewId="0">
      <selection activeCell="M2" sqref="M2:N90"/>
    </sheetView>
  </sheetViews>
  <sheetFormatPr baseColWidth="10" defaultColWidth="11.42578125" defaultRowHeight="15" x14ac:dyDescent="0.25"/>
  <cols>
    <col min="1" max="1" width="31" style="27" customWidth="1"/>
    <col min="2" max="2" width="32.7109375" style="28" customWidth="1"/>
    <col min="3" max="3" width="17.140625" style="42" customWidth="1"/>
    <col min="4" max="4" width="13.28515625" style="48" customWidth="1"/>
    <col min="5" max="5" width="17.85546875" style="31" bestFit="1" customWidth="1"/>
    <col min="6" max="6" width="2.42578125" style="28" customWidth="1"/>
    <col min="7" max="7" width="16.140625" style="28" customWidth="1"/>
    <col min="8" max="8" width="5.42578125" style="27" customWidth="1"/>
    <col min="9" max="12" width="11.42578125" style="27"/>
    <col min="13" max="13" width="23.85546875" style="27" customWidth="1"/>
    <col min="14" max="14" width="16.85546875" style="27" customWidth="1"/>
    <col min="15" max="15" width="18.85546875" style="27" customWidth="1"/>
    <col min="16" max="16384" width="11.42578125" style="27"/>
  </cols>
  <sheetData>
    <row r="1" spans="1:14" s="8" customFormat="1" x14ac:dyDescent="0.25">
      <c r="B1" s="28"/>
      <c r="C1" s="42" t="s">
        <v>1503</v>
      </c>
      <c r="D1" s="45" t="s">
        <v>1504</v>
      </c>
      <c r="E1" s="16" t="s">
        <v>1505</v>
      </c>
      <c r="F1" s="10"/>
      <c r="G1" s="12"/>
      <c r="I1" s="13"/>
      <c r="L1" s="25" t="s">
        <v>1503</v>
      </c>
      <c r="M1" s="25" t="s">
        <v>1504</v>
      </c>
      <c r="N1" s="25" t="s">
        <v>1505</v>
      </c>
    </row>
    <row r="2" spans="1:14" s="8" customFormat="1" x14ac:dyDescent="0.25">
      <c r="A2" s="18" t="s">
        <v>1407</v>
      </c>
      <c r="B2" s="51" t="s">
        <v>1408</v>
      </c>
      <c r="C2" s="43">
        <v>77450.539999999994</v>
      </c>
      <c r="D2" s="46">
        <v>11.76454</v>
      </c>
      <c r="E2" s="32">
        <v>485267900.75999993</v>
      </c>
      <c r="F2" s="10"/>
      <c r="G2" s="26" t="str">
        <f>+VLOOKUP(A2,'cod municipios'!$A$2:$B$33,2,)</f>
        <v>5 DEPARTAMENTO DE ANTIOQUIA</v>
      </c>
      <c r="H2" s="8" t="str">
        <f t="shared" ref="H2:H33" si="0">+CONCATENATE(B2," - ",A2)</f>
        <v>PUERTO NARE - ANTIOQUIA</v>
      </c>
      <c r="I2" s="13" t="str">
        <f>+VLOOKUP(H2,'cod municipios'!$D$2:$E$1137,2,0)</f>
        <v>5585 PUERTO NARE - ANTIOQUIA</v>
      </c>
      <c r="L2" s="14">
        <f t="shared" ref="L2:L33" si="1">+ROUND(C2,0)</f>
        <v>77451</v>
      </c>
      <c r="M2" s="14">
        <f t="shared" ref="M2:M33" si="2">+ROUND(D2,0)</f>
        <v>12</v>
      </c>
      <c r="N2" s="14">
        <f t="shared" ref="N2:N33" si="3">+ROUND(E2,0)</f>
        <v>485267901</v>
      </c>
    </row>
    <row r="3" spans="1:14" s="8" customFormat="1" x14ac:dyDescent="0.25">
      <c r="A3" s="19" t="s">
        <v>1407</v>
      </c>
      <c r="B3" s="52" t="s">
        <v>1409</v>
      </c>
      <c r="C3" s="44">
        <v>17247.91</v>
      </c>
      <c r="D3" s="47">
        <v>14.8558</v>
      </c>
      <c r="E3" s="33">
        <v>167175640.40000001</v>
      </c>
      <c r="F3" s="10"/>
      <c r="G3" s="26" t="str">
        <f>+VLOOKUP(A3,'cod municipios'!$A$2:$B$33,2,)</f>
        <v>5 DEPARTAMENTO DE ANTIOQUIA</v>
      </c>
      <c r="H3" s="8" t="str">
        <f t="shared" si="0"/>
        <v>PUERTO TRIUNFO - ANTIOQUIA</v>
      </c>
      <c r="I3" s="13" t="str">
        <f>+VLOOKUP(H3,'cod municipios'!$D$2:$E$1137,2,0)</f>
        <v>5591 PUERTO TRIUNFO - ANTIOQUIA</v>
      </c>
      <c r="L3" s="14">
        <f t="shared" si="1"/>
        <v>17248</v>
      </c>
      <c r="M3" s="14">
        <f t="shared" si="2"/>
        <v>15</v>
      </c>
      <c r="N3" s="14">
        <f t="shared" si="3"/>
        <v>167175640</v>
      </c>
    </row>
    <row r="4" spans="1:14" s="8" customFormat="1" x14ac:dyDescent="0.25">
      <c r="A4" s="19" t="s">
        <v>1407</v>
      </c>
      <c r="B4" s="52" t="s">
        <v>1514</v>
      </c>
      <c r="C4" s="44">
        <v>446776.47</v>
      </c>
      <c r="D4" s="47">
        <v>21.433800000000002</v>
      </c>
      <c r="E4" s="33">
        <v>3623474760.2199998</v>
      </c>
      <c r="F4" s="10"/>
      <c r="G4" s="26" t="str">
        <f>+VLOOKUP(A4,'cod municipios'!$A$2:$B$33,2,)</f>
        <v>5 DEPARTAMENTO DE ANTIOQUIA</v>
      </c>
      <c r="H4" s="8" t="str">
        <f t="shared" si="0"/>
        <v>YONDÓ (Casabe) - ANTIOQUIA</v>
      </c>
      <c r="I4" s="13" t="str">
        <f>+VLOOKUP(H4,'cod municipios'!$D$2:$E$1137,2,0)</f>
        <v>5893 YONDÓ (Casabe) - ANTIOQUIA</v>
      </c>
      <c r="L4" s="14">
        <f t="shared" si="1"/>
        <v>446776</v>
      </c>
      <c r="M4" s="14">
        <f t="shared" si="2"/>
        <v>21</v>
      </c>
      <c r="N4" s="14">
        <f t="shared" si="3"/>
        <v>3623474760</v>
      </c>
    </row>
    <row r="5" spans="1:14" s="8" customFormat="1" x14ac:dyDescent="0.25">
      <c r="A5" s="18" t="s">
        <v>1410</v>
      </c>
      <c r="B5" s="51" t="s">
        <v>1410</v>
      </c>
      <c r="C5" s="43">
        <v>830538.00000000012</v>
      </c>
      <c r="D5" s="46">
        <v>25.275577777777777</v>
      </c>
      <c r="E5" s="32">
        <v>11586860263.940004</v>
      </c>
      <c r="F5" s="10"/>
      <c r="G5" s="26" t="str">
        <f>+VLOOKUP(A5,'cod municipios'!$A$2:$B$33,2,)</f>
        <v>81 DEPARTAMENTO DE ARAUCA</v>
      </c>
      <c r="H5" s="8" t="str">
        <f t="shared" si="0"/>
        <v>ARAUCA - ARAUCA</v>
      </c>
      <c r="I5" s="13" t="str">
        <f>+VLOOKUP(H5,'cod municipios'!$D$2:$E$1137,2,0)</f>
        <v>81001 ARAUCA - ARAUCA</v>
      </c>
      <c r="L5" s="14">
        <f t="shared" si="1"/>
        <v>830538</v>
      </c>
      <c r="M5" s="14">
        <f t="shared" si="2"/>
        <v>25</v>
      </c>
      <c r="N5" s="14">
        <f t="shared" si="3"/>
        <v>11586860264</v>
      </c>
    </row>
    <row r="6" spans="1:14" s="8" customFormat="1" x14ac:dyDescent="0.25">
      <c r="A6" s="19" t="s">
        <v>1410</v>
      </c>
      <c r="B6" s="52" t="s">
        <v>1411</v>
      </c>
      <c r="C6" s="44">
        <v>647444</v>
      </c>
      <c r="D6" s="47">
        <v>25.923160000000003</v>
      </c>
      <c r="E6" s="33">
        <v>5618962230.000001</v>
      </c>
      <c r="F6" s="10"/>
      <c r="G6" s="26" t="str">
        <f>+VLOOKUP(A6,'cod municipios'!$A$2:$B$33,2,)</f>
        <v>81 DEPARTAMENTO DE ARAUCA</v>
      </c>
      <c r="H6" s="8" t="str">
        <f t="shared" si="0"/>
        <v>ARAUQUITA - ARAUCA</v>
      </c>
      <c r="I6" s="13" t="str">
        <f>+VLOOKUP(H6,'cod municipios'!$D$2:$E$1137,2,0)</f>
        <v>81065 ARAUQUITA - ARAUCA</v>
      </c>
      <c r="L6" s="14">
        <f t="shared" si="1"/>
        <v>647444</v>
      </c>
      <c r="M6" s="14">
        <f t="shared" si="2"/>
        <v>26</v>
      </c>
      <c r="N6" s="14">
        <f t="shared" si="3"/>
        <v>5618962230</v>
      </c>
    </row>
    <row r="7" spans="1:14" s="8" customFormat="1" x14ac:dyDescent="0.25">
      <c r="A7" s="19" t="s">
        <v>1410</v>
      </c>
      <c r="B7" s="52" t="s">
        <v>1497</v>
      </c>
      <c r="C7" s="44">
        <v>264963.44</v>
      </c>
      <c r="D7" s="47">
        <v>16.854150000000001</v>
      </c>
      <c r="E7" s="33">
        <v>1372075350.3000002</v>
      </c>
      <c r="F7" s="10"/>
      <c r="G7" s="26" t="str">
        <f>+VLOOKUP(A7,'cod municipios'!$A$2:$B$33,2,)</f>
        <v>81 DEPARTAMENTO DE ARAUCA</v>
      </c>
      <c r="H7" s="8" t="str">
        <f t="shared" si="0"/>
        <v>TAME - ARAUCA</v>
      </c>
      <c r="I7" s="13" t="str">
        <f>+VLOOKUP(H7,'cod municipios'!$D$2:$E$1137,2,0)</f>
        <v>81794 TAME - ARAUCA</v>
      </c>
      <c r="L7" s="14">
        <f t="shared" si="1"/>
        <v>264963</v>
      </c>
      <c r="M7" s="14">
        <f t="shared" si="2"/>
        <v>17</v>
      </c>
      <c r="N7" s="14">
        <f t="shared" si="3"/>
        <v>1372075350</v>
      </c>
    </row>
    <row r="8" spans="1:14" s="8" customFormat="1" x14ac:dyDescent="0.25">
      <c r="A8" s="19" t="s">
        <v>1500</v>
      </c>
      <c r="B8" s="52" t="s">
        <v>1558</v>
      </c>
      <c r="C8" s="44">
        <v>8.0299999999999994</v>
      </c>
      <c r="D8" s="47">
        <v>26.4208</v>
      </c>
      <c r="E8" s="33">
        <v>65804.02</v>
      </c>
      <c r="F8" s="10"/>
      <c r="G8" s="26" t="str">
        <f>+VLOOKUP(A8,'cod municipios'!$A$2:$B$33,2,)</f>
        <v>8 DEPARTAMENTO DE ATLÁNTICO</v>
      </c>
      <c r="H8" s="8" t="str">
        <f t="shared" si="0"/>
        <v>PONEDERA - ATLÁNTICO</v>
      </c>
      <c r="I8" s="13" t="str">
        <f>+VLOOKUP(H8,'cod municipios'!$D$2:$E$1137,2,0)</f>
        <v>8560 PONEDERA - ATLÁNTICO</v>
      </c>
      <c r="L8" s="14">
        <f t="shared" si="1"/>
        <v>8</v>
      </c>
      <c r="M8" s="14">
        <f t="shared" si="2"/>
        <v>26</v>
      </c>
      <c r="N8" s="14">
        <f t="shared" si="3"/>
        <v>65804</v>
      </c>
    </row>
    <row r="9" spans="1:14" s="8" customFormat="1" x14ac:dyDescent="0.25">
      <c r="A9" s="19" t="s">
        <v>1500</v>
      </c>
      <c r="B9" s="51" t="s">
        <v>1484</v>
      </c>
      <c r="C9" s="43">
        <v>17327.21</v>
      </c>
      <c r="D9" s="46">
        <v>25.406400000000001</v>
      </c>
      <c r="E9" s="32">
        <v>136541024.88</v>
      </c>
      <c r="F9" s="10"/>
      <c r="G9" s="26" t="str">
        <f>+VLOOKUP(A9,'cod municipios'!$A$2:$B$33,2,)</f>
        <v>8 DEPARTAMENTO DE ATLÁNTICO</v>
      </c>
      <c r="H9" s="8" t="str">
        <f t="shared" si="0"/>
        <v>SABANALARGA - ATLÁNTICO</v>
      </c>
      <c r="I9" s="13" t="str">
        <f>+VLOOKUP(H9,'cod municipios'!$D$2:$E$1137,2,0)</f>
        <v>8638 SABANALARGA - ATLÁNTICO</v>
      </c>
      <c r="L9" s="14">
        <f t="shared" si="1"/>
        <v>17327</v>
      </c>
      <c r="M9" s="14">
        <f t="shared" si="2"/>
        <v>25</v>
      </c>
      <c r="N9" s="14">
        <f t="shared" si="3"/>
        <v>136541025</v>
      </c>
    </row>
    <row r="10" spans="1:14" s="8" customFormat="1" x14ac:dyDescent="0.25">
      <c r="A10" s="18" t="s">
        <v>1498</v>
      </c>
      <c r="B10" s="51" t="s">
        <v>1412</v>
      </c>
      <c r="C10" s="43">
        <v>515249.6</v>
      </c>
      <c r="D10" s="46">
        <v>16.872299999999999</v>
      </c>
      <c r="E10" s="32">
        <v>3565921069.6599998</v>
      </c>
      <c r="F10" s="10"/>
      <c r="G10" s="26" t="str">
        <f>+VLOOKUP(A10,'cod municipios'!$A$2:$B$33,2,)</f>
        <v>13 DEPARTAMENTO DE BOLÍVAR</v>
      </c>
      <c r="H10" s="8" t="str">
        <f t="shared" si="0"/>
        <v>CANTAGALLO - BOLÍVAR</v>
      </c>
      <c r="I10" s="13" t="str">
        <f>+VLOOKUP(H10,'cod municipios'!$D$2:$E$1137,2,0)</f>
        <v>13160 CANTAGALLO - BOLÍVAR</v>
      </c>
      <c r="L10" s="14">
        <f t="shared" si="1"/>
        <v>515250</v>
      </c>
      <c r="M10" s="14">
        <f t="shared" si="2"/>
        <v>17</v>
      </c>
      <c r="N10" s="14">
        <f t="shared" si="3"/>
        <v>3565921070</v>
      </c>
    </row>
    <row r="11" spans="1:14" s="8" customFormat="1" x14ac:dyDescent="0.25">
      <c r="A11" s="18" t="s">
        <v>1498</v>
      </c>
      <c r="B11" s="52" t="s">
        <v>1413</v>
      </c>
      <c r="C11" s="44">
        <v>9993.7999999999993</v>
      </c>
      <c r="D11" s="47">
        <v>34.916800000000002</v>
      </c>
      <c r="E11" s="33">
        <v>270580494.75999999</v>
      </c>
      <c r="F11" s="10"/>
      <c r="G11" s="26" t="str">
        <f>+VLOOKUP(A11,'cod municipios'!$A$2:$B$33,2,)</f>
        <v>13 DEPARTAMENTO DE BOLÍVAR</v>
      </c>
      <c r="H11" s="8" t="str">
        <f t="shared" si="0"/>
        <v>CICUCO - BOLÍVAR</v>
      </c>
      <c r="I11" s="13" t="str">
        <f>+VLOOKUP(H11,'cod municipios'!$D$2:$E$1137,2,0)</f>
        <v>13188 CICUCO - BOLÍVAR</v>
      </c>
      <c r="L11" s="14">
        <f t="shared" si="1"/>
        <v>9994</v>
      </c>
      <c r="M11" s="14">
        <f t="shared" si="2"/>
        <v>35</v>
      </c>
      <c r="N11" s="14">
        <f t="shared" si="3"/>
        <v>270580495</v>
      </c>
    </row>
    <row r="12" spans="1:14" s="8" customFormat="1" x14ac:dyDescent="0.25">
      <c r="A12" s="18" t="s">
        <v>1498</v>
      </c>
      <c r="B12" s="51" t="s">
        <v>1515</v>
      </c>
      <c r="C12" s="44">
        <v>60.67</v>
      </c>
      <c r="D12" s="47">
        <v>31.045100000000001</v>
      </c>
      <c r="E12" s="33">
        <v>1460488.98</v>
      </c>
      <c r="F12" s="10"/>
      <c r="G12" s="26" t="str">
        <f>+VLOOKUP(A12,'cod municipios'!$A$2:$B$33,2,)</f>
        <v>13 DEPARTAMENTO DE BOLÍVAR</v>
      </c>
      <c r="H12" s="8" t="str">
        <f t="shared" si="0"/>
        <v>MOMPÓS - BOLÍVAR</v>
      </c>
      <c r="I12" s="13" t="str">
        <f>+VLOOKUP(H12,'cod municipios'!$D$2:$E$1137,2,0)</f>
        <v>13468 MOMPÓS - BOLÍVAR</v>
      </c>
      <c r="L12" s="14">
        <f t="shared" si="1"/>
        <v>61</v>
      </c>
      <c r="M12" s="14">
        <f t="shared" si="2"/>
        <v>31</v>
      </c>
      <c r="N12" s="14">
        <f t="shared" si="3"/>
        <v>1460489</v>
      </c>
    </row>
    <row r="13" spans="1:14" s="8" customFormat="1" x14ac:dyDescent="0.25">
      <c r="A13" s="18" t="s">
        <v>1498</v>
      </c>
      <c r="B13" s="52" t="s">
        <v>1414</v>
      </c>
      <c r="C13" s="44">
        <v>10498.98</v>
      </c>
      <c r="D13" s="47">
        <v>32.98095</v>
      </c>
      <c r="E13" s="33">
        <v>277853032.02999997</v>
      </c>
      <c r="F13" s="10"/>
      <c r="G13" s="26" t="str">
        <f>+VLOOKUP(A13,'cod municipios'!$A$2:$B$33,2,)</f>
        <v>13 DEPARTAMENTO DE BOLÍVAR</v>
      </c>
      <c r="H13" s="8" t="str">
        <f t="shared" si="0"/>
        <v>TALAIGUA NUEVO - BOLÍVAR</v>
      </c>
      <c r="I13" s="13" t="str">
        <f>+VLOOKUP(H13,'cod municipios'!$D$2:$E$1137,2,0)</f>
        <v>13780 TALAIGUA NUEVO - BOLÍVAR</v>
      </c>
      <c r="L13" s="14">
        <f t="shared" si="1"/>
        <v>10499</v>
      </c>
      <c r="M13" s="14">
        <f t="shared" si="2"/>
        <v>33</v>
      </c>
      <c r="N13" s="14">
        <f t="shared" si="3"/>
        <v>277853032</v>
      </c>
    </row>
    <row r="14" spans="1:14" s="8" customFormat="1" x14ac:dyDescent="0.25">
      <c r="A14" s="18" t="s">
        <v>1499</v>
      </c>
      <c r="B14" s="51" t="s">
        <v>1415</v>
      </c>
      <c r="C14" s="43">
        <v>6340.29</v>
      </c>
      <c r="D14" s="46">
        <v>15.390750000000001</v>
      </c>
      <c r="E14" s="32">
        <v>36201209.210000001</v>
      </c>
      <c r="F14" s="10"/>
      <c r="G14" s="26" t="str">
        <f>+VLOOKUP(A14,'cod municipios'!$A$2:$B$33,2,)</f>
        <v>15 DEPARTAMENTO DE BOYACÁ</v>
      </c>
      <c r="H14" s="8" t="str">
        <f t="shared" si="0"/>
        <v>CORRALES - BOYACÁ</v>
      </c>
      <c r="I14" s="13" t="str">
        <f>+VLOOKUP(H14,'cod municipios'!$D$2:$E$1137,2,0)</f>
        <v>15215 CORRALES - BOYACÁ</v>
      </c>
      <c r="L14" s="14">
        <f t="shared" si="1"/>
        <v>6340</v>
      </c>
      <c r="M14" s="14">
        <f t="shared" si="2"/>
        <v>15</v>
      </c>
      <c r="N14" s="14">
        <f t="shared" si="3"/>
        <v>36201209</v>
      </c>
    </row>
    <row r="15" spans="1:14" s="8" customFormat="1" x14ac:dyDescent="0.25">
      <c r="A15" s="18" t="s">
        <v>1499</v>
      </c>
      <c r="B15" s="52" t="s">
        <v>1516</v>
      </c>
      <c r="C15" s="44">
        <v>825733.79</v>
      </c>
      <c r="D15" s="47">
        <v>12.65892</v>
      </c>
      <c r="E15" s="33">
        <v>2377394942.2000003</v>
      </c>
      <c r="F15" s="10"/>
      <c r="G15" s="26" t="str">
        <f>+VLOOKUP(A15,'cod municipios'!$A$2:$B$33,2,)</f>
        <v>15 DEPARTAMENTO DE BOYACÁ</v>
      </c>
      <c r="H15" s="8" t="str">
        <f t="shared" si="0"/>
        <v>PUERTO BOYACÁ - BOYACÁ</v>
      </c>
      <c r="I15" s="13" t="str">
        <f>+VLOOKUP(H15,'cod municipios'!$D$2:$E$1137,2,0)</f>
        <v>15572 PUERTO BOYACÁ - BOYACÁ</v>
      </c>
      <c r="L15" s="14">
        <f t="shared" si="1"/>
        <v>825734</v>
      </c>
      <c r="M15" s="14">
        <f t="shared" si="2"/>
        <v>13</v>
      </c>
      <c r="N15" s="14">
        <f t="shared" si="3"/>
        <v>2377394942</v>
      </c>
    </row>
    <row r="16" spans="1:14" s="8" customFormat="1" x14ac:dyDescent="0.25">
      <c r="A16" s="18" t="s">
        <v>1499</v>
      </c>
      <c r="B16" s="52" t="s">
        <v>1494</v>
      </c>
      <c r="C16" s="44">
        <v>921</v>
      </c>
      <c r="D16" s="47">
        <v>26.156400000000001</v>
      </c>
      <c r="E16" s="33">
        <v>7471864.4199999999</v>
      </c>
      <c r="F16" s="10"/>
      <c r="G16" s="26" t="str">
        <f>+VLOOKUP(A16,'cod municipios'!$A$2:$B$33,2,)</f>
        <v>15 DEPARTAMENTO DE BOYACÁ</v>
      </c>
      <c r="H16" s="8" t="str">
        <f t="shared" si="0"/>
        <v>SAN LUIS DE GACENO - BOYACÁ</v>
      </c>
      <c r="I16" s="13" t="str">
        <f>+VLOOKUP(H16,'cod municipios'!$D$2:$E$1137,2,0)</f>
        <v>15667 SAN LUIS DE GACENO - BOYACÁ</v>
      </c>
      <c r="L16" s="14">
        <f t="shared" si="1"/>
        <v>921</v>
      </c>
      <c r="M16" s="14">
        <f t="shared" si="2"/>
        <v>26</v>
      </c>
      <c r="N16" s="14">
        <f t="shared" si="3"/>
        <v>7471864</v>
      </c>
    </row>
    <row r="17" spans="1:14" s="8" customFormat="1" x14ac:dyDescent="0.25">
      <c r="A17" s="18" t="s">
        <v>1499</v>
      </c>
      <c r="B17" s="52" t="s">
        <v>1517</v>
      </c>
      <c r="C17" s="44">
        <v>963.77</v>
      </c>
      <c r="D17" s="47">
        <v>12.231</v>
      </c>
      <c r="E17" s="33">
        <v>3656173.09</v>
      </c>
      <c r="F17" s="10"/>
      <c r="G17" s="26" t="str">
        <f>+VLOOKUP(A17,'cod municipios'!$A$2:$B$33,2,)</f>
        <v>15 DEPARTAMENTO DE BOYACÁ</v>
      </c>
      <c r="H17" s="8" t="str">
        <f t="shared" si="0"/>
        <v>TÓPAGA - BOYACÁ</v>
      </c>
      <c r="I17" s="13" t="str">
        <f>+VLOOKUP(H17,'cod municipios'!$D$2:$E$1137,2,0)</f>
        <v>15820 TÓPAGA - BOYACÁ</v>
      </c>
      <c r="L17" s="14">
        <f t="shared" si="1"/>
        <v>964</v>
      </c>
      <c r="M17" s="14">
        <f t="shared" si="2"/>
        <v>12</v>
      </c>
      <c r="N17" s="14">
        <f t="shared" si="3"/>
        <v>3656173</v>
      </c>
    </row>
    <row r="18" spans="1:14" s="8" customFormat="1" x14ac:dyDescent="0.25">
      <c r="A18" s="18" t="s">
        <v>1416</v>
      </c>
      <c r="B18" s="51" t="s">
        <v>1417</v>
      </c>
      <c r="C18" s="43">
        <v>329568.45999999996</v>
      </c>
      <c r="D18" s="46">
        <v>29.246564705882346</v>
      </c>
      <c r="E18" s="32">
        <v>7529312705.0200005</v>
      </c>
      <c r="F18" s="10"/>
      <c r="G18" s="26" t="str">
        <f>+VLOOKUP(A18,'cod municipios'!$A$2:$B$33,2,)</f>
        <v>85 DEPARTAMENTO DE CASANARE</v>
      </c>
      <c r="H18" s="8" t="str">
        <f t="shared" si="0"/>
        <v>AGUAZUL - CASANARE</v>
      </c>
      <c r="I18" s="13" t="str">
        <f>+VLOOKUP(H18,'cod municipios'!$D$2:$E$1137,2,0)</f>
        <v>85010 AGUAZUL - CASANARE</v>
      </c>
      <c r="L18" s="14">
        <f t="shared" si="1"/>
        <v>329568</v>
      </c>
      <c r="M18" s="14">
        <f t="shared" si="2"/>
        <v>29</v>
      </c>
      <c r="N18" s="14">
        <f t="shared" si="3"/>
        <v>7529312705</v>
      </c>
    </row>
    <row r="19" spans="1:14" s="8" customFormat="1" x14ac:dyDescent="0.25">
      <c r="A19" s="19" t="s">
        <v>1416</v>
      </c>
      <c r="B19" s="52" t="s">
        <v>1518</v>
      </c>
      <c r="C19" s="44">
        <v>124606.00999999998</v>
      </c>
      <c r="D19" s="47">
        <v>17.846072222222222</v>
      </c>
      <c r="E19" s="33">
        <v>1047595459.9799999</v>
      </c>
      <c r="F19" s="10"/>
      <c r="G19" s="26" t="str">
        <f>+VLOOKUP(A19,'cod municipios'!$A$2:$B$33,2,)</f>
        <v>85 DEPARTAMENTO DE CASANARE</v>
      </c>
      <c r="H19" s="8" t="str">
        <f t="shared" si="0"/>
        <v>MANÍ - CASANARE</v>
      </c>
      <c r="I19" s="13" t="str">
        <f>+VLOOKUP(H19,'cod municipios'!$D$2:$E$1137,2,0)</f>
        <v>85139 MANÍ - CASANARE</v>
      </c>
      <c r="L19" s="14">
        <f t="shared" si="1"/>
        <v>124606</v>
      </c>
      <c r="M19" s="14">
        <f t="shared" si="2"/>
        <v>18</v>
      </c>
      <c r="N19" s="14">
        <f t="shared" si="3"/>
        <v>1047595460</v>
      </c>
    </row>
    <row r="20" spans="1:14" s="8" customFormat="1" x14ac:dyDescent="0.25">
      <c r="A20" s="19" t="s">
        <v>1416</v>
      </c>
      <c r="B20" s="52" t="s">
        <v>1418</v>
      </c>
      <c r="C20" s="44">
        <v>6834.07</v>
      </c>
      <c r="D20" s="47">
        <v>21.426200000000001</v>
      </c>
      <c r="E20" s="33">
        <v>45416740.719999999</v>
      </c>
      <c r="F20" s="10"/>
      <c r="G20" s="26" t="str">
        <f>+VLOOKUP(A20,'cod municipios'!$A$2:$B$33,2,)</f>
        <v>85 DEPARTAMENTO DE CASANARE</v>
      </c>
      <c r="H20" s="8" t="str">
        <f t="shared" si="0"/>
        <v>MONTERREY - CASANARE</v>
      </c>
      <c r="I20" s="13" t="str">
        <f>+VLOOKUP(H20,'cod municipios'!$D$2:$E$1137,2,0)</f>
        <v>85162 MONTERREY - CASANARE</v>
      </c>
      <c r="L20" s="14">
        <f t="shared" si="1"/>
        <v>6834</v>
      </c>
      <c r="M20" s="14">
        <f t="shared" si="2"/>
        <v>21</v>
      </c>
      <c r="N20" s="14">
        <f t="shared" si="3"/>
        <v>45416741</v>
      </c>
    </row>
    <row r="21" spans="1:14" s="8" customFormat="1" x14ac:dyDescent="0.25">
      <c r="A21" s="19" t="s">
        <v>1416</v>
      </c>
      <c r="B21" s="52" t="s">
        <v>1519</v>
      </c>
      <c r="C21" s="44">
        <v>137.19999999999999</v>
      </c>
      <c r="D21" s="47">
        <v>22.784199999999998</v>
      </c>
      <c r="E21" s="33">
        <v>2423925.39</v>
      </c>
      <c r="F21" s="10"/>
      <c r="G21" s="26" t="str">
        <f>+VLOOKUP(A21,'cod municipios'!$A$2:$B$33,2,)</f>
        <v>85 DEPARTAMENTO DE CASANARE</v>
      </c>
      <c r="H21" s="8" t="str">
        <f t="shared" si="0"/>
        <v>NUNCHÍA - CASANARE</v>
      </c>
      <c r="I21" s="13" t="str">
        <f>+VLOOKUP(H21,'cod municipios'!$D$2:$E$1137,2,0)</f>
        <v>85225 NUNCHÍA - CASANARE</v>
      </c>
      <c r="L21" s="14">
        <f t="shared" si="1"/>
        <v>137</v>
      </c>
      <c r="M21" s="14">
        <f t="shared" si="2"/>
        <v>23</v>
      </c>
      <c r="N21" s="14">
        <f t="shared" si="3"/>
        <v>2423925</v>
      </c>
    </row>
    <row r="22" spans="1:14" s="8" customFormat="1" x14ac:dyDescent="0.25">
      <c r="A22" s="19" t="s">
        <v>1416</v>
      </c>
      <c r="B22" s="52" t="s">
        <v>1520</v>
      </c>
      <c r="C22" s="44">
        <v>382425.07000000012</v>
      </c>
      <c r="D22" s="47">
        <v>19.721967499999995</v>
      </c>
      <c r="E22" s="33">
        <v>2767761637.8400002</v>
      </c>
      <c r="F22" s="10"/>
      <c r="G22" s="26" t="str">
        <f>+VLOOKUP(A22,'cod municipios'!$A$2:$B$33,2,)</f>
        <v>85 DEPARTAMENTO DE CASANARE</v>
      </c>
      <c r="H22" s="8" t="str">
        <f t="shared" si="0"/>
        <v>OROCUÉ - CASANARE</v>
      </c>
      <c r="I22" s="13" t="str">
        <f>+VLOOKUP(H22,'cod municipios'!$D$2:$E$1137,2,0)</f>
        <v>85230 OROCUÉ - CASANARE</v>
      </c>
      <c r="L22" s="14">
        <f t="shared" si="1"/>
        <v>382425</v>
      </c>
      <c r="M22" s="14">
        <f t="shared" si="2"/>
        <v>20</v>
      </c>
      <c r="N22" s="14">
        <f t="shared" si="3"/>
        <v>2767761638</v>
      </c>
    </row>
    <row r="23" spans="1:14" s="8" customFormat="1" x14ac:dyDescent="0.25">
      <c r="A23" s="18" t="s">
        <v>1416</v>
      </c>
      <c r="B23" s="51" t="s">
        <v>1419</v>
      </c>
      <c r="C23" s="43">
        <v>157244.00000000003</v>
      </c>
      <c r="D23" s="72">
        <v>21.748410526315794</v>
      </c>
      <c r="E23" s="33">
        <v>1458979486.3200002</v>
      </c>
      <c r="F23" s="10"/>
      <c r="G23" s="26" t="str">
        <f>+VLOOKUP(A23,'cod municipios'!$A$2:$B$33,2,)</f>
        <v>85 DEPARTAMENTO DE CASANARE</v>
      </c>
      <c r="H23" s="8" t="str">
        <f t="shared" si="0"/>
        <v>PAZ DE ARIPORO - CASANARE</v>
      </c>
      <c r="I23" s="13" t="str">
        <f>+VLOOKUP(H23,'cod municipios'!$D$2:$E$1137,2,0)</f>
        <v>85250 PAZ DE ARIPORO - CASANARE</v>
      </c>
      <c r="L23" s="14">
        <f t="shared" si="1"/>
        <v>157244</v>
      </c>
      <c r="M23" s="14">
        <f t="shared" si="2"/>
        <v>22</v>
      </c>
      <c r="N23" s="14">
        <f t="shared" si="3"/>
        <v>1458979486</v>
      </c>
    </row>
    <row r="24" spans="1:14" s="8" customFormat="1" x14ac:dyDescent="0.25">
      <c r="A24" s="18" t="s">
        <v>1416</v>
      </c>
      <c r="B24" s="51" t="s">
        <v>1493</v>
      </c>
      <c r="C24" s="43">
        <v>14547.210000000001</v>
      </c>
      <c r="D24" s="46">
        <v>19.896666666666665</v>
      </c>
      <c r="E24" s="32">
        <v>95027099.950000003</v>
      </c>
      <c r="F24" s="10"/>
      <c r="G24" s="26" t="str">
        <f>+VLOOKUP(A24,'cod municipios'!$A$2:$B$33,2,)</f>
        <v>85 DEPARTAMENTO DE CASANARE</v>
      </c>
      <c r="H24" s="8" t="str">
        <f t="shared" si="0"/>
        <v>PORE - CASANARE</v>
      </c>
      <c r="I24" s="13" t="str">
        <f>+VLOOKUP(H24,'cod municipios'!$D$2:$E$1137,2,0)</f>
        <v>85263 PORE - CASANARE</v>
      </c>
      <c r="L24" s="14">
        <f t="shared" si="1"/>
        <v>14547</v>
      </c>
      <c r="M24" s="14">
        <f t="shared" si="2"/>
        <v>20</v>
      </c>
      <c r="N24" s="14">
        <f t="shared" si="3"/>
        <v>95027100</v>
      </c>
    </row>
    <row r="25" spans="1:14" s="8" customFormat="1" x14ac:dyDescent="0.25">
      <c r="A25" s="19" t="s">
        <v>1416</v>
      </c>
      <c r="B25" s="52" t="s">
        <v>1420</v>
      </c>
      <c r="C25" s="44">
        <v>210100.42000000004</v>
      </c>
      <c r="D25" s="46">
        <v>24.036729629629626</v>
      </c>
      <c r="E25" s="32">
        <v>1902653077.27</v>
      </c>
      <c r="F25" s="10"/>
      <c r="G25" s="26" t="str">
        <f>+VLOOKUP(A25,'cod municipios'!$A$2:$B$33,2,)</f>
        <v>85 DEPARTAMENTO DE CASANARE</v>
      </c>
      <c r="H25" s="8" t="str">
        <f t="shared" si="0"/>
        <v>SAN LUIS DE PALENQUE - CASANARE</v>
      </c>
      <c r="I25" s="13" t="str">
        <f>+VLOOKUP(H25,'cod municipios'!$D$2:$E$1137,2,0)</f>
        <v>85325 SAN LUIS DE PALENQUE - CASANARE</v>
      </c>
      <c r="L25" s="14">
        <f t="shared" si="1"/>
        <v>210100</v>
      </c>
      <c r="M25" s="14">
        <f t="shared" si="2"/>
        <v>24</v>
      </c>
      <c r="N25" s="14">
        <f t="shared" si="3"/>
        <v>1902653077</v>
      </c>
    </row>
    <row r="26" spans="1:14" s="8" customFormat="1" x14ac:dyDescent="0.25">
      <c r="A26" s="19" t="s">
        <v>1416</v>
      </c>
      <c r="B26" s="52" t="s">
        <v>1421</v>
      </c>
      <c r="C26" s="44">
        <v>1468192.76</v>
      </c>
      <c r="D26" s="47">
        <v>25.955396666666658</v>
      </c>
      <c r="E26" s="33">
        <v>7853082279.0900002</v>
      </c>
      <c r="F26" s="10"/>
      <c r="G26" s="26" t="str">
        <f>+VLOOKUP(A26,'cod municipios'!$A$2:$B$33,2,)</f>
        <v>85 DEPARTAMENTO DE CASANARE</v>
      </c>
      <c r="H26" s="8" t="str">
        <f t="shared" si="0"/>
        <v>TAURAMENA - CASANARE</v>
      </c>
      <c r="I26" s="13" t="str">
        <f>+VLOOKUP(H26,'cod municipios'!$D$2:$E$1137,2,0)</f>
        <v>85410 TAURAMENA - CASANARE</v>
      </c>
      <c r="L26" s="14">
        <f t="shared" si="1"/>
        <v>1468193</v>
      </c>
      <c r="M26" s="14">
        <f t="shared" si="2"/>
        <v>26</v>
      </c>
      <c r="N26" s="14">
        <f t="shared" si="3"/>
        <v>7853082279</v>
      </c>
    </row>
    <row r="27" spans="1:14" s="8" customFormat="1" x14ac:dyDescent="0.25">
      <c r="A27" s="19" t="s">
        <v>1416</v>
      </c>
      <c r="B27" s="52" t="s">
        <v>1422</v>
      </c>
      <c r="C27" s="44">
        <v>108864.51999999999</v>
      </c>
      <c r="D27" s="47">
        <v>22.606661538461537</v>
      </c>
      <c r="E27" s="33">
        <v>867294129.89999986</v>
      </c>
      <c r="F27" s="10"/>
      <c r="G27" s="26" t="str">
        <f>+VLOOKUP(A27,'cod municipios'!$A$2:$B$33,2,)</f>
        <v>85 DEPARTAMENTO DE CASANARE</v>
      </c>
      <c r="H27" s="8" t="str">
        <f t="shared" si="0"/>
        <v>TRINIDAD - CASANARE</v>
      </c>
      <c r="I27" s="13" t="str">
        <f>+VLOOKUP(H27,'cod municipios'!$D$2:$E$1137,2,0)</f>
        <v>85430 TRINIDAD - CASANARE</v>
      </c>
      <c r="L27" s="14">
        <f t="shared" si="1"/>
        <v>108865</v>
      </c>
      <c r="M27" s="14">
        <f t="shared" si="2"/>
        <v>23</v>
      </c>
      <c r="N27" s="14">
        <f t="shared" si="3"/>
        <v>867294130</v>
      </c>
    </row>
    <row r="28" spans="1:14" s="8" customFormat="1" x14ac:dyDescent="0.25">
      <c r="A28" s="19" t="s">
        <v>1416</v>
      </c>
      <c r="B28" s="51" t="s">
        <v>1521</v>
      </c>
      <c r="C28" s="44">
        <v>1092609.8600000001</v>
      </c>
      <c r="D28" s="47">
        <v>27.160611111111109</v>
      </c>
      <c r="E28" s="33">
        <v>16529607562.419998</v>
      </c>
      <c r="F28" s="10"/>
      <c r="G28" s="26" t="str">
        <f>+VLOOKUP(A28,'cod municipios'!$A$2:$B$33,2,)</f>
        <v>85 DEPARTAMENTO DE CASANARE</v>
      </c>
      <c r="H28" s="8" t="str">
        <f t="shared" si="0"/>
        <v>VILLANUEVA - CASANARE</v>
      </c>
      <c r="I28" s="13" t="str">
        <f>+VLOOKUP(H28,'cod municipios'!$D$2:$E$1137,2,0)</f>
        <v>85440 VILLANUEVA - CASANARE</v>
      </c>
      <c r="L28" s="14">
        <f t="shared" si="1"/>
        <v>1092610</v>
      </c>
      <c r="M28" s="14">
        <f t="shared" si="2"/>
        <v>27</v>
      </c>
      <c r="N28" s="14">
        <f t="shared" si="3"/>
        <v>16529607562</v>
      </c>
    </row>
    <row r="29" spans="1:14" s="8" customFormat="1" x14ac:dyDescent="0.25">
      <c r="A29" s="19" t="s">
        <v>1416</v>
      </c>
      <c r="B29" s="52" t="s">
        <v>1423</v>
      </c>
      <c r="C29" s="44">
        <v>990827.65</v>
      </c>
      <c r="D29" s="47">
        <v>24.207114999999998</v>
      </c>
      <c r="E29" s="33">
        <v>15640004658.039999</v>
      </c>
      <c r="F29" s="10"/>
      <c r="G29" s="26" t="str">
        <f>+VLOOKUP(A29,'cod municipios'!$A$2:$B$33,2,)</f>
        <v>85 DEPARTAMENTO DE CASANARE</v>
      </c>
      <c r="H29" s="8" t="str">
        <f t="shared" si="0"/>
        <v>YOPAL - CASANARE</v>
      </c>
      <c r="I29" s="13" t="str">
        <f>+VLOOKUP(H29,'cod municipios'!$D$2:$E$1137,2,0)</f>
        <v>85001 YOPAL - CASANARE</v>
      </c>
      <c r="L29" s="14">
        <f t="shared" si="1"/>
        <v>990828</v>
      </c>
      <c r="M29" s="14">
        <f t="shared" si="2"/>
        <v>24</v>
      </c>
      <c r="N29" s="14">
        <f t="shared" si="3"/>
        <v>15640004658</v>
      </c>
    </row>
    <row r="30" spans="1:14" s="8" customFormat="1" x14ac:dyDescent="0.25">
      <c r="A30" s="19" t="s">
        <v>1424</v>
      </c>
      <c r="B30" s="52" t="s">
        <v>1425</v>
      </c>
      <c r="C30" s="44">
        <v>17109.25</v>
      </c>
      <c r="D30" s="47">
        <v>15.356400000000001</v>
      </c>
      <c r="E30" s="33">
        <v>120206599.99999999</v>
      </c>
      <c r="F30" s="10"/>
      <c r="G30" s="26" t="str">
        <f>+VLOOKUP(A30,'cod municipios'!$A$2:$B$33,2,)</f>
        <v>19 DEPARTAMENTO DE CAUCA</v>
      </c>
      <c r="H30" s="8" t="str">
        <f t="shared" si="0"/>
        <v>PIAMONTE - CAUCA</v>
      </c>
      <c r="I30" s="13" t="str">
        <f>+VLOOKUP(H30,'cod municipios'!$D$2:$E$1137,2,0)</f>
        <v>19533 PIAMONTE - CAUCA</v>
      </c>
      <c r="L30" s="14">
        <f t="shared" si="1"/>
        <v>17109</v>
      </c>
      <c r="M30" s="14">
        <f t="shared" si="2"/>
        <v>15</v>
      </c>
      <c r="N30" s="14">
        <f t="shared" si="3"/>
        <v>120206600</v>
      </c>
    </row>
    <row r="31" spans="1:14" s="8" customFormat="1" x14ac:dyDescent="0.25">
      <c r="A31" s="19" t="s">
        <v>1426</v>
      </c>
      <c r="B31" s="52" t="s">
        <v>1427</v>
      </c>
      <c r="C31" s="44">
        <v>11499.57</v>
      </c>
      <c r="D31" s="47">
        <v>16.902999999999999</v>
      </c>
      <c r="E31" s="33">
        <v>59911710.230000004</v>
      </c>
      <c r="F31" s="10"/>
      <c r="G31" s="26" t="str">
        <f>+VLOOKUP(A31,'cod municipios'!$A$2:$B$33,2,)</f>
        <v>20 DEPARTAMENTO DE CESAR</v>
      </c>
      <c r="H31" s="8" t="str">
        <f t="shared" si="0"/>
        <v>AGUACHICA - CESAR</v>
      </c>
      <c r="I31" s="13" t="str">
        <f>+VLOOKUP(H31,'cod municipios'!$D$2:$E$1137,2,0)</f>
        <v>20011 AGUACHICA - CESAR</v>
      </c>
      <c r="L31" s="14">
        <f t="shared" si="1"/>
        <v>11500</v>
      </c>
      <c r="M31" s="14">
        <f t="shared" si="2"/>
        <v>17</v>
      </c>
      <c r="N31" s="14">
        <f t="shared" si="3"/>
        <v>59911710</v>
      </c>
    </row>
    <row r="32" spans="1:14" s="8" customFormat="1" x14ac:dyDescent="0.25">
      <c r="A32" s="19" t="s">
        <v>1426</v>
      </c>
      <c r="B32" s="52" t="s">
        <v>1428</v>
      </c>
      <c r="C32" s="44">
        <v>16913.14</v>
      </c>
      <c r="D32" s="47">
        <v>14.123249999999999</v>
      </c>
      <c r="E32" s="33">
        <v>124100721.73999999</v>
      </c>
      <c r="F32" s="10"/>
      <c r="G32" s="26" t="str">
        <f>+VLOOKUP(A32,'cod municipios'!$A$2:$B$33,2,)</f>
        <v>20 DEPARTAMENTO DE CESAR</v>
      </c>
      <c r="H32" s="8" t="str">
        <f t="shared" si="0"/>
        <v>RIO DE ORO - CESAR</v>
      </c>
      <c r="I32" s="13" t="str">
        <f>+VLOOKUP(H32,'cod municipios'!$D$2:$E$1137,2,0)</f>
        <v>20614 RIO DE ORO - CESAR</v>
      </c>
      <c r="L32" s="14">
        <f t="shared" si="1"/>
        <v>16913</v>
      </c>
      <c r="M32" s="14">
        <f t="shared" si="2"/>
        <v>14</v>
      </c>
      <c r="N32" s="14">
        <f t="shared" si="3"/>
        <v>124100722</v>
      </c>
    </row>
    <row r="33" spans="1:15" s="8" customFormat="1" x14ac:dyDescent="0.25">
      <c r="A33" s="19" t="s">
        <v>1426</v>
      </c>
      <c r="B33" s="52" t="s">
        <v>1544</v>
      </c>
      <c r="C33" s="44">
        <v>3342.71</v>
      </c>
      <c r="D33" s="47">
        <v>15.3339</v>
      </c>
      <c r="E33" s="33">
        <v>39745020.140000001</v>
      </c>
      <c r="F33" s="10"/>
      <c r="G33" s="26" t="str">
        <f>+VLOOKUP(A33,'cod municipios'!$A$2:$B$33,2,)</f>
        <v>20 DEPARTAMENTO DE CESAR</v>
      </c>
      <c r="H33" s="8" t="str">
        <f t="shared" si="0"/>
        <v>SAN ALBERTO - CESAR</v>
      </c>
      <c r="I33" s="13" t="str">
        <f>+VLOOKUP(H33,'cod municipios'!$D$2:$E$1137,2,0)</f>
        <v>20710 SAN ALBERTO - CESAR</v>
      </c>
      <c r="L33" s="14">
        <f t="shared" si="1"/>
        <v>3343</v>
      </c>
      <c r="M33" s="14">
        <f t="shared" si="2"/>
        <v>15</v>
      </c>
      <c r="N33" s="14">
        <f t="shared" si="3"/>
        <v>39745020</v>
      </c>
    </row>
    <row r="34" spans="1:15" s="8" customFormat="1" x14ac:dyDescent="0.25">
      <c r="A34" s="18" t="s">
        <v>1426</v>
      </c>
      <c r="B34" s="52" t="s">
        <v>1429</v>
      </c>
      <c r="C34" s="43">
        <v>506912.26</v>
      </c>
      <c r="D34" s="72">
        <v>16.876012500000002</v>
      </c>
      <c r="E34" s="33">
        <v>3578910570.0799999</v>
      </c>
      <c r="F34" s="10"/>
      <c r="G34" s="26" t="str">
        <f>+VLOOKUP(A34,'cod municipios'!$A$2:$B$33,2,)</f>
        <v>20 DEPARTAMENTO DE CESAR</v>
      </c>
      <c r="H34" s="8" t="str">
        <f t="shared" ref="H34:H65" si="4">+CONCATENATE(B34," - ",A34)</f>
        <v>SAN MARTÍN - CESAR</v>
      </c>
      <c r="I34" s="13" t="str">
        <f>+VLOOKUP(H34,'cod municipios'!$D$2:$E$1137,2,0)</f>
        <v>20770 SAN MARTÍN - CESAR</v>
      </c>
      <c r="L34" s="14">
        <f t="shared" ref="L34:L65" si="5">+ROUND(C34,0)</f>
        <v>506912</v>
      </c>
      <c r="M34" s="14">
        <f t="shared" ref="M34:M65" si="6">+ROUND(D34,0)</f>
        <v>17</v>
      </c>
      <c r="N34" s="14">
        <f t="shared" ref="N34:N65" si="7">+ROUND(E34,0)</f>
        <v>3578910570</v>
      </c>
    </row>
    <row r="35" spans="1:15" s="8" customFormat="1" x14ac:dyDescent="0.25">
      <c r="A35" s="19" t="s">
        <v>1501</v>
      </c>
      <c r="B35" s="52" t="s">
        <v>1430</v>
      </c>
      <c r="C35" s="44">
        <v>7.55</v>
      </c>
      <c r="D35" s="46">
        <v>15.13</v>
      </c>
      <c r="E35" s="32">
        <v>35430.449999999997</v>
      </c>
      <c r="F35" s="10"/>
      <c r="G35" s="26" t="str">
        <f>+VLOOKUP(A35,'cod municipios'!$A$2:$B$33,2,)</f>
        <v>23 DEPARTAMENTO DE CÓRDOBA</v>
      </c>
      <c r="H35" s="8" t="str">
        <f t="shared" si="4"/>
        <v>PUEBLO NUEVO - CÓRDOBA</v>
      </c>
      <c r="I35" s="13" t="str">
        <f>+VLOOKUP(H35,'cod municipios'!$D$2:$E$1137,2,0)</f>
        <v>23570 PUEBLO NUEVO - CÓRDOBA</v>
      </c>
      <c r="L35" s="14">
        <f t="shared" si="5"/>
        <v>8</v>
      </c>
      <c r="M35" s="14">
        <f t="shared" si="6"/>
        <v>15</v>
      </c>
      <c r="N35" s="14">
        <f t="shared" si="7"/>
        <v>35430</v>
      </c>
    </row>
    <row r="36" spans="1:15" s="8" customFormat="1" x14ac:dyDescent="0.25">
      <c r="A36" s="19" t="s">
        <v>1431</v>
      </c>
      <c r="B36" s="52" t="s">
        <v>1432</v>
      </c>
      <c r="C36" s="44">
        <v>3861.01</v>
      </c>
      <c r="D36" s="47">
        <v>22.243400000000001</v>
      </c>
      <c r="E36" s="33">
        <v>66593753.380000003</v>
      </c>
      <c r="F36" s="10"/>
      <c r="G36" s="26" t="str">
        <f>+VLOOKUP(A36,'cod municipios'!$A$2:$B$33,2,)</f>
        <v>25 DEPARTAMENTO DE CUNDINAMARCA</v>
      </c>
      <c r="H36" s="8" t="str">
        <f t="shared" si="4"/>
        <v>GUADUAS - CUNDINAMARCA</v>
      </c>
      <c r="I36" s="13" t="str">
        <f>+VLOOKUP(H36,'cod municipios'!$D$2:$E$1137,2,0)</f>
        <v>25320 GUADUAS - CUNDINAMARCA</v>
      </c>
      <c r="L36" s="14">
        <f t="shared" si="5"/>
        <v>3861</v>
      </c>
      <c r="M36" s="14">
        <f t="shared" si="6"/>
        <v>22</v>
      </c>
      <c r="N36" s="14">
        <f t="shared" si="7"/>
        <v>66593753</v>
      </c>
    </row>
    <row r="37" spans="1:15" s="8" customFormat="1" x14ac:dyDescent="0.25">
      <c r="A37" s="19" t="s">
        <v>1431</v>
      </c>
      <c r="B37" s="52" t="s">
        <v>1522</v>
      </c>
      <c r="C37" s="44">
        <v>1657.94</v>
      </c>
      <c r="D37" s="47">
        <v>23.683499999999999</v>
      </c>
      <c r="E37" s="33">
        <v>48715377.359999999</v>
      </c>
      <c r="F37" s="10"/>
      <c r="G37" s="26" t="str">
        <f>+VLOOKUP(A37,'cod municipios'!$A$2:$B$33,2,)</f>
        <v>25 DEPARTAMENTO DE CUNDINAMARCA</v>
      </c>
      <c r="H37" s="8" t="str">
        <f t="shared" si="4"/>
        <v>PULÍ - CUNDINAMARCA</v>
      </c>
      <c r="I37" s="13" t="str">
        <f>+VLOOKUP(H37,'cod municipios'!$D$2:$E$1137,2,0)</f>
        <v>25580 PULÍ - CUNDINAMARCA</v>
      </c>
      <c r="L37" s="14">
        <f t="shared" si="5"/>
        <v>1658</v>
      </c>
      <c r="M37" s="14">
        <f t="shared" si="6"/>
        <v>24</v>
      </c>
      <c r="N37" s="14">
        <f t="shared" si="7"/>
        <v>48715377</v>
      </c>
      <c r="O37" s="11"/>
    </row>
    <row r="38" spans="1:15" s="8" customFormat="1" x14ac:dyDescent="0.25">
      <c r="A38" s="19" t="s">
        <v>1433</v>
      </c>
      <c r="B38" s="52" t="s">
        <v>1434</v>
      </c>
      <c r="C38" s="44">
        <v>219815.34000000003</v>
      </c>
      <c r="D38" s="47">
        <v>22.199657894736845</v>
      </c>
      <c r="E38" s="33">
        <v>2696958591.9400001</v>
      </c>
      <c r="F38" s="10"/>
      <c r="G38" s="26" t="str">
        <f>+VLOOKUP(A38,'cod municipios'!$A$2:$B$33,2,)</f>
        <v>41 DEPARTAMENTO DE HUILA</v>
      </c>
      <c r="H38" s="8" t="str">
        <f t="shared" si="4"/>
        <v>AIPE - HUILA</v>
      </c>
      <c r="I38" s="13" t="str">
        <f>+VLOOKUP(H38,'cod municipios'!$D$2:$E$1137,2,0)</f>
        <v>41016 AIPE - HUILA</v>
      </c>
      <c r="L38" s="14">
        <f t="shared" si="5"/>
        <v>219815</v>
      </c>
      <c r="M38" s="14">
        <f t="shared" si="6"/>
        <v>22</v>
      </c>
      <c r="N38" s="14">
        <f t="shared" si="7"/>
        <v>2696958592</v>
      </c>
    </row>
    <row r="39" spans="1:15" s="8" customFormat="1" x14ac:dyDescent="0.25">
      <c r="A39" s="18" t="s">
        <v>1433</v>
      </c>
      <c r="B39" s="52" t="s">
        <v>1435</v>
      </c>
      <c r="C39" s="43">
        <v>2659.84</v>
      </c>
      <c r="D39" s="47">
        <v>23.700700000000001</v>
      </c>
      <c r="E39" s="33">
        <v>78211040.75999999</v>
      </c>
      <c r="F39" s="10"/>
      <c r="G39" s="26" t="str">
        <f>+VLOOKUP(A39,'cod municipios'!$A$2:$B$33,2,)</f>
        <v>41 DEPARTAMENTO DE HUILA</v>
      </c>
      <c r="H39" s="8" t="str">
        <f t="shared" si="4"/>
        <v>BARAYA - HUILA</v>
      </c>
      <c r="I39" s="13" t="str">
        <f>+VLOOKUP(H39,'cod municipios'!$D$2:$E$1137,2,0)</f>
        <v>41078 BARAYA - HUILA</v>
      </c>
      <c r="L39" s="14">
        <f t="shared" si="5"/>
        <v>2660</v>
      </c>
      <c r="M39" s="14">
        <f t="shared" si="6"/>
        <v>24</v>
      </c>
      <c r="N39" s="14">
        <f t="shared" si="7"/>
        <v>78211041</v>
      </c>
    </row>
    <row r="40" spans="1:15" s="8" customFormat="1" x14ac:dyDescent="0.25">
      <c r="A40" s="19" t="s">
        <v>1433</v>
      </c>
      <c r="B40" s="52" t="s">
        <v>1550</v>
      </c>
      <c r="C40" s="44">
        <v>37423.39</v>
      </c>
      <c r="D40" s="72">
        <v>22.645399999999999</v>
      </c>
      <c r="E40" s="33">
        <v>497020014.26999998</v>
      </c>
      <c r="F40" s="10"/>
      <c r="G40" s="26" t="str">
        <f>+VLOOKUP(A40,'cod municipios'!$A$2:$B$33,2,)</f>
        <v>41 DEPARTAMENTO DE HUILA</v>
      </c>
      <c r="H40" s="8" t="str">
        <f t="shared" si="4"/>
        <v>GARZÓN - HUILA</v>
      </c>
      <c r="I40" s="13" t="str">
        <f>+VLOOKUP(H40,'cod municipios'!$D$2:$E$1137,2,0)</f>
        <v>41298 GARZÓN - HUILA</v>
      </c>
      <c r="L40" s="14">
        <f t="shared" si="5"/>
        <v>37423</v>
      </c>
      <c r="M40" s="14">
        <f t="shared" si="6"/>
        <v>23</v>
      </c>
      <c r="N40" s="14">
        <f t="shared" si="7"/>
        <v>497020014</v>
      </c>
    </row>
    <row r="41" spans="1:15" s="8" customFormat="1" x14ac:dyDescent="0.25">
      <c r="A41" s="19" t="s">
        <v>1433</v>
      </c>
      <c r="B41" s="52" t="s">
        <v>1549</v>
      </c>
      <c r="C41" s="44">
        <v>2945.01</v>
      </c>
      <c r="D41" s="46">
        <v>22.645399999999999</v>
      </c>
      <c r="E41" s="32">
        <v>51712813.289999999</v>
      </c>
      <c r="F41" s="10"/>
      <c r="G41" s="26" t="str">
        <f>+VLOOKUP(A41,'cod municipios'!$A$2:$B$33,2,)</f>
        <v>41 DEPARTAMENTO DE HUILA</v>
      </c>
      <c r="H41" s="8" t="str">
        <f t="shared" si="4"/>
        <v>GIGANTE - HUILA</v>
      </c>
      <c r="I41" s="13" t="str">
        <f>+VLOOKUP(H41,'cod municipios'!$D$2:$E$1137,2,0)</f>
        <v>41306 GIGANTE - HUILA</v>
      </c>
      <c r="L41" s="14">
        <f t="shared" si="5"/>
        <v>2945</v>
      </c>
      <c r="M41" s="14">
        <f t="shared" si="6"/>
        <v>23</v>
      </c>
      <c r="N41" s="14">
        <f t="shared" si="7"/>
        <v>51712813</v>
      </c>
    </row>
    <row r="42" spans="1:15" s="8" customFormat="1" x14ac:dyDescent="0.25">
      <c r="A42" s="19" t="s">
        <v>1433</v>
      </c>
      <c r="B42" s="52" t="s">
        <v>1436</v>
      </c>
      <c r="C42" s="44">
        <v>299907.19</v>
      </c>
      <c r="D42" s="47">
        <v>21.650465384615377</v>
      </c>
      <c r="E42" s="33">
        <v>5151604540.0299988</v>
      </c>
      <c r="F42" s="10"/>
      <c r="G42" s="26" t="str">
        <f>+VLOOKUP(A42,'cod municipios'!$A$2:$B$33,2,)</f>
        <v>41 DEPARTAMENTO DE HUILA</v>
      </c>
      <c r="H42" s="8" t="str">
        <f t="shared" si="4"/>
        <v>NEIVA - HUILA</v>
      </c>
      <c r="I42" s="13" t="str">
        <f>+VLOOKUP(H42,'cod municipios'!$D$2:$E$1137,2,0)</f>
        <v>41001 NEIVA - HUILA</v>
      </c>
      <c r="L42" s="14">
        <f t="shared" si="5"/>
        <v>299907</v>
      </c>
      <c r="M42" s="14">
        <f t="shared" si="6"/>
        <v>22</v>
      </c>
      <c r="N42" s="14">
        <f t="shared" si="7"/>
        <v>5151604540</v>
      </c>
    </row>
    <row r="43" spans="1:15" s="8" customFormat="1" x14ac:dyDescent="0.25">
      <c r="A43" s="19" t="s">
        <v>1433</v>
      </c>
      <c r="B43" s="52" t="s">
        <v>1437</v>
      </c>
      <c r="C43" s="44">
        <v>52926.15</v>
      </c>
      <c r="D43" s="47">
        <v>18.7745</v>
      </c>
      <c r="E43" s="33">
        <v>308198181.31999999</v>
      </c>
      <c r="F43" s="10"/>
      <c r="G43" s="26" t="str">
        <f>+VLOOKUP(A43,'cod municipios'!$A$2:$B$33,2,)</f>
        <v>41 DEPARTAMENTO DE HUILA</v>
      </c>
      <c r="H43" s="8" t="str">
        <f t="shared" si="4"/>
        <v>PAICOL - HUILA</v>
      </c>
      <c r="I43" s="13" t="str">
        <f>+VLOOKUP(H43,'cod municipios'!$D$2:$E$1137,2,0)</f>
        <v>41518 PAICOL - HUILA</v>
      </c>
      <c r="L43" s="14">
        <f t="shared" si="5"/>
        <v>52926</v>
      </c>
      <c r="M43" s="14">
        <f t="shared" si="6"/>
        <v>19</v>
      </c>
      <c r="N43" s="14">
        <f t="shared" si="7"/>
        <v>308198181</v>
      </c>
    </row>
    <row r="44" spans="1:15" s="8" customFormat="1" x14ac:dyDescent="0.25">
      <c r="A44" s="19" t="s">
        <v>1433</v>
      </c>
      <c r="B44" s="52" t="s">
        <v>1438</v>
      </c>
      <c r="C44" s="44">
        <v>62391.150000000009</v>
      </c>
      <c r="D44" s="47">
        <v>21.316933333333335</v>
      </c>
      <c r="E44" s="33">
        <v>1797270627.4299998</v>
      </c>
      <c r="F44" s="10"/>
      <c r="G44" s="26" t="str">
        <f>+VLOOKUP(A44,'cod municipios'!$A$2:$B$33,2,)</f>
        <v>41 DEPARTAMENTO DE HUILA</v>
      </c>
      <c r="H44" s="8" t="str">
        <f t="shared" si="4"/>
        <v>PALERMO - HUILA</v>
      </c>
      <c r="I44" s="13" t="str">
        <f>+VLOOKUP(H44,'cod municipios'!$D$2:$E$1137,2,0)</f>
        <v>41524 PALERMO - HUILA</v>
      </c>
      <c r="L44" s="14">
        <f t="shared" si="5"/>
        <v>62391</v>
      </c>
      <c r="M44" s="14">
        <f t="shared" si="6"/>
        <v>21</v>
      </c>
      <c r="N44" s="14">
        <f t="shared" si="7"/>
        <v>1797270627</v>
      </c>
    </row>
    <row r="45" spans="1:15" s="8" customFormat="1" x14ac:dyDescent="0.25">
      <c r="A45" s="19" t="s">
        <v>1433</v>
      </c>
      <c r="B45" s="52" t="s">
        <v>1439</v>
      </c>
      <c r="C45" s="44">
        <v>30534.32</v>
      </c>
      <c r="D45" s="47">
        <v>14.8933</v>
      </c>
      <c r="E45" s="33">
        <v>88155740.209999993</v>
      </c>
      <c r="F45" s="10"/>
      <c r="G45" s="26" t="str">
        <f>+VLOOKUP(A45,'cod municipios'!$A$2:$B$33,2,)</f>
        <v>41 DEPARTAMENTO DE HUILA</v>
      </c>
      <c r="H45" s="8" t="str">
        <f t="shared" si="4"/>
        <v>TESALIA - HUILA</v>
      </c>
      <c r="I45" s="13" t="str">
        <f>+VLOOKUP(H45,'cod municipios'!$D$2:$E$1137,2,0)</f>
        <v>41797 TESALIA - HUILA</v>
      </c>
      <c r="L45" s="14">
        <f t="shared" si="5"/>
        <v>30534</v>
      </c>
      <c r="M45" s="14">
        <f t="shared" si="6"/>
        <v>15</v>
      </c>
      <c r="N45" s="14">
        <f t="shared" si="7"/>
        <v>88155740</v>
      </c>
    </row>
    <row r="46" spans="1:15" s="8" customFormat="1" x14ac:dyDescent="0.25">
      <c r="A46" s="19" t="s">
        <v>1433</v>
      </c>
      <c r="B46" s="52" t="s">
        <v>1440</v>
      </c>
      <c r="C46" s="44">
        <v>7436.48</v>
      </c>
      <c r="D46" s="47">
        <v>17.094799999999999</v>
      </c>
      <c r="E46" s="33">
        <v>39429641.289999999</v>
      </c>
      <c r="F46" s="10"/>
      <c r="G46" s="26" t="str">
        <f>+VLOOKUP(A46,'cod municipios'!$A$2:$B$33,2,)</f>
        <v>41 DEPARTAMENTO DE HUILA</v>
      </c>
      <c r="H46" s="8" t="str">
        <f t="shared" si="4"/>
        <v>VILLAVIEJA - HUILA</v>
      </c>
      <c r="I46" s="13" t="str">
        <f>+VLOOKUP(H46,'cod municipios'!$D$2:$E$1137,2,0)</f>
        <v>41872 VILLAVIEJA - HUILA</v>
      </c>
      <c r="L46" s="14">
        <f t="shared" si="5"/>
        <v>7436</v>
      </c>
      <c r="M46" s="14">
        <f t="shared" si="6"/>
        <v>17</v>
      </c>
      <c r="N46" s="14">
        <f t="shared" si="7"/>
        <v>39429641</v>
      </c>
    </row>
    <row r="47" spans="1:15" s="8" customFormat="1" x14ac:dyDescent="0.25">
      <c r="A47" s="19" t="s">
        <v>1433</v>
      </c>
      <c r="B47" s="52" t="s">
        <v>1523</v>
      </c>
      <c r="C47" s="44">
        <v>52495.58</v>
      </c>
      <c r="D47" s="47">
        <v>19.057400000000001</v>
      </c>
      <c r="E47" s="33">
        <v>1241188571.5999999</v>
      </c>
      <c r="F47" s="10"/>
      <c r="G47" s="26" t="str">
        <f>+VLOOKUP(A47,'cod municipios'!$A$2:$B$33,2,)</f>
        <v>41 DEPARTAMENTO DE HUILA</v>
      </c>
      <c r="H47" s="8" t="str">
        <f t="shared" si="4"/>
        <v>YAGUARÁ - HUILA</v>
      </c>
      <c r="I47" s="13" t="str">
        <f>+VLOOKUP(H47,'cod municipios'!$D$2:$E$1137,2,0)</f>
        <v>41885 YAGUARÁ - HUILA</v>
      </c>
      <c r="L47" s="14">
        <f t="shared" si="5"/>
        <v>52496</v>
      </c>
      <c r="M47" s="14">
        <f t="shared" si="6"/>
        <v>19</v>
      </c>
      <c r="N47" s="14">
        <f t="shared" si="7"/>
        <v>1241188572</v>
      </c>
    </row>
    <row r="48" spans="1:15" s="8" customFormat="1" x14ac:dyDescent="0.25">
      <c r="A48" s="19" t="s">
        <v>1441</v>
      </c>
      <c r="B48" s="52" t="s">
        <v>1524</v>
      </c>
      <c r="C48" s="44">
        <v>3089.7400000000002</v>
      </c>
      <c r="D48" s="47">
        <v>26.81</v>
      </c>
      <c r="E48" s="33">
        <v>37300698.890000001</v>
      </c>
      <c r="F48" s="10"/>
      <c r="G48" s="26" t="str">
        <f>+VLOOKUP(A48,'cod municipios'!$A$2:$B$33,2,)</f>
        <v>47 DEPARTAMENTO DE MAGDALENA</v>
      </c>
      <c r="H48" s="8" t="str">
        <f t="shared" si="4"/>
        <v>ARIGUANÍ (El Dificil) - MAGDALENA</v>
      </c>
      <c r="I48" s="13" t="str">
        <f>+VLOOKUP(H48,'cod municipios'!$D$2:$E$1137,2,0)</f>
        <v>47058 ARIGUANÍ (El Dificil) - MAGDALENA</v>
      </c>
      <c r="L48" s="14">
        <f t="shared" si="5"/>
        <v>3090</v>
      </c>
      <c r="M48" s="14">
        <f t="shared" si="6"/>
        <v>27</v>
      </c>
      <c r="N48" s="14">
        <f t="shared" si="7"/>
        <v>37300699</v>
      </c>
      <c r="O48" s="11"/>
    </row>
    <row r="49" spans="1:15" s="8" customFormat="1" x14ac:dyDescent="0.25">
      <c r="A49" s="19" t="s">
        <v>1441</v>
      </c>
      <c r="B49" s="52" t="s">
        <v>1442</v>
      </c>
      <c r="C49" s="44">
        <v>202.35</v>
      </c>
      <c r="D49" s="47">
        <v>28.721375000000002</v>
      </c>
      <c r="E49" s="33">
        <v>1839442.6100000003</v>
      </c>
      <c r="F49" s="10"/>
      <c r="G49" s="26" t="str">
        <f>+VLOOKUP(A49,'cod municipios'!$A$2:$B$33,2,)</f>
        <v>47 DEPARTAMENTO DE MAGDALENA</v>
      </c>
      <c r="H49" s="8" t="str">
        <f t="shared" si="4"/>
        <v>SANTA ANA - MAGDALENA</v>
      </c>
      <c r="I49" s="13" t="str">
        <f>+VLOOKUP(H49,'cod municipios'!$D$2:$E$1137,2,0)</f>
        <v>47707 SANTA ANA - MAGDALENA</v>
      </c>
      <c r="L49" s="14">
        <f t="shared" si="5"/>
        <v>202</v>
      </c>
      <c r="M49" s="14">
        <f t="shared" si="6"/>
        <v>29</v>
      </c>
      <c r="N49" s="14">
        <f t="shared" si="7"/>
        <v>1839443</v>
      </c>
    </row>
    <row r="50" spans="1:15" s="8" customFormat="1" x14ac:dyDescent="0.25">
      <c r="A50" s="19" t="s">
        <v>1443</v>
      </c>
      <c r="B50" s="52" t="s">
        <v>1525</v>
      </c>
      <c r="C50" s="44">
        <v>3733581.5700000008</v>
      </c>
      <c r="D50" s="47">
        <v>2.8615000000000004</v>
      </c>
      <c r="E50" s="33">
        <v>3101144141.7900004</v>
      </c>
      <c r="F50" s="10"/>
      <c r="G50" s="26" t="str">
        <f>+VLOOKUP(A50,'cod municipios'!$A$2:$B$33,2,)</f>
        <v>50 DEPARTAMENTO DE META</v>
      </c>
      <c r="H50" s="8" t="str">
        <f t="shared" si="4"/>
        <v>ACACÍAS - META</v>
      </c>
      <c r="I50" s="13" t="str">
        <f>+VLOOKUP(H50,'cod municipios'!$D$2:$E$1137,2,0)</f>
        <v>50006 ACACÍAS - META</v>
      </c>
      <c r="L50" s="14">
        <f t="shared" si="5"/>
        <v>3733582</v>
      </c>
      <c r="M50" s="14">
        <f t="shared" si="6"/>
        <v>3</v>
      </c>
      <c r="N50" s="14">
        <f t="shared" si="7"/>
        <v>3101144142</v>
      </c>
    </row>
    <row r="51" spans="1:15" s="8" customFormat="1" x14ac:dyDescent="0.25">
      <c r="A51" s="18" t="s">
        <v>1443</v>
      </c>
      <c r="B51" s="51" t="s">
        <v>1526</v>
      </c>
      <c r="C51" s="43">
        <v>13795.41</v>
      </c>
      <c r="D51" s="72">
        <v>15.432</v>
      </c>
      <c r="E51" s="33">
        <v>56075912.149999999</v>
      </c>
      <c r="F51" s="10"/>
      <c r="G51" s="26" t="str">
        <f>+VLOOKUP(A51,'cod municipios'!$A$2:$B$33,2,)</f>
        <v>50 DEPARTAMENTO DE META</v>
      </c>
      <c r="H51" s="8" t="str">
        <f t="shared" si="4"/>
        <v>BARRANCA DE UPÍA - META</v>
      </c>
      <c r="I51" s="13" t="str">
        <f>+VLOOKUP(H51,'cod municipios'!$D$2:$E$1137,2,0)</f>
        <v>50110 BARRANCA DE UPÍA - META</v>
      </c>
      <c r="L51" s="14">
        <f t="shared" si="5"/>
        <v>13795</v>
      </c>
      <c r="M51" s="14">
        <f t="shared" si="6"/>
        <v>15</v>
      </c>
      <c r="N51" s="14">
        <f t="shared" si="7"/>
        <v>56075912</v>
      </c>
      <c r="O51" s="11"/>
    </row>
    <row r="52" spans="1:15" s="8" customFormat="1" x14ac:dyDescent="0.25">
      <c r="A52" s="19" t="s">
        <v>1443</v>
      </c>
      <c r="B52" s="52" t="s">
        <v>1444</v>
      </c>
      <c r="C52" s="44">
        <v>576999.40999999992</v>
      </c>
      <c r="D52" s="46">
        <v>15.733855555555557</v>
      </c>
      <c r="E52" s="32">
        <v>3367387859.8799996</v>
      </c>
      <c r="F52" s="10"/>
      <c r="G52" s="26" t="str">
        <f>+VLOOKUP(A52,'cod municipios'!$A$2:$B$33,2,)</f>
        <v>50 DEPARTAMENTO DE META</v>
      </c>
      <c r="H52" s="8" t="str">
        <f t="shared" si="4"/>
        <v>CABUYARO - META</v>
      </c>
      <c r="I52" s="13" t="str">
        <f>+VLOOKUP(H52,'cod municipios'!$D$2:$E$1137,2,0)</f>
        <v>50124 CABUYARO - META</v>
      </c>
      <c r="L52" s="14">
        <f t="shared" si="5"/>
        <v>576999</v>
      </c>
      <c r="M52" s="14">
        <f t="shared" si="6"/>
        <v>16</v>
      </c>
      <c r="N52" s="14">
        <f t="shared" si="7"/>
        <v>3367387860</v>
      </c>
    </row>
    <row r="53" spans="1:15" s="8" customFormat="1" x14ac:dyDescent="0.25">
      <c r="A53" s="19" t="s">
        <v>1443</v>
      </c>
      <c r="B53" s="52" t="s">
        <v>1527</v>
      </c>
      <c r="C53" s="44">
        <v>2191165.4</v>
      </c>
      <c r="D53" s="45">
        <v>3.3933571428571434</v>
      </c>
      <c r="E53" s="34">
        <v>3894125038.0000005</v>
      </c>
      <c r="F53" s="10"/>
      <c r="G53" s="26" t="str">
        <f>+VLOOKUP(A53,'cod municipios'!$A$2:$B$33,2,)</f>
        <v>50 DEPARTAMENTO DE META</v>
      </c>
      <c r="H53" s="8" t="str">
        <f t="shared" si="4"/>
        <v>CASTILLA LA NUEVA - META</v>
      </c>
      <c r="I53" s="13" t="str">
        <f>+VLOOKUP(H53,'cod municipios'!$D$2:$E$1137,2,0)</f>
        <v>50150 CASTILLA LA NUEVA - META</v>
      </c>
      <c r="L53" s="14">
        <f t="shared" si="5"/>
        <v>2191165</v>
      </c>
      <c r="M53" s="14">
        <f t="shared" si="6"/>
        <v>3</v>
      </c>
      <c r="N53" s="14">
        <f t="shared" si="7"/>
        <v>3894125038</v>
      </c>
    </row>
    <row r="54" spans="1:15" s="8" customFormat="1" x14ac:dyDescent="0.25">
      <c r="A54" s="19" t="s">
        <v>1443</v>
      </c>
      <c r="B54" s="52" t="s">
        <v>1445</v>
      </c>
      <c r="C54" s="44">
        <v>654027.21</v>
      </c>
      <c r="D54" s="47">
        <v>1</v>
      </c>
      <c r="E54" s="33">
        <v>197508734.47999999</v>
      </c>
      <c r="F54" s="10"/>
      <c r="G54" s="26" t="str">
        <f>+VLOOKUP(A54,'cod municipios'!$A$2:$B$33,2,)</f>
        <v>50 DEPARTAMENTO DE META</v>
      </c>
      <c r="H54" s="8" t="str">
        <f t="shared" si="4"/>
        <v>GUAMAL - META</v>
      </c>
      <c r="I54" s="13" t="str">
        <f>+VLOOKUP(H54,'cod municipios'!$D$2:$E$1137,2,0)</f>
        <v>50318 GUAMAL - META</v>
      </c>
      <c r="L54" s="14">
        <f t="shared" si="5"/>
        <v>654027</v>
      </c>
      <c r="M54" s="14">
        <f t="shared" si="6"/>
        <v>1</v>
      </c>
      <c r="N54" s="14">
        <f t="shared" si="7"/>
        <v>197508734</v>
      </c>
    </row>
    <row r="55" spans="1:15" s="8" customFormat="1" x14ac:dyDescent="0.25">
      <c r="A55" s="19" t="s">
        <v>1443</v>
      </c>
      <c r="B55" s="52" t="s">
        <v>1528</v>
      </c>
      <c r="C55" s="44">
        <v>5703711.96</v>
      </c>
      <c r="D55" s="47">
        <v>15.68223928571428</v>
      </c>
      <c r="E55" s="33">
        <v>20236656644.699997</v>
      </c>
      <c r="F55" s="10"/>
      <c r="G55" s="26" t="str">
        <f>+VLOOKUP(A55,'cod municipios'!$A$2:$B$33,2,)</f>
        <v>50 DEPARTAMENTO DE META</v>
      </c>
      <c r="H55" s="8" t="str">
        <f t="shared" si="4"/>
        <v>PUERTO GAITÁN - META</v>
      </c>
      <c r="I55" s="13" t="str">
        <f>+VLOOKUP(H55,'cod municipios'!$D$2:$E$1137,2,0)</f>
        <v>50568 PUERTO GAITÁN - META</v>
      </c>
      <c r="L55" s="14">
        <f t="shared" si="5"/>
        <v>5703712</v>
      </c>
      <c r="M55" s="14">
        <f t="shared" si="6"/>
        <v>16</v>
      </c>
      <c r="N55" s="14">
        <f t="shared" si="7"/>
        <v>20236656645</v>
      </c>
    </row>
    <row r="56" spans="1:15" s="8" customFormat="1" x14ac:dyDescent="0.25">
      <c r="A56" s="19" t="s">
        <v>1443</v>
      </c>
      <c r="B56" s="52" t="s">
        <v>1529</v>
      </c>
      <c r="C56" s="44">
        <v>40418.89</v>
      </c>
      <c r="D56" s="47">
        <v>16.438400000000001</v>
      </c>
      <c r="E56" s="33">
        <v>308186937.17999995</v>
      </c>
      <c r="F56" s="10"/>
      <c r="G56" s="26" t="str">
        <f>+VLOOKUP(A56,'cod municipios'!$A$2:$B$33,2,)</f>
        <v>50 DEPARTAMENTO DE META</v>
      </c>
      <c r="H56" s="8" t="str">
        <f t="shared" si="4"/>
        <v>PUERTO LÓPEZ - META</v>
      </c>
      <c r="I56" s="13" t="str">
        <f>+VLOOKUP(H56,'cod municipios'!$D$2:$E$1137,2,0)</f>
        <v>50573 PUERTO LÓPEZ - META</v>
      </c>
      <c r="L56" s="14">
        <f t="shared" si="5"/>
        <v>40419</v>
      </c>
      <c r="M56" s="14">
        <f t="shared" si="6"/>
        <v>16</v>
      </c>
      <c r="N56" s="14">
        <f t="shared" si="7"/>
        <v>308186937</v>
      </c>
    </row>
    <row r="57" spans="1:15" s="8" customFormat="1" x14ac:dyDescent="0.25">
      <c r="A57" s="19" t="s">
        <v>1443</v>
      </c>
      <c r="B57" s="52" t="s">
        <v>1446</v>
      </c>
      <c r="C57" s="44">
        <v>476048.14</v>
      </c>
      <c r="D57" s="47">
        <v>13.201562500000005</v>
      </c>
      <c r="E57" s="33">
        <v>1917118033.3299999</v>
      </c>
      <c r="F57" s="10"/>
      <c r="G57" s="26" t="str">
        <f>+VLOOKUP(A57,'cod municipios'!$A$2:$B$33,2,)</f>
        <v>50 DEPARTAMENTO DE META</v>
      </c>
      <c r="H57" s="8" t="str">
        <f t="shared" si="4"/>
        <v>VILLAVICENCIO - META</v>
      </c>
      <c r="I57" s="13" t="str">
        <f>+VLOOKUP(H57,'cod municipios'!$D$2:$E$1137,2,0)</f>
        <v>50001 VILLAVICENCIO - META</v>
      </c>
      <c r="L57" s="14">
        <f t="shared" si="5"/>
        <v>476048</v>
      </c>
      <c r="M57" s="14">
        <f t="shared" si="6"/>
        <v>13</v>
      </c>
      <c r="N57" s="14">
        <f t="shared" si="7"/>
        <v>1917118033</v>
      </c>
    </row>
    <row r="58" spans="1:15" s="8" customFormat="1" x14ac:dyDescent="0.25">
      <c r="A58" s="19" t="s">
        <v>1447</v>
      </c>
      <c r="B58" s="52" t="s">
        <v>1448</v>
      </c>
      <c r="C58" s="44">
        <v>5945.3</v>
      </c>
      <c r="D58" s="47">
        <v>10.2979</v>
      </c>
      <c r="E58" s="33">
        <v>47473782.909999996</v>
      </c>
      <c r="F58" s="10"/>
      <c r="G58" s="26" t="str">
        <f>+VLOOKUP(A58,'cod municipios'!$A$2:$B$33,2,)</f>
        <v>52 DEPARTAMENTO DE NARIÑO</v>
      </c>
      <c r="H58" s="8" t="str">
        <f t="shared" si="4"/>
        <v>IPIALES - NARIÑO</v>
      </c>
      <c r="I58" s="13" t="str">
        <f>+VLOOKUP(H58,'cod municipios'!$D$2:$E$1137,2,0)</f>
        <v>52356 IPIALES - NARIÑO</v>
      </c>
      <c r="L58" s="14">
        <f t="shared" si="5"/>
        <v>5945</v>
      </c>
      <c r="M58" s="14">
        <f t="shared" si="6"/>
        <v>10</v>
      </c>
      <c r="N58" s="14">
        <f t="shared" si="7"/>
        <v>47473783</v>
      </c>
    </row>
    <row r="59" spans="1:15" s="8" customFormat="1" x14ac:dyDescent="0.25">
      <c r="A59" s="19" t="s">
        <v>1449</v>
      </c>
      <c r="B59" s="52" t="s">
        <v>1530</v>
      </c>
      <c r="C59" s="44">
        <v>17709.43</v>
      </c>
      <c r="D59" s="47">
        <v>27.775500000000005</v>
      </c>
      <c r="E59" s="33">
        <v>464525371.94999999</v>
      </c>
      <c r="F59" s="10"/>
      <c r="G59" s="26" t="str">
        <f>+VLOOKUP(A59,'cod municipios'!$A$2:$B$33,2,)</f>
        <v>54 DEPARTAMENTO DE NORTE DE SANTANDER</v>
      </c>
      <c r="H59" s="8" t="str">
        <f t="shared" si="4"/>
        <v>CÚCUTA - NORTE DE SANTANDER</v>
      </c>
      <c r="I59" s="13" t="str">
        <f>+VLOOKUP(H59,'cod municipios'!$D$2:$E$1137,2,0)</f>
        <v>54001 CÚCUTA - NORTE DE SANTANDER</v>
      </c>
      <c r="L59" s="14">
        <f t="shared" si="5"/>
        <v>17709</v>
      </c>
      <c r="M59" s="14">
        <f t="shared" si="6"/>
        <v>28</v>
      </c>
      <c r="N59" s="14">
        <f t="shared" si="7"/>
        <v>464525372</v>
      </c>
    </row>
    <row r="60" spans="1:15" s="8" customFormat="1" x14ac:dyDescent="0.25">
      <c r="A60" s="19" t="s">
        <v>1449</v>
      </c>
      <c r="B60" s="52" t="s">
        <v>1450</v>
      </c>
      <c r="C60" s="44">
        <v>4.6900000000000004</v>
      </c>
      <c r="D60" s="47">
        <v>26.4208</v>
      </c>
      <c r="E60" s="33">
        <v>38433.440000000002</v>
      </c>
      <c r="F60" s="10"/>
      <c r="G60" s="26" t="str">
        <f>+VLOOKUP(A60,'cod municipios'!$A$2:$B$33,2,)</f>
        <v>54 DEPARTAMENTO DE NORTE DE SANTANDER</v>
      </c>
      <c r="H60" s="8" t="str">
        <f t="shared" si="4"/>
        <v>SARDINATA - NORTE DE SANTANDER</v>
      </c>
      <c r="I60" s="13" t="str">
        <f>+VLOOKUP(H60,'cod municipios'!$D$2:$E$1137,2,0)</f>
        <v>54720 SARDINATA - NORTE DE SANTANDER</v>
      </c>
      <c r="L60" s="14">
        <f t="shared" si="5"/>
        <v>5</v>
      </c>
      <c r="M60" s="14">
        <f t="shared" si="6"/>
        <v>26</v>
      </c>
      <c r="N60" s="14">
        <f t="shared" si="7"/>
        <v>38433</v>
      </c>
    </row>
    <row r="61" spans="1:15" s="8" customFormat="1" x14ac:dyDescent="0.25">
      <c r="A61" s="18" t="s">
        <v>1449</v>
      </c>
      <c r="B61" s="51" t="s">
        <v>1531</v>
      </c>
      <c r="C61" s="43">
        <v>71224.25</v>
      </c>
      <c r="D61" s="47">
        <v>24.108466666666668</v>
      </c>
      <c r="E61" s="33">
        <v>823295713.85000002</v>
      </c>
      <c r="F61" s="10"/>
      <c r="G61" s="26" t="str">
        <f>+VLOOKUP(A61,'cod municipios'!$A$2:$B$33,2,)</f>
        <v>54 DEPARTAMENTO DE NORTE DE SANTANDER</v>
      </c>
      <c r="H61" s="8" t="str">
        <f t="shared" si="4"/>
        <v>TIBÚ - NORTE DE SANTANDER</v>
      </c>
      <c r="I61" s="13" t="str">
        <f>+VLOOKUP(H61,'cod municipios'!$D$2:$E$1137,2,0)</f>
        <v>54810 TIBÚ - NORTE DE SANTANDER</v>
      </c>
      <c r="L61" s="14">
        <f t="shared" si="5"/>
        <v>71224</v>
      </c>
      <c r="M61" s="14">
        <f t="shared" si="6"/>
        <v>24</v>
      </c>
      <c r="N61" s="14">
        <f t="shared" si="7"/>
        <v>823295714</v>
      </c>
    </row>
    <row r="62" spans="1:15" s="8" customFormat="1" x14ac:dyDescent="0.25">
      <c r="A62" s="19" t="s">
        <v>1451</v>
      </c>
      <c r="B62" s="52" t="s">
        <v>1452</v>
      </c>
      <c r="C62" s="44">
        <v>91608.79</v>
      </c>
      <c r="D62" s="72">
        <v>15.546933333333333</v>
      </c>
      <c r="E62" s="33">
        <v>511902984.81999999</v>
      </c>
      <c r="F62" s="10"/>
      <c r="G62" s="26" t="str">
        <f>+VLOOKUP(A62,'cod municipios'!$A$2:$B$33,2,)</f>
        <v>86 DEPARTAMENTO DE PUTUMAYO</v>
      </c>
      <c r="H62" s="8" t="str">
        <f t="shared" si="4"/>
        <v>MOCOA - PUTUMAYO</v>
      </c>
      <c r="I62" s="13" t="str">
        <f>+VLOOKUP(H62,'cod municipios'!$D$2:$E$1137,2,0)</f>
        <v>86001 MOCOA - PUTUMAYO</v>
      </c>
      <c r="L62" s="14">
        <f t="shared" si="5"/>
        <v>91609</v>
      </c>
      <c r="M62" s="14">
        <f t="shared" si="6"/>
        <v>16</v>
      </c>
      <c r="N62" s="14">
        <f t="shared" si="7"/>
        <v>511902985</v>
      </c>
    </row>
    <row r="63" spans="1:15" s="8" customFormat="1" x14ac:dyDescent="0.25">
      <c r="A63" s="19" t="s">
        <v>1451</v>
      </c>
      <c r="B63" s="52" t="s">
        <v>1453</v>
      </c>
      <c r="C63" s="44">
        <v>109512.15</v>
      </c>
      <c r="D63" s="46">
        <v>17.155100000000001</v>
      </c>
      <c r="E63" s="32">
        <v>1128209143.96</v>
      </c>
      <c r="F63" s="10"/>
      <c r="G63" s="26" t="str">
        <f>+VLOOKUP(A63,'cod municipios'!$A$2:$B$33,2,)</f>
        <v>86 DEPARTAMENTO DE PUTUMAYO</v>
      </c>
      <c r="H63" s="8" t="str">
        <f t="shared" si="4"/>
        <v>ORITO - PUTUMAYO</v>
      </c>
      <c r="I63" s="13" t="str">
        <f>+VLOOKUP(H63,'cod municipios'!$D$2:$E$1137,2,0)</f>
        <v>86320 ORITO - PUTUMAYO</v>
      </c>
      <c r="L63" s="14">
        <f t="shared" si="5"/>
        <v>109512</v>
      </c>
      <c r="M63" s="14">
        <f t="shared" si="6"/>
        <v>17</v>
      </c>
      <c r="N63" s="14">
        <f t="shared" si="7"/>
        <v>1128209144</v>
      </c>
    </row>
    <row r="64" spans="1:15" s="8" customFormat="1" x14ac:dyDescent="0.25">
      <c r="A64" s="19" t="s">
        <v>1451</v>
      </c>
      <c r="B64" s="52" t="s">
        <v>1532</v>
      </c>
      <c r="C64" s="44">
        <v>110955.32</v>
      </c>
      <c r="D64" s="47">
        <v>14.567766666666666</v>
      </c>
      <c r="E64" s="33">
        <v>649918416.07000005</v>
      </c>
      <c r="F64" s="10"/>
      <c r="G64" s="26" t="str">
        <f>+VLOOKUP(A64,'cod municipios'!$A$2:$B$33,2,)</f>
        <v>86 DEPARTAMENTO DE PUTUMAYO</v>
      </c>
      <c r="H64" s="8" t="str">
        <f t="shared" si="4"/>
        <v>PUERTO ASÍS - PUTUMAYO</v>
      </c>
      <c r="I64" s="13" t="str">
        <f>+VLOOKUP(H64,'cod municipios'!$D$2:$E$1137,2,0)</f>
        <v>86568 PUERTO ASÍS - PUTUMAYO</v>
      </c>
      <c r="L64" s="14">
        <f t="shared" si="5"/>
        <v>110955</v>
      </c>
      <c r="M64" s="14">
        <f t="shared" si="6"/>
        <v>15</v>
      </c>
      <c r="N64" s="14">
        <f t="shared" si="7"/>
        <v>649918416</v>
      </c>
    </row>
    <row r="65" spans="1:14" s="8" customFormat="1" x14ac:dyDescent="0.25">
      <c r="A65" s="19" t="s">
        <v>1451</v>
      </c>
      <c r="B65" s="52" t="s">
        <v>1454</v>
      </c>
      <c r="C65" s="44">
        <v>3341.8599999999997</v>
      </c>
      <c r="D65" s="47">
        <v>11.10075</v>
      </c>
      <c r="E65" s="33">
        <v>26231674.939999998</v>
      </c>
      <c r="F65" s="10"/>
      <c r="G65" s="26" t="str">
        <f>+VLOOKUP(A65,'cod municipios'!$A$2:$B$33,2,)</f>
        <v>86 DEPARTAMENTO DE PUTUMAYO</v>
      </c>
      <c r="H65" s="8" t="str">
        <f t="shared" si="4"/>
        <v>PUERTO CAICEDO - PUTUMAYO</v>
      </c>
      <c r="I65" s="13" t="str">
        <f>+VLOOKUP(H65,'cod municipios'!$D$2:$E$1137,2,0)</f>
        <v>86569 PUERTO CAICEDO - PUTUMAYO</v>
      </c>
      <c r="L65" s="14">
        <f t="shared" si="5"/>
        <v>3342</v>
      </c>
      <c r="M65" s="14">
        <f t="shared" si="6"/>
        <v>11</v>
      </c>
      <c r="N65" s="14">
        <f t="shared" si="7"/>
        <v>26231675</v>
      </c>
    </row>
    <row r="66" spans="1:14" s="8" customFormat="1" x14ac:dyDescent="0.25">
      <c r="A66" s="19" t="s">
        <v>1451</v>
      </c>
      <c r="B66" s="52" t="s">
        <v>1533</v>
      </c>
      <c r="C66" s="44">
        <v>57152.84</v>
      </c>
      <c r="D66" s="47">
        <v>10.450700000000001</v>
      </c>
      <c r="E66" s="33">
        <v>351054946.95000005</v>
      </c>
      <c r="F66" s="10"/>
      <c r="G66" s="26" t="str">
        <f>+VLOOKUP(A66,'cod municipios'!$A$2:$B$33,2,)</f>
        <v>86 DEPARTAMENTO DE PUTUMAYO</v>
      </c>
      <c r="H66" s="8" t="str">
        <f t="shared" ref="H66:H97" si="8">+CONCATENATE(B66," - ",A66)</f>
        <v>SAN MIGUEL (La Dorada) - PUTUMAYO</v>
      </c>
      <c r="I66" s="13" t="str">
        <f>+VLOOKUP(H66,'cod municipios'!$D$2:$E$1137,2,0)</f>
        <v>86757 SAN MIGUEL (La Dorada) - PUTUMAYO</v>
      </c>
      <c r="L66" s="14">
        <f t="shared" ref="L66:L93" si="9">+ROUND(C66,0)</f>
        <v>57153</v>
      </c>
      <c r="M66" s="14">
        <f t="shared" ref="M66:M93" si="10">+ROUND(D66,0)</f>
        <v>10</v>
      </c>
      <c r="N66" s="14">
        <f t="shared" ref="N66:N93" si="11">+ROUND(E66,0)</f>
        <v>351054947</v>
      </c>
    </row>
    <row r="67" spans="1:14" s="8" customFormat="1" x14ac:dyDescent="0.25">
      <c r="A67" s="19" t="s">
        <v>1451</v>
      </c>
      <c r="B67" s="51" t="s">
        <v>1534</v>
      </c>
      <c r="C67" s="44">
        <v>7828.34</v>
      </c>
      <c r="D67" s="47">
        <v>10.474400000000001</v>
      </c>
      <c r="E67" s="33">
        <v>60147794.599999994</v>
      </c>
      <c r="F67" s="10"/>
      <c r="G67" s="26" t="str">
        <f>+VLOOKUP(A67,'cod municipios'!$A$2:$B$33,2,)</f>
        <v>86 DEPARTAMENTO DE PUTUMAYO</v>
      </c>
      <c r="H67" s="8" t="str">
        <f t="shared" si="8"/>
        <v>VALLE DEL GUAMUEZ (La Hormiga) - PUTUMAYO</v>
      </c>
      <c r="I67" s="13" t="str">
        <f>+VLOOKUP(H67,'cod municipios'!$D$2:$E$1137,2,0)</f>
        <v>86865 VALLE DEL GUAMUEZ (La Hormiga) - PUTUMAYO</v>
      </c>
      <c r="L67" s="14">
        <f t="shared" si="9"/>
        <v>7828</v>
      </c>
      <c r="M67" s="14">
        <f t="shared" si="10"/>
        <v>10</v>
      </c>
      <c r="N67" s="14">
        <f t="shared" si="11"/>
        <v>60147795</v>
      </c>
    </row>
    <row r="68" spans="1:14" s="8" customFormat="1" x14ac:dyDescent="0.25">
      <c r="A68" s="19" t="s">
        <v>1451</v>
      </c>
      <c r="B68" s="51" t="s">
        <v>1535</v>
      </c>
      <c r="C68" s="44">
        <v>231543.55000000002</v>
      </c>
      <c r="D68" s="47">
        <v>13.900900000000002</v>
      </c>
      <c r="E68" s="33">
        <v>1154992169.1400001</v>
      </c>
      <c r="F68" s="10"/>
      <c r="G68" s="26" t="str">
        <f>+VLOOKUP(A68,'cod municipios'!$A$2:$B$33,2,)</f>
        <v>86 DEPARTAMENTO DE PUTUMAYO</v>
      </c>
      <c r="H68" s="8" t="str">
        <f t="shared" si="8"/>
        <v>VILLAGARZÓN - PUTUMAYO</v>
      </c>
      <c r="I68" s="13" t="str">
        <f>+VLOOKUP(H68,'cod municipios'!$D$2:$E$1137,2,0)</f>
        <v>86885 VILLAGARZÓN - PUTUMAYO</v>
      </c>
      <c r="L68" s="14">
        <f t="shared" si="9"/>
        <v>231544</v>
      </c>
      <c r="M68" s="14">
        <f t="shared" si="10"/>
        <v>14</v>
      </c>
      <c r="N68" s="14">
        <f t="shared" si="11"/>
        <v>1154992169</v>
      </c>
    </row>
    <row r="69" spans="1:14" s="8" customFormat="1" x14ac:dyDescent="0.25">
      <c r="A69" s="18" t="s">
        <v>1455</v>
      </c>
      <c r="B69" s="51" t="s">
        <v>1456</v>
      </c>
      <c r="C69" s="43">
        <v>1415584.32</v>
      </c>
      <c r="D69" s="47">
        <v>24.445359999999997</v>
      </c>
      <c r="E69" s="33">
        <v>15418645215.539999</v>
      </c>
      <c r="F69" s="10"/>
      <c r="G69" s="26" t="str">
        <f>+VLOOKUP(A69,'cod municipios'!$A$2:$B$33,2,)</f>
        <v>68 DEPARTAMENTO DE SANTANDER</v>
      </c>
      <c r="H69" s="8" t="str">
        <f t="shared" si="8"/>
        <v>BARRANCABERMEJA - SANTANDER</v>
      </c>
      <c r="I69" s="13" t="str">
        <f>+VLOOKUP(H69,'cod municipios'!$D$2:$E$1137,2,0)</f>
        <v>68081 BARRANCABERMEJA - SANTANDER</v>
      </c>
      <c r="L69" s="14">
        <f t="shared" si="9"/>
        <v>1415584</v>
      </c>
      <c r="M69" s="14">
        <f t="shared" si="10"/>
        <v>24</v>
      </c>
      <c r="N69" s="14">
        <f t="shared" si="11"/>
        <v>15418645216</v>
      </c>
    </row>
    <row r="70" spans="1:14" s="8" customFormat="1" x14ac:dyDescent="0.25">
      <c r="A70" s="18" t="s">
        <v>1455</v>
      </c>
      <c r="B70" s="51" t="s">
        <v>1457</v>
      </c>
      <c r="C70" s="43">
        <v>2956.09</v>
      </c>
      <c r="D70" s="72">
        <v>46.062700000000007</v>
      </c>
      <c r="E70" s="33">
        <v>56391566.459999993</v>
      </c>
      <c r="F70" s="10"/>
      <c r="G70" s="26" t="str">
        <f>+VLOOKUP(A70,'cod municipios'!$A$2:$B$33,2,)</f>
        <v>68 DEPARTAMENTO DE SANTANDER</v>
      </c>
      <c r="H70" s="8" t="str">
        <f t="shared" si="8"/>
        <v>CIMITARRA - SANTANDER</v>
      </c>
      <c r="I70" s="13" t="str">
        <f>+VLOOKUP(H70,'cod municipios'!$D$2:$E$1137,2,0)</f>
        <v>68190 CIMITARRA - SANTANDER</v>
      </c>
      <c r="L70" s="14">
        <f t="shared" si="9"/>
        <v>2956</v>
      </c>
      <c r="M70" s="14">
        <f t="shared" si="10"/>
        <v>46</v>
      </c>
      <c r="N70" s="14">
        <f t="shared" si="11"/>
        <v>56391566</v>
      </c>
    </row>
    <row r="71" spans="1:14" s="8" customFormat="1" x14ac:dyDescent="0.25">
      <c r="A71" s="18" t="s">
        <v>1455</v>
      </c>
      <c r="B71" s="51" t="s">
        <v>1458</v>
      </c>
      <c r="C71" s="43">
        <v>148111.75999999998</v>
      </c>
      <c r="D71" s="46">
        <v>20.094133333333332</v>
      </c>
      <c r="E71" s="32">
        <v>1108776536.78</v>
      </c>
      <c r="F71" s="10"/>
      <c r="G71" s="26" t="str">
        <f>+VLOOKUP(A71,'cod municipios'!$A$2:$B$33,2,)</f>
        <v>68 DEPARTAMENTO DE SANTANDER</v>
      </c>
      <c r="H71" s="8" t="str">
        <f t="shared" si="8"/>
        <v>PUERTO WILCHES - SANTANDER</v>
      </c>
      <c r="I71" s="13" t="str">
        <f>+VLOOKUP(H71,'cod municipios'!$D$2:$E$1137,2,0)</f>
        <v>68575 PUERTO WILCHES - SANTANDER</v>
      </c>
      <c r="L71" s="14">
        <f t="shared" si="9"/>
        <v>148112</v>
      </c>
      <c r="M71" s="14">
        <f t="shared" si="10"/>
        <v>20</v>
      </c>
      <c r="N71" s="14">
        <f t="shared" si="11"/>
        <v>1108776537</v>
      </c>
    </row>
    <row r="72" spans="1:14" s="8" customFormat="1" x14ac:dyDescent="0.25">
      <c r="A72" s="18" t="s">
        <v>1455</v>
      </c>
      <c r="B72" s="51" t="s">
        <v>1459</v>
      </c>
      <c r="C72" s="43">
        <v>68733.759999999995</v>
      </c>
      <c r="D72" s="72">
        <v>19.743259999999999</v>
      </c>
      <c r="E72" s="33">
        <v>531699048.69</v>
      </c>
      <c r="F72" s="10"/>
      <c r="G72" s="26" t="str">
        <f>+VLOOKUP(A72,'cod municipios'!$A$2:$B$33,2,)</f>
        <v>68 DEPARTAMENTO DE SANTANDER</v>
      </c>
      <c r="H72" s="8" t="str">
        <f t="shared" si="8"/>
        <v>RIONEGRO - SANTANDER</v>
      </c>
      <c r="I72" s="13" t="str">
        <f>+VLOOKUP(H72,'cod municipios'!$D$2:$E$1137,2,0)</f>
        <v>68615 RIONEGRO - SANTANDER</v>
      </c>
      <c r="L72" s="14">
        <f t="shared" si="9"/>
        <v>68734</v>
      </c>
      <c r="M72" s="14">
        <f t="shared" si="10"/>
        <v>20</v>
      </c>
      <c r="N72" s="14">
        <f t="shared" si="11"/>
        <v>531699049</v>
      </c>
    </row>
    <row r="73" spans="1:14" s="8" customFormat="1" x14ac:dyDescent="0.25">
      <c r="A73" s="19" t="s">
        <v>1455</v>
      </c>
      <c r="B73" s="52" t="s">
        <v>1460</v>
      </c>
      <c r="C73" s="44">
        <v>129966.42000000001</v>
      </c>
      <c r="D73" s="46">
        <v>21.888337499999999</v>
      </c>
      <c r="E73" s="32">
        <v>2015208791.96</v>
      </c>
      <c r="F73" s="10"/>
      <c r="G73" s="26" t="str">
        <f>+VLOOKUP(A73,'cod municipios'!$A$2:$B$33,2,)</f>
        <v>68 DEPARTAMENTO DE SANTANDER</v>
      </c>
      <c r="H73" s="8" t="str">
        <f t="shared" si="8"/>
        <v>SABANA DE TORRES - SANTANDER</v>
      </c>
      <c r="I73" s="13" t="str">
        <f>+VLOOKUP(H73,'cod municipios'!$D$2:$E$1137,2,0)</f>
        <v>68655 SABANA DE TORRES - SANTANDER</v>
      </c>
      <c r="L73" s="14">
        <f t="shared" si="9"/>
        <v>129966</v>
      </c>
      <c r="M73" s="14">
        <f t="shared" si="10"/>
        <v>22</v>
      </c>
      <c r="N73" s="14">
        <f t="shared" si="11"/>
        <v>2015208792</v>
      </c>
    </row>
    <row r="74" spans="1:14" s="8" customFormat="1" x14ac:dyDescent="0.25">
      <c r="A74" s="18" t="s">
        <v>1455</v>
      </c>
      <c r="B74" s="51" t="s">
        <v>1536</v>
      </c>
      <c r="C74" s="43">
        <v>68025.710000000006</v>
      </c>
      <c r="D74" s="46">
        <v>28.3977</v>
      </c>
      <c r="E74" s="32">
        <v>1450071205.6500001</v>
      </c>
      <c r="F74" s="10"/>
      <c r="G74" s="26" t="str">
        <f>+VLOOKUP(A74,'cod municipios'!$A$2:$B$33,2,)</f>
        <v>68 DEPARTAMENTO DE SANTANDER</v>
      </c>
      <c r="H74" s="8" t="str">
        <f t="shared" si="8"/>
        <v>SAN VICENTE DE CHUCURÍ - SANTANDER</v>
      </c>
      <c r="I74" s="13" t="str">
        <f>+VLOOKUP(H74,'cod municipios'!$D$2:$E$1137,2,0)</f>
        <v>68689 SAN VICENTE DE CHUCURÍ - SANTANDER</v>
      </c>
      <c r="L74" s="14">
        <f t="shared" si="9"/>
        <v>68026</v>
      </c>
      <c r="M74" s="14">
        <f t="shared" si="10"/>
        <v>28</v>
      </c>
      <c r="N74" s="14">
        <f t="shared" si="11"/>
        <v>1450071206</v>
      </c>
    </row>
    <row r="75" spans="1:14" s="8" customFormat="1" x14ac:dyDescent="0.25">
      <c r="A75" s="19" t="s">
        <v>1455</v>
      </c>
      <c r="B75" s="52" t="s">
        <v>1483</v>
      </c>
      <c r="C75" s="44">
        <v>7022.5400000000009</v>
      </c>
      <c r="D75" s="46">
        <v>27.355</v>
      </c>
      <c r="E75" s="32">
        <v>68981484.890000001</v>
      </c>
      <c r="F75" s="10"/>
      <c r="G75" s="26" t="str">
        <f>+VLOOKUP(A75,'cod municipios'!$A$2:$B$33,2,)</f>
        <v>68 DEPARTAMENTO DE SANTANDER</v>
      </c>
      <c r="H75" s="8" t="str">
        <f t="shared" si="8"/>
        <v>SIMACOTA - SANTANDER</v>
      </c>
      <c r="I75" s="13" t="str">
        <f>+VLOOKUP(H75,'cod municipios'!$D$2:$E$1137,2,0)</f>
        <v>68745 SIMACOTA - SANTANDER</v>
      </c>
      <c r="L75" s="14">
        <f t="shared" si="9"/>
        <v>7023</v>
      </c>
      <c r="M75" s="14">
        <f t="shared" si="10"/>
        <v>27</v>
      </c>
      <c r="N75" s="14">
        <f t="shared" si="11"/>
        <v>68981485</v>
      </c>
    </row>
    <row r="76" spans="1:14" s="8" customFormat="1" x14ac:dyDescent="0.25">
      <c r="A76" s="19" t="s">
        <v>1461</v>
      </c>
      <c r="B76" s="52" t="s">
        <v>1462</v>
      </c>
      <c r="C76" s="44">
        <v>1.73</v>
      </c>
      <c r="D76" s="46">
        <v>25.651299999999999</v>
      </c>
      <c r="E76" s="32">
        <v>13763.96</v>
      </c>
      <c r="F76" s="10"/>
      <c r="G76" s="26" t="str">
        <f>+VLOOKUP(A76,'cod municipios'!$A$2:$B$33,2,)</f>
        <v>70 DEPARTAMENTO DE SUCRE</v>
      </c>
      <c r="H76" s="8" t="str">
        <f t="shared" si="8"/>
        <v>LOS PALMITOS - SUCRE</v>
      </c>
      <c r="I76" s="13" t="str">
        <f>+VLOOKUP(H76,'cod municipios'!$D$2:$E$1137,2,0)</f>
        <v>70418 LOS PALMITOS - SUCRE</v>
      </c>
      <c r="L76" s="14">
        <f t="shared" si="9"/>
        <v>2</v>
      </c>
      <c r="M76" s="14">
        <f t="shared" si="10"/>
        <v>26</v>
      </c>
      <c r="N76" s="14">
        <f t="shared" si="11"/>
        <v>13764</v>
      </c>
    </row>
    <row r="77" spans="1:14" s="8" customFormat="1" x14ac:dyDescent="0.25">
      <c r="A77" s="19" t="s">
        <v>1461</v>
      </c>
      <c r="B77" s="52" t="s">
        <v>1463</v>
      </c>
      <c r="C77" s="44">
        <v>848.04</v>
      </c>
      <c r="D77" s="47">
        <v>26.4208</v>
      </c>
      <c r="E77" s="33">
        <v>6949501.8200000003</v>
      </c>
      <c r="F77" s="10"/>
      <c r="G77" s="26" t="str">
        <f>+VLOOKUP(A77,'cod municipios'!$A$2:$B$33,2,)</f>
        <v>70 DEPARTAMENTO DE SUCRE</v>
      </c>
      <c r="H77" s="8" t="str">
        <f t="shared" si="8"/>
        <v>OVEJAS - SUCRE</v>
      </c>
      <c r="I77" s="13" t="str">
        <f>+VLOOKUP(H77,'cod municipios'!$D$2:$E$1137,2,0)</f>
        <v>70508 OVEJAS - SUCRE</v>
      </c>
      <c r="L77" s="14">
        <f t="shared" si="9"/>
        <v>848</v>
      </c>
      <c r="M77" s="14">
        <f t="shared" si="10"/>
        <v>26</v>
      </c>
      <c r="N77" s="14">
        <f t="shared" si="11"/>
        <v>6949502</v>
      </c>
    </row>
    <row r="78" spans="1:14" s="8" customFormat="1" x14ac:dyDescent="0.25">
      <c r="A78" s="19" t="s">
        <v>1461</v>
      </c>
      <c r="B78" s="52" t="s">
        <v>1464</v>
      </c>
      <c r="C78" s="44">
        <v>44.6</v>
      </c>
      <c r="D78" s="47">
        <v>25.651299999999999</v>
      </c>
      <c r="E78" s="33">
        <v>354842.34</v>
      </c>
      <c r="F78" s="10"/>
      <c r="G78" s="26" t="str">
        <f>+VLOOKUP(A78,'cod municipios'!$A$2:$B$33,2,)</f>
        <v>70 DEPARTAMENTO DE SUCRE</v>
      </c>
      <c r="H78" s="8" t="str">
        <f t="shared" si="8"/>
        <v>SAN PEDRO - SUCRE</v>
      </c>
      <c r="I78" s="13" t="str">
        <f>+VLOOKUP(H78,'cod municipios'!$D$2:$E$1137,2,0)</f>
        <v>70717 SAN PEDRO - SUCRE</v>
      </c>
      <c r="L78" s="14">
        <f t="shared" si="9"/>
        <v>45</v>
      </c>
      <c r="M78" s="14">
        <f t="shared" si="10"/>
        <v>26</v>
      </c>
      <c r="N78" s="14">
        <f t="shared" si="11"/>
        <v>354842</v>
      </c>
    </row>
    <row r="79" spans="1:14" s="8" customFormat="1" x14ac:dyDescent="0.25">
      <c r="A79" s="19" t="s">
        <v>1461</v>
      </c>
      <c r="B79" s="52" t="s">
        <v>1537</v>
      </c>
      <c r="C79" s="44">
        <v>0.37</v>
      </c>
      <c r="D79" s="47">
        <v>25.651299999999999</v>
      </c>
      <c r="E79" s="33">
        <v>2943.64</v>
      </c>
      <c r="F79" s="10"/>
      <c r="G79" s="26" t="str">
        <f>+VLOOKUP(A79,'cod municipios'!$A$2:$B$33,2,)</f>
        <v>70 DEPARTAMENTO DE SUCRE</v>
      </c>
      <c r="H79" s="8" t="str">
        <f t="shared" si="8"/>
        <v>SINCÉ - SUCRE</v>
      </c>
      <c r="I79" s="13" t="str">
        <f>+VLOOKUP(H79,'cod municipios'!$D$2:$E$1137,2,0)</f>
        <v>70742 SINCÉ - SUCRE</v>
      </c>
      <c r="L79" s="14">
        <f t="shared" si="9"/>
        <v>0</v>
      </c>
      <c r="M79" s="14">
        <f t="shared" si="10"/>
        <v>26</v>
      </c>
      <c r="N79" s="14">
        <f t="shared" si="11"/>
        <v>2944</v>
      </c>
    </row>
    <row r="80" spans="1:14" s="8" customFormat="1" x14ac:dyDescent="0.25">
      <c r="A80" s="19" t="s">
        <v>1465</v>
      </c>
      <c r="B80" s="52" t="s">
        <v>1495</v>
      </c>
      <c r="C80" s="44">
        <v>2262.89</v>
      </c>
      <c r="D80" s="47">
        <v>22.199000000000002</v>
      </c>
      <c r="E80" s="33">
        <v>62322983.040000007</v>
      </c>
      <c r="F80" s="10"/>
      <c r="G80" s="26" t="str">
        <f>+VLOOKUP(A80,'cod municipios'!$A$2:$B$33,2,)</f>
        <v>73 DEPARTAMENTO DE TOLIMA</v>
      </c>
      <c r="H80" s="8" t="str">
        <f t="shared" si="8"/>
        <v>ALVARADO - TOLIMA</v>
      </c>
      <c r="I80" s="13" t="str">
        <f>+VLOOKUP(H80,'cod municipios'!$D$2:$E$1137,2,0)</f>
        <v>73026 ALVARADO - TOLIMA</v>
      </c>
      <c r="L80" s="14">
        <f t="shared" si="9"/>
        <v>2263</v>
      </c>
      <c r="M80" s="14">
        <f t="shared" si="10"/>
        <v>22</v>
      </c>
      <c r="N80" s="14">
        <f t="shared" si="11"/>
        <v>62322983</v>
      </c>
    </row>
    <row r="81" spans="1:14" s="8" customFormat="1" x14ac:dyDescent="0.25">
      <c r="A81" s="19" t="s">
        <v>1465</v>
      </c>
      <c r="B81" s="52" t="s">
        <v>1466</v>
      </c>
      <c r="C81" s="44">
        <v>41506.530000000006</v>
      </c>
      <c r="D81" s="47">
        <v>12.186400000000001</v>
      </c>
      <c r="E81" s="33">
        <v>209349531.77000001</v>
      </c>
      <c r="F81" s="10"/>
      <c r="G81" s="26" t="str">
        <f>+VLOOKUP(A81,'cod municipios'!$A$2:$B$33,2,)</f>
        <v>73 DEPARTAMENTO DE TOLIMA</v>
      </c>
      <c r="H81" s="8" t="str">
        <f t="shared" si="8"/>
        <v>CHAPARRAL - TOLIMA</v>
      </c>
      <c r="I81" s="13" t="str">
        <f>+VLOOKUP(H81,'cod municipios'!$D$2:$E$1137,2,0)</f>
        <v>73168 CHAPARRAL - TOLIMA</v>
      </c>
      <c r="L81" s="14">
        <f t="shared" si="9"/>
        <v>41507</v>
      </c>
      <c r="M81" s="14">
        <f t="shared" si="10"/>
        <v>12</v>
      </c>
      <c r="N81" s="14">
        <f t="shared" si="11"/>
        <v>209349532</v>
      </c>
    </row>
    <row r="82" spans="1:14" s="8" customFormat="1" x14ac:dyDescent="0.25">
      <c r="A82" s="18" t="s">
        <v>1465</v>
      </c>
      <c r="B82" s="51" t="s">
        <v>1467</v>
      </c>
      <c r="C82" s="43">
        <v>14766.73</v>
      </c>
      <c r="D82" s="47">
        <v>22.117899999999999</v>
      </c>
      <c r="E82" s="33">
        <v>63313982.299999997</v>
      </c>
      <c r="F82" s="10"/>
      <c r="G82" s="26" t="str">
        <f>+VLOOKUP(A82,'cod municipios'!$A$2:$B$33,2,)</f>
        <v>73 DEPARTAMENTO DE TOLIMA</v>
      </c>
      <c r="H82" s="8" t="str">
        <f t="shared" si="8"/>
        <v>ESPINAL - TOLIMA</v>
      </c>
      <c r="I82" s="13" t="str">
        <f>+VLOOKUP(H82,'cod municipios'!$D$2:$E$1137,2,0)</f>
        <v>73268 ESPINAL - TOLIMA</v>
      </c>
      <c r="L82" s="14">
        <f t="shared" si="9"/>
        <v>14767</v>
      </c>
      <c r="M82" s="14">
        <f t="shared" si="10"/>
        <v>22</v>
      </c>
      <c r="N82" s="14">
        <f t="shared" si="11"/>
        <v>63313982</v>
      </c>
    </row>
    <row r="83" spans="1:14" s="8" customFormat="1" x14ac:dyDescent="0.25">
      <c r="A83" s="19" t="s">
        <v>1465</v>
      </c>
      <c r="B83" s="52" t="s">
        <v>1468</v>
      </c>
      <c r="C83" s="44">
        <v>316.75</v>
      </c>
      <c r="D83" s="47">
        <v>22.117899999999999</v>
      </c>
      <c r="E83" s="33">
        <v>1358100.4</v>
      </c>
      <c r="F83" s="10"/>
      <c r="G83" s="26" t="str">
        <f>+VLOOKUP(A83,'cod municipios'!$A$2:$B$33,2,)</f>
        <v>73 DEPARTAMENTO DE TOLIMA</v>
      </c>
      <c r="H83" s="8" t="str">
        <f t="shared" si="8"/>
        <v>FLANDES - TOLIMA</v>
      </c>
      <c r="I83" s="13" t="str">
        <f>+VLOOKUP(H83,'cod municipios'!$D$2:$E$1137,2,0)</f>
        <v>73275 FLANDES - TOLIMA</v>
      </c>
      <c r="L83" s="14">
        <f t="shared" si="9"/>
        <v>317</v>
      </c>
      <c r="M83" s="14">
        <f t="shared" si="10"/>
        <v>22</v>
      </c>
      <c r="N83" s="14">
        <f t="shared" si="11"/>
        <v>1358100</v>
      </c>
    </row>
    <row r="84" spans="1:14" s="8" customFormat="1" x14ac:dyDescent="0.25">
      <c r="A84" s="18" t="s">
        <v>1465</v>
      </c>
      <c r="B84" s="51" t="s">
        <v>1469</v>
      </c>
      <c r="C84" s="43">
        <v>3985.87</v>
      </c>
      <c r="D84" s="72">
        <v>24.8644</v>
      </c>
      <c r="E84" s="33">
        <v>19245651.960000001</v>
      </c>
      <c r="F84" s="10"/>
      <c r="G84" s="26" t="str">
        <f>+VLOOKUP(A84,'cod municipios'!$A$2:$B$33,2,)</f>
        <v>73 DEPARTAMENTO DE TOLIMA</v>
      </c>
      <c r="H84" s="8" t="str">
        <f t="shared" si="8"/>
        <v>ICONONZO - TOLIMA</v>
      </c>
      <c r="I84" s="13" t="str">
        <f>+VLOOKUP(H84,'cod municipios'!$D$2:$E$1137,2,0)</f>
        <v>73352 ICONONZO - TOLIMA</v>
      </c>
      <c r="L84" s="14">
        <f t="shared" si="9"/>
        <v>3986</v>
      </c>
      <c r="M84" s="14">
        <f t="shared" si="10"/>
        <v>25</v>
      </c>
      <c r="N84" s="14">
        <f t="shared" si="11"/>
        <v>19245652</v>
      </c>
    </row>
    <row r="85" spans="1:14" s="8" customFormat="1" x14ac:dyDescent="0.25">
      <c r="A85" s="19" t="s">
        <v>1465</v>
      </c>
      <c r="B85" s="52" t="s">
        <v>1470</v>
      </c>
      <c r="C85" s="44">
        <v>259052.65000000002</v>
      </c>
      <c r="D85" s="46">
        <v>24.537399999999998</v>
      </c>
      <c r="E85" s="32">
        <v>1534626591.1199999</v>
      </c>
      <c r="F85" s="10"/>
      <c r="G85" s="26" t="str">
        <f>+VLOOKUP(A85,'cod municipios'!$A$2:$B$33,2,)</f>
        <v>73 DEPARTAMENTO DE TOLIMA</v>
      </c>
      <c r="H85" s="8" t="str">
        <f t="shared" si="8"/>
        <v>MELGAR - TOLIMA</v>
      </c>
      <c r="I85" s="13" t="str">
        <f>+VLOOKUP(H85,'cod municipios'!$D$2:$E$1137,2,0)</f>
        <v>73449 MELGAR - TOLIMA</v>
      </c>
      <c r="L85" s="14">
        <f t="shared" si="9"/>
        <v>259053</v>
      </c>
      <c r="M85" s="14">
        <f t="shared" si="10"/>
        <v>25</v>
      </c>
      <c r="N85" s="14">
        <f t="shared" si="11"/>
        <v>1534626591</v>
      </c>
    </row>
    <row r="86" spans="1:14" s="8" customFormat="1" x14ac:dyDescent="0.25">
      <c r="A86" s="19" t="s">
        <v>1465</v>
      </c>
      <c r="B86" s="52" t="s">
        <v>1471</v>
      </c>
      <c r="C86" s="44">
        <v>27518.559999999998</v>
      </c>
      <c r="D86" s="72">
        <v>19.417866666666669</v>
      </c>
      <c r="E86" s="33">
        <v>282531574.80000001</v>
      </c>
      <c r="F86" s="10"/>
      <c r="G86" s="26" t="str">
        <f>+VLOOKUP(A86,'cod municipios'!$A$2:$B$33,2,)</f>
        <v>73 DEPARTAMENTO DE TOLIMA</v>
      </c>
      <c r="H86" s="8" t="str">
        <f t="shared" si="8"/>
        <v>ORTEGA - TOLIMA</v>
      </c>
      <c r="I86" s="13" t="str">
        <f>+VLOOKUP(H86,'cod municipios'!$D$2:$E$1137,2,0)</f>
        <v>73504 ORTEGA - TOLIMA</v>
      </c>
      <c r="L86" s="14">
        <f t="shared" si="9"/>
        <v>27519</v>
      </c>
      <c r="M86" s="14">
        <f t="shared" si="10"/>
        <v>19</v>
      </c>
      <c r="N86" s="14">
        <f t="shared" si="11"/>
        <v>282531575</v>
      </c>
    </row>
    <row r="87" spans="1:14" s="8" customFormat="1" x14ac:dyDescent="0.25">
      <c r="A87" s="19" t="s">
        <v>1465</v>
      </c>
      <c r="B87" s="51" t="s">
        <v>1472</v>
      </c>
      <c r="C87" s="44">
        <v>28977.059999999998</v>
      </c>
      <c r="D87" s="46">
        <v>22.282349999999997</v>
      </c>
      <c r="E87" s="32">
        <v>399203470.56999999</v>
      </c>
      <c r="F87" s="10"/>
      <c r="G87" s="26" t="str">
        <f>+VLOOKUP(A87,'cod municipios'!$A$2:$B$33,2,)</f>
        <v>73 DEPARTAMENTO DE TOLIMA</v>
      </c>
      <c r="H87" s="8" t="str">
        <f t="shared" si="8"/>
        <v>PIEDRAS - TOLIMA</v>
      </c>
      <c r="I87" s="13" t="str">
        <f>+VLOOKUP(H87,'cod municipios'!$D$2:$E$1137,2,0)</f>
        <v>73547 PIEDRAS - TOLIMA</v>
      </c>
      <c r="L87" s="14">
        <f t="shared" si="9"/>
        <v>28977</v>
      </c>
      <c r="M87" s="14">
        <f t="shared" si="10"/>
        <v>22</v>
      </c>
      <c r="N87" s="14">
        <f t="shared" si="11"/>
        <v>399203471</v>
      </c>
    </row>
    <row r="88" spans="1:14" s="8" customFormat="1" x14ac:dyDescent="0.25">
      <c r="A88" s="19" t="s">
        <v>1465</v>
      </c>
      <c r="B88" s="52" t="s">
        <v>1473</v>
      </c>
      <c r="C88" s="44">
        <v>2675.03</v>
      </c>
      <c r="D88" s="47">
        <v>25.591999999999999</v>
      </c>
      <c r="E88" s="33">
        <v>84934525.159999996</v>
      </c>
      <c r="F88" s="10"/>
      <c r="G88" s="26" t="str">
        <f>+VLOOKUP(A88,'cod municipios'!$A$2:$B$33,2,)</f>
        <v>73 DEPARTAMENTO DE TOLIMA</v>
      </c>
      <c r="H88" s="8" t="str">
        <f t="shared" si="8"/>
        <v>PRADO - TOLIMA</v>
      </c>
      <c r="I88" s="13" t="str">
        <f>+VLOOKUP(H88,'cod municipios'!$D$2:$E$1137,2,0)</f>
        <v>73563 PRADO - TOLIMA</v>
      </c>
      <c r="L88" s="14">
        <f t="shared" si="9"/>
        <v>2675</v>
      </c>
      <c r="M88" s="14">
        <f t="shared" si="10"/>
        <v>26</v>
      </c>
      <c r="N88" s="14">
        <f t="shared" si="11"/>
        <v>84934525</v>
      </c>
    </row>
    <row r="89" spans="1:14" s="8" customFormat="1" x14ac:dyDescent="0.25">
      <c r="A89" s="19" t="s">
        <v>1465</v>
      </c>
      <c r="B89" s="52" t="s">
        <v>1474</v>
      </c>
      <c r="C89" s="44">
        <v>48643.6</v>
      </c>
      <c r="D89" s="47">
        <v>25.154575000000001</v>
      </c>
      <c r="E89" s="33">
        <v>1390994474.4799998</v>
      </c>
      <c r="F89" s="10"/>
      <c r="G89" s="26" t="str">
        <f>+VLOOKUP(A89,'cod municipios'!$A$2:$B$33,2,)</f>
        <v>73 DEPARTAMENTO DE TOLIMA</v>
      </c>
      <c r="H89" s="8" t="str">
        <f t="shared" si="8"/>
        <v>PURIFICACIÓN - TOLIMA</v>
      </c>
      <c r="I89" s="13" t="str">
        <f>+VLOOKUP(H89,'cod municipios'!$D$2:$E$1137,2,0)</f>
        <v>73585 PURIFICACIÓN - TOLIMA</v>
      </c>
      <c r="L89" s="14">
        <f t="shared" si="9"/>
        <v>48644</v>
      </c>
      <c r="M89" s="14">
        <f t="shared" si="10"/>
        <v>25</v>
      </c>
      <c r="N89" s="14">
        <f t="shared" si="11"/>
        <v>1390994474</v>
      </c>
    </row>
    <row r="90" spans="1:14" s="8" customFormat="1" x14ac:dyDescent="0.25">
      <c r="A90" s="19" t="s">
        <v>1465</v>
      </c>
      <c r="B90" s="52" t="s">
        <v>1475</v>
      </c>
      <c r="C90" s="44">
        <v>689.9</v>
      </c>
      <c r="D90" s="47">
        <v>21.094200000000001</v>
      </c>
      <c r="E90" s="33">
        <v>6071752.8100000005</v>
      </c>
      <c r="F90" s="10"/>
      <c r="G90" s="26" t="str">
        <f>+VLOOKUP(A90,'cod municipios'!$A$2:$B$33,2,)</f>
        <v>73 DEPARTAMENTO DE TOLIMA</v>
      </c>
      <c r="H90" s="8" t="str">
        <f t="shared" si="8"/>
        <v>SAN LUIS - TOLIMA</v>
      </c>
      <c r="I90" s="13" t="str">
        <f>+VLOOKUP(H90,'cod municipios'!$D$2:$E$1137,2,0)</f>
        <v>73678 SAN LUIS - TOLIMA</v>
      </c>
      <c r="L90" s="14">
        <f t="shared" si="9"/>
        <v>690</v>
      </c>
      <c r="M90" s="14">
        <f t="shared" si="10"/>
        <v>21</v>
      </c>
      <c r="N90" s="14">
        <f t="shared" si="11"/>
        <v>6071753</v>
      </c>
    </row>
    <row r="91" spans="1:14" s="8" customFormat="1" x14ac:dyDescent="0.25">
      <c r="A91" s="67"/>
      <c r="B91" s="69"/>
      <c r="C91" s="44"/>
      <c r="D91" s="47"/>
      <c r="E91" s="33"/>
      <c r="F91" s="10"/>
      <c r="G91" s="26" t="e">
        <f>+VLOOKUP(A91,'cod municipios'!$A$2:$B$33,2,)</f>
        <v>#N/A</v>
      </c>
      <c r="H91" s="8" t="str">
        <f t="shared" si="8"/>
        <v xml:space="preserve"> - </v>
      </c>
      <c r="I91" s="13" t="e">
        <f>+VLOOKUP(H91,'cod municipios'!$D$2:$E$1137,2,0)</f>
        <v>#N/A</v>
      </c>
      <c r="L91" s="14">
        <f t="shared" si="9"/>
        <v>0</v>
      </c>
      <c r="M91" s="14">
        <f t="shared" si="10"/>
        <v>0</v>
      </c>
      <c r="N91" s="14">
        <f t="shared" si="11"/>
        <v>0</v>
      </c>
    </row>
    <row r="92" spans="1:14" s="8" customFormat="1" x14ac:dyDescent="0.25">
      <c r="A92" s="68"/>
      <c r="B92" s="70"/>
      <c r="C92" s="42"/>
      <c r="D92" s="47"/>
      <c r="E92" s="33"/>
      <c r="F92" s="10"/>
      <c r="G92" s="26" t="e">
        <f>+VLOOKUP(A92,'cod municipios'!$A$2:$B$33,2,)</f>
        <v>#N/A</v>
      </c>
      <c r="H92" s="8" t="str">
        <f t="shared" si="8"/>
        <v xml:space="preserve"> - </v>
      </c>
      <c r="I92" s="13" t="e">
        <f>+VLOOKUP(H92,'cod municipios'!$D$2:$E$1137,2,0)</f>
        <v>#N/A</v>
      </c>
      <c r="L92" s="14">
        <f t="shared" si="9"/>
        <v>0</v>
      </c>
      <c r="M92" s="14">
        <f t="shared" si="10"/>
        <v>0</v>
      </c>
      <c r="N92" s="14">
        <f t="shared" si="11"/>
        <v>0</v>
      </c>
    </row>
    <row r="93" spans="1:14" s="8" customFormat="1" x14ac:dyDescent="0.25">
      <c r="A93" s="19"/>
      <c r="B93" s="52"/>
      <c r="C93" s="44"/>
      <c r="D93" s="47"/>
      <c r="E93" s="21"/>
      <c r="F93" s="10"/>
      <c r="G93" s="26" t="e">
        <f>+VLOOKUP(A93,'cod municipios'!$A$2:$B$33,2,)</f>
        <v>#N/A</v>
      </c>
      <c r="H93" s="8" t="str">
        <f t="shared" si="8"/>
        <v xml:space="preserve"> - </v>
      </c>
      <c r="I93" s="13" t="e">
        <f>+VLOOKUP(H93,'cod municipios'!$D$2:$E$1137,2,0)</f>
        <v>#N/A</v>
      </c>
      <c r="L93" s="14">
        <f t="shared" si="9"/>
        <v>0</v>
      </c>
      <c r="M93" s="14">
        <f t="shared" si="10"/>
        <v>0</v>
      </c>
      <c r="N93" s="14">
        <f t="shared" si="11"/>
        <v>0</v>
      </c>
    </row>
    <row r="94" spans="1:14" s="8" customFormat="1" x14ac:dyDescent="0.25">
      <c r="A94" s="18"/>
      <c r="B94" s="51"/>
      <c r="C94" s="43"/>
      <c r="D94" s="47"/>
      <c r="E94" s="21"/>
      <c r="F94" s="10"/>
      <c r="G94" s="26" t="e">
        <f>+VLOOKUP(A94,'cod municipios'!$A$2:$B$33,2,)</f>
        <v>#N/A</v>
      </c>
      <c r="H94" s="8" t="str">
        <f t="shared" si="8"/>
        <v xml:space="preserve"> - </v>
      </c>
      <c r="I94" s="13" t="e">
        <f>+VLOOKUP(H94,'cod municipios'!$D$2:$E$1137,2,0)</f>
        <v>#N/A</v>
      </c>
      <c r="L94" s="14"/>
      <c r="M94" s="14"/>
      <c r="N94" s="14"/>
    </row>
    <row r="95" spans="1:14" s="8" customFormat="1" x14ac:dyDescent="0.25">
      <c r="A95" s="62"/>
      <c r="B95" s="52"/>
      <c r="C95" s="44"/>
      <c r="D95" s="47"/>
      <c r="E95" s="21"/>
      <c r="F95" s="10"/>
      <c r="G95" s="26" t="e">
        <f>+VLOOKUP(A95,'cod municipios'!$A$2:$B$33,2,)</f>
        <v>#N/A</v>
      </c>
      <c r="H95" s="8" t="str">
        <f t="shared" si="8"/>
        <v xml:space="preserve"> - </v>
      </c>
      <c r="I95" s="13" t="e">
        <f>+VLOOKUP(H95,'cod municipios'!$D$2:$E$1137,2,0)</f>
        <v>#N/A</v>
      </c>
      <c r="L95" s="14"/>
      <c r="M95" s="14"/>
      <c r="N95" s="14"/>
    </row>
    <row r="96" spans="1:14" s="8" customFormat="1" x14ac:dyDescent="0.25">
      <c r="A96" s="62"/>
      <c r="B96" s="52"/>
      <c r="C96" s="44"/>
      <c r="D96" s="47"/>
      <c r="E96" s="21"/>
      <c r="F96" s="10"/>
      <c r="G96" s="26" t="e">
        <f>+VLOOKUP(A96,'cod municipios'!$A$2:$B$33,2,)</f>
        <v>#N/A</v>
      </c>
      <c r="H96" s="8" t="str">
        <f t="shared" si="8"/>
        <v xml:space="preserve"> - </v>
      </c>
      <c r="I96" s="13" t="e">
        <f>+VLOOKUP(H96,'cod municipios'!$D$2:$E$1137,2,0)</f>
        <v>#N/A</v>
      </c>
      <c r="L96" s="14"/>
      <c r="M96" s="14"/>
      <c r="N96" s="14"/>
    </row>
    <row r="97" spans="1:15" s="8" customFormat="1" x14ac:dyDescent="0.25">
      <c r="A97" s="67"/>
      <c r="B97" s="69"/>
      <c r="C97" s="44"/>
      <c r="D97" s="72"/>
      <c r="E97" s="21"/>
      <c r="F97" s="10"/>
      <c r="G97" s="26" t="e">
        <f>+VLOOKUP(A97,'cod municipios'!$A$2:$B$33,2,)</f>
        <v>#N/A</v>
      </c>
      <c r="H97" s="8" t="str">
        <f t="shared" si="8"/>
        <v xml:space="preserve"> - </v>
      </c>
      <c r="I97" s="13" t="e">
        <f>+VLOOKUP(H97,'cod municipios'!$D$2:$E$1137,2,0)</f>
        <v>#N/A</v>
      </c>
      <c r="L97" s="14"/>
      <c r="M97" s="14"/>
      <c r="N97" s="14"/>
    </row>
    <row r="98" spans="1:15" s="8" customFormat="1" x14ac:dyDescent="0.25">
      <c r="B98" s="28"/>
      <c r="C98" s="42"/>
      <c r="D98" s="46"/>
      <c r="E98" s="20"/>
      <c r="F98" s="10"/>
      <c r="G98" s="12"/>
      <c r="I98" s="13"/>
      <c r="L98" s="14"/>
      <c r="M98" s="23" t="s">
        <v>1512</v>
      </c>
      <c r="N98" s="14">
        <f>SUM(N1:N93)</f>
        <v>164304271369</v>
      </c>
    </row>
    <row r="99" spans="1:15" s="8" customFormat="1" x14ac:dyDescent="0.25">
      <c r="A99" s="68" t="s">
        <v>1416</v>
      </c>
      <c r="B99" s="71" t="s">
        <v>1485</v>
      </c>
      <c r="C99" s="42">
        <v>1703.29</v>
      </c>
      <c r="D99" s="47">
        <v>21.212900000000001</v>
      </c>
      <c r="E99" s="33">
        <v>11206758.789999999</v>
      </c>
      <c r="F99" s="10"/>
      <c r="G99" s="26" t="str">
        <f>+VLOOKUP(A99,'cod municipios'!$A$2:$B$33,2,)</f>
        <v>85 DEPARTAMENTO DE CASANARE</v>
      </c>
      <c r="H99" s="8" t="str">
        <f>+CONCATENATE(B99," - ",A99)</f>
        <v>MUNICIPIO NN CASANARE - CASANARE</v>
      </c>
      <c r="I99" s="13" t="e">
        <f>+VLOOKUP(H99,'cod municipios'!$D$2:$E$1137,2,0)</f>
        <v>#N/A</v>
      </c>
      <c r="L99" s="14">
        <f>+ROUND(C99,0)</f>
        <v>1703</v>
      </c>
      <c r="M99" s="14">
        <f>+ROUND(D99,0)</f>
        <v>21</v>
      </c>
      <c r="N99" s="14">
        <f>+ROUND(E99,0)</f>
        <v>11206759</v>
      </c>
    </row>
    <row r="100" spans="1:15" s="8" customFormat="1" x14ac:dyDescent="0.25">
      <c r="B100" s="28"/>
      <c r="C100" s="42"/>
      <c r="D100" s="45"/>
      <c r="E100" s="16"/>
      <c r="F100" s="10"/>
      <c r="G100" s="12"/>
      <c r="I100" s="13"/>
      <c r="L100" s="13"/>
      <c r="M100" s="23" t="s">
        <v>1511</v>
      </c>
      <c r="N100" s="14">
        <f>+gas!N101</f>
        <v>83522048356</v>
      </c>
    </row>
    <row r="101" spans="1:15" s="8" customFormat="1" x14ac:dyDescent="0.25">
      <c r="B101" s="28"/>
      <c r="C101" s="42"/>
      <c r="D101" s="45"/>
      <c r="E101" s="16"/>
      <c r="F101" s="10"/>
      <c r="G101" s="12"/>
      <c r="I101" s="13"/>
      <c r="L101" s="13"/>
      <c r="M101" s="23" t="s">
        <v>1542</v>
      </c>
      <c r="N101" s="14">
        <f>+N100+N99</f>
        <v>83533255115</v>
      </c>
    </row>
    <row r="102" spans="1:15" s="8" customFormat="1" x14ac:dyDescent="0.25">
      <c r="B102" s="28"/>
      <c r="C102" s="42"/>
      <c r="D102" s="45"/>
      <c r="E102" s="16"/>
      <c r="F102" s="10"/>
      <c r="G102" s="12"/>
      <c r="I102" s="13"/>
      <c r="L102" s="13"/>
      <c r="M102" s="23" t="s">
        <v>1506</v>
      </c>
      <c r="N102" s="14">
        <f>+N21</f>
        <v>2423925</v>
      </c>
      <c r="O102" s="50">
        <f>+N99-N102</f>
        <v>8782834</v>
      </c>
    </row>
    <row r="103" spans="1:15" s="8" customFormat="1" x14ac:dyDescent="0.25">
      <c r="A103" s="27"/>
      <c r="B103" s="28"/>
      <c r="C103" s="42"/>
      <c r="D103" s="45"/>
      <c r="E103" s="16"/>
      <c r="F103" s="10"/>
      <c r="G103" s="12"/>
      <c r="I103" s="13"/>
      <c r="L103" s="13"/>
      <c r="M103" s="23" t="s">
        <v>1507</v>
      </c>
      <c r="N103" s="14">
        <f>+gas!N102</f>
        <v>864988238</v>
      </c>
      <c r="O103" s="11">
        <f>+N100-N103</f>
        <v>82657060118</v>
      </c>
    </row>
    <row r="104" spans="1:15" s="8" customFormat="1" x14ac:dyDescent="0.25">
      <c r="A104" s="27"/>
      <c r="B104" s="28"/>
      <c r="C104" s="42"/>
      <c r="D104" s="45"/>
      <c r="E104" s="16"/>
      <c r="F104" s="10"/>
      <c r="G104" s="12"/>
      <c r="I104" s="13"/>
      <c r="L104" s="13"/>
      <c r="M104" s="23" t="s">
        <v>1508</v>
      </c>
      <c r="N104" s="14">
        <f>+N102+N103</f>
        <v>867412163</v>
      </c>
      <c r="O104" s="50">
        <v>1017924643</v>
      </c>
    </row>
    <row r="105" spans="1:15" x14ac:dyDescent="0.25">
      <c r="M105" s="30" t="s">
        <v>1545</v>
      </c>
      <c r="N105" s="29">
        <f>+N101-N104</f>
        <v>82665842952</v>
      </c>
    </row>
  </sheetData>
  <autoFilter ref="A1:O99" xr:uid="{FE254C5B-8ADE-470F-BA21-B2FE8F7BCD94}">
    <sortState xmlns:xlrd2="http://schemas.microsoft.com/office/spreadsheetml/2017/richdata2" ref="A2:O99">
      <sortCondition sortBy="cellColor" ref="B1:B99" dxfId="1"/>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1023"/>
  <sheetViews>
    <sheetView topLeftCell="A76" zoomScale="85" zoomScaleNormal="85" workbookViewId="0">
      <selection activeCell="M2" sqref="M2:N96"/>
    </sheetView>
  </sheetViews>
  <sheetFormatPr baseColWidth="10" defaultColWidth="11.42578125" defaultRowHeight="15" x14ac:dyDescent="0.25"/>
  <cols>
    <col min="1" max="1" width="12.5703125" style="8" customWidth="1"/>
    <col min="2" max="2" width="20.42578125" style="28" customWidth="1"/>
    <col min="3" max="3" width="17.85546875" style="38" bestFit="1" customWidth="1"/>
    <col min="4" max="4" width="17.140625" style="34" customWidth="1"/>
    <col min="5" max="5" width="18.140625" style="34" customWidth="1"/>
    <col min="6" max="6" width="3.85546875" style="34" customWidth="1"/>
    <col min="7" max="7" width="16.42578125" style="39" customWidth="1"/>
    <col min="8" max="8" width="7.7109375" style="8" customWidth="1"/>
    <col min="9" max="9" width="11.42578125" style="40" customWidth="1"/>
    <col min="10" max="13" width="11.42578125" style="8"/>
    <col min="14" max="14" width="19" style="8" customWidth="1"/>
    <col min="15" max="15" width="15.140625" style="8" bestFit="1" customWidth="1"/>
    <col min="16" max="16384" width="11.42578125" style="8"/>
  </cols>
  <sheetData>
    <row r="1" spans="1:14" x14ac:dyDescent="0.25">
      <c r="C1" s="34" t="s">
        <v>1503</v>
      </c>
      <c r="D1" s="34" t="s">
        <v>1504</v>
      </c>
      <c r="E1" s="34" t="s">
        <v>1505</v>
      </c>
      <c r="L1" s="17" t="s">
        <v>1503</v>
      </c>
      <c r="M1" s="15" t="s">
        <v>1504</v>
      </c>
      <c r="N1" s="15" t="s">
        <v>1505</v>
      </c>
    </row>
    <row r="2" spans="1:14" x14ac:dyDescent="0.25">
      <c r="A2" s="18" t="s">
        <v>1407</v>
      </c>
      <c r="B2" s="52" t="s">
        <v>1408</v>
      </c>
      <c r="C2" s="35">
        <v>2851.69</v>
      </c>
      <c r="D2" s="36">
        <v>4.1639999999999997</v>
      </c>
      <c r="E2" s="32">
        <v>14732091.419999998</v>
      </c>
      <c r="G2" s="39" t="str">
        <f>+VLOOKUP(A2,'cod municipios'!$A$2:$B$33,2,)</f>
        <v>5 DEPARTAMENTO DE ANTIOQUIA</v>
      </c>
      <c r="H2" s="8" t="str">
        <f>+CONCATENATE(B2," - ",A2)</f>
        <v>PUERTO NARE - ANTIOQUIA</v>
      </c>
      <c r="I2" s="40" t="str">
        <f>+VLOOKUP(H2,'cod municipios'!$D$2:$E$1137,2,0)</f>
        <v>5585 PUERTO NARE - ANTIOQUIA</v>
      </c>
      <c r="L2" s="11">
        <f>+ROUND(C2,0)</f>
        <v>2852</v>
      </c>
      <c r="M2" s="11">
        <f>+ROUND(D2,0)</f>
        <v>4</v>
      </c>
      <c r="N2" s="11">
        <f>+ROUND(E2,0)</f>
        <v>14732091</v>
      </c>
    </row>
    <row r="3" spans="1:14" x14ac:dyDescent="0.25">
      <c r="A3" s="19" t="s">
        <v>1407</v>
      </c>
      <c r="B3" s="52" t="s">
        <v>1409</v>
      </c>
      <c r="C3" s="37">
        <v>1574.55</v>
      </c>
      <c r="D3" s="36">
        <v>4.1639999999999997</v>
      </c>
      <c r="E3" s="32">
        <v>8134269.0099999998</v>
      </c>
      <c r="G3" s="39" t="str">
        <f>+VLOOKUP(A3,'cod municipios'!$A$2:$B$33,2,)</f>
        <v>5 DEPARTAMENTO DE ANTIOQUIA</v>
      </c>
      <c r="H3" s="8" t="str">
        <f t="shared" ref="H3:H66" si="0">+CONCATENATE(B3," - ",A3)</f>
        <v>PUERTO TRIUNFO - ANTIOQUIA</v>
      </c>
      <c r="I3" s="40" t="str">
        <f>+VLOOKUP(H3,'cod municipios'!$D$2:$E$1137,2,0)</f>
        <v>5591 PUERTO TRIUNFO - ANTIOQUIA</v>
      </c>
      <c r="L3" s="11">
        <f t="shared" ref="L3:L66" si="1">+ROUND(C3,0)</f>
        <v>1575</v>
      </c>
      <c r="M3" s="11">
        <f t="shared" ref="M3:M66" si="2">+ROUND(D3,0)</f>
        <v>4</v>
      </c>
      <c r="N3" s="11">
        <f t="shared" ref="N3:N66" si="3">+ROUND(E3,0)</f>
        <v>8134269</v>
      </c>
    </row>
    <row r="4" spans="1:14" x14ac:dyDescent="0.25">
      <c r="A4" s="19" t="s">
        <v>1407</v>
      </c>
      <c r="B4" s="52" t="s">
        <v>1514</v>
      </c>
      <c r="C4" s="37">
        <v>2926.43</v>
      </c>
      <c r="D4" s="3">
        <v>5.0232999999999999</v>
      </c>
      <c r="E4" s="33">
        <v>12951499.73</v>
      </c>
      <c r="G4" s="39" t="str">
        <f>+VLOOKUP(A4,'cod municipios'!$A$2:$B$33,2,)</f>
        <v>5 DEPARTAMENTO DE ANTIOQUIA</v>
      </c>
      <c r="H4" s="8" t="str">
        <f t="shared" si="0"/>
        <v>YONDÓ (Casabe) - ANTIOQUIA</v>
      </c>
      <c r="I4" s="40" t="str">
        <f>+VLOOKUP(H4,'cod municipios'!$D$2:$E$1137,2,0)</f>
        <v>5893 YONDÓ (Casabe) - ANTIOQUIA</v>
      </c>
      <c r="L4" s="11">
        <f t="shared" si="1"/>
        <v>2926</v>
      </c>
      <c r="M4" s="11">
        <f t="shared" si="2"/>
        <v>5</v>
      </c>
      <c r="N4" s="11">
        <f t="shared" si="3"/>
        <v>12951500</v>
      </c>
    </row>
    <row r="5" spans="1:14" x14ac:dyDescent="0.25">
      <c r="A5" s="18" t="s">
        <v>1410</v>
      </c>
      <c r="B5" s="51" t="s">
        <v>1410</v>
      </c>
      <c r="C5" s="35">
        <v>30407.749999999996</v>
      </c>
      <c r="D5" s="36">
        <v>3.9370833333333337</v>
      </c>
      <c r="E5" s="32">
        <v>46542701.449999996</v>
      </c>
      <c r="G5" s="39" t="str">
        <f>+VLOOKUP(A5,'cod municipios'!$A$2:$B$33,2,)</f>
        <v>81 DEPARTAMENTO DE ARAUCA</v>
      </c>
      <c r="H5" s="8" t="str">
        <f t="shared" si="0"/>
        <v>ARAUCA - ARAUCA</v>
      </c>
      <c r="I5" s="40" t="str">
        <f>+VLOOKUP(H5,'cod municipios'!$D$2:$E$1137,2,0)</f>
        <v>81001 ARAUCA - ARAUCA</v>
      </c>
      <c r="L5" s="11">
        <f t="shared" si="1"/>
        <v>30408</v>
      </c>
      <c r="M5" s="11">
        <f t="shared" si="2"/>
        <v>4</v>
      </c>
      <c r="N5" s="11">
        <f t="shared" si="3"/>
        <v>46542701</v>
      </c>
    </row>
    <row r="6" spans="1:14" x14ac:dyDescent="0.25">
      <c r="A6" s="19" t="s">
        <v>1410</v>
      </c>
      <c r="B6" s="52" t="s">
        <v>1411</v>
      </c>
      <c r="C6" s="37">
        <v>21170.460000000003</v>
      </c>
      <c r="D6" s="36">
        <v>4.8722909090909088</v>
      </c>
      <c r="E6" s="32">
        <v>41253443.420000002</v>
      </c>
      <c r="G6" s="39" t="str">
        <f>+VLOOKUP(A6,'cod municipios'!$A$2:$B$33,2,)</f>
        <v>81 DEPARTAMENTO DE ARAUCA</v>
      </c>
      <c r="H6" s="8" t="str">
        <f t="shared" si="0"/>
        <v>ARAUQUITA - ARAUCA</v>
      </c>
      <c r="I6" s="40" t="str">
        <f>+VLOOKUP(H6,'cod municipios'!$D$2:$E$1137,2,0)</f>
        <v>81065 ARAUQUITA - ARAUCA</v>
      </c>
      <c r="L6" s="11">
        <f t="shared" si="1"/>
        <v>21170</v>
      </c>
      <c r="M6" s="11">
        <f t="shared" si="2"/>
        <v>5</v>
      </c>
      <c r="N6" s="11">
        <f t="shared" si="3"/>
        <v>41253443</v>
      </c>
    </row>
    <row r="7" spans="1:14" x14ac:dyDescent="0.25">
      <c r="A7" s="19" t="s">
        <v>1410</v>
      </c>
      <c r="B7" s="51" t="s">
        <v>1497</v>
      </c>
      <c r="C7" s="37">
        <v>205352.45</v>
      </c>
      <c r="D7" s="3">
        <v>3.811866666666667</v>
      </c>
      <c r="E7" s="33">
        <v>218975251.66</v>
      </c>
      <c r="G7" s="39" t="str">
        <f>+VLOOKUP(A7,'cod municipios'!$A$2:$B$33,2,)</f>
        <v>81 DEPARTAMENTO DE ARAUCA</v>
      </c>
      <c r="H7" s="8" t="str">
        <f t="shared" si="0"/>
        <v>TAME - ARAUCA</v>
      </c>
      <c r="I7" s="40" t="str">
        <f>+VLOOKUP(H7,'cod municipios'!$D$2:$E$1137,2,0)</f>
        <v>81794 TAME - ARAUCA</v>
      </c>
      <c r="L7" s="11">
        <f t="shared" si="1"/>
        <v>205352</v>
      </c>
      <c r="M7" s="11">
        <f t="shared" si="2"/>
        <v>4</v>
      </c>
      <c r="N7" s="11">
        <f t="shared" si="3"/>
        <v>218975252</v>
      </c>
    </row>
    <row r="8" spans="1:14" x14ac:dyDescent="0.25">
      <c r="A8" s="19" t="s">
        <v>1500</v>
      </c>
      <c r="B8" s="51" t="s">
        <v>1558</v>
      </c>
      <c r="C8" s="35">
        <v>17963.740000000002</v>
      </c>
      <c r="D8" s="3">
        <v>5.1151</v>
      </c>
      <c r="E8" s="33">
        <v>22799864.32</v>
      </c>
      <c r="G8" s="39" t="str">
        <f>+VLOOKUP(A8,'cod municipios'!$A$2:$B$33,2,)</f>
        <v>8 DEPARTAMENTO DE ATLÁNTICO</v>
      </c>
      <c r="H8" s="8" t="str">
        <f t="shared" si="0"/>
        <v>PONEDERA - ATLÁNTICO</v>
      </c>
      <c r="I8" s="40" t="str">
        <f>+VLOOKUP(H8,'cod municipios'!$D$2:$E$1137,2,0)</f>
        <v>8560 PONEDERA - ATLÁNTICO</v>
      </c>
      <c r="L8" s="11">
        <f t="shared" si="1"/>
        <v>17964</v>
      </c>
      <c r="M8" s="11">
        <f t="shared" si="2"/>
        <v>5</v>
      </c>
      <c r="N8" s="11">
        <f t="shared" si="3"/>
        <v>22799864</v>
      </c>
    </row>
    <row r="9" spans="1:14" x14ac:dyDescent="0.25">
      <c r="A9" s="19" t="s">
        <v>1500</v>
      </c>
      <c r="B9" s="51" t="s">
        <v>1484</v>
      </c>
      <c r="C9" s="35">
        <v>734004.54</v>
      </c>
      <c r="D9" s="3">
        <v>5.2369000000000003</v>
      </c>
      <c r="E9" s="33">
        <v>953793597.57999992</v>
      </c>
      <c r="G9" s="39" t="str">
        <f>+VLOOKUP(A9,'cod municipios'!$A$2:$B$33,2,)</f>
        <v>8 DEPARTAMENTO DE ATLÁNTICO</v>
      </c>
      <c r="H9" s="8" t="str">
        <f t="shared" si="0"/>
        <v>SABANALARGA - ATLÁNTICO</v>
      </c>
      <c r="I9" s="40" t="str">
        <f>+VLOOKUP(H9,'cod municipios'!$D$2:$E$1137,2,0)</f>
        <v>8638 SABANALARGA - ATLÁNTICO</v>
      </c>
      <c r="L9" s="11">
        <f t="shared" si="1"/>
        <v>734005</v>
      </c>
      <c r="M9" s="11">
        <f t="shared" si="2"/>
        <v>5</v>
      </c>
      <c r="N9" s="11">
        <f t="shared" si="3"/>
        <v>953793598</v>
      </c>
    </row>
    <row r="10" spans="1:14" x14ac:dyDescent="0.25">
      <c r="A10" s="19" t="s">
        <v>1498</v>
      </c>
      <c r="B10" s="52" t="s">
        <v>1412</v>
      </c>
      <c r="C10" s="37">
        <v>52412.27</v>
      </c>
      <c r="D10" s="36">
        <v>3.2029000000000001</v>
      </c>
      <c r="E10" s="32">
        <v>57905471.710000008</v>
      </c>
      <c r="G10" s="39" t="str">
        <f>+VLOOKUP(A10,'cod municipios'!$A$2:$B$33,2,)</f>
        <v>13 DEPARTAMENTO DE BOLÍVAR</v>
      </c>
      <c r="H10" s="8" t="str">
        <f t="shared" si="0"/>
        <v>CANTAGALLO - BOLÍVAR</v>
      </c>
      <c r="I10" s="40" t="str">
        <f>+VLOOKUP(H10,'cod municipios'!$D$2:$E$1137,2,0)</f>
        <v>13160 CANTAGALLO - BOLÍVAR</v>
      </c>
      <c r="L10" s="11">
        <f t="shared" si="1"/>
        <v>52412</v>
      </c>
      <c r="M10" s="11">
        <f t="shared" si="2"/>
        <v>3</v>
      </c>
      <c r="N10" s="11">
        <f t="shared" si="3"/>
        <v>57905472</v>
      </c>
    </row>
    <row r="11" spans="1:14" x14ac:dyDescent="0.25">
      <c r="A11" s="19" t="s">
        <v>1498</v>
      </c>
      <c r="B11" s="52" t="s">
        <v>1413</v>
      </c>
      <c r="C11" s="37">
        <v>12843.68</v>
      </c>
      <c r="D11" s="3">
        <v>5.1151</v>
      </c>
      <c r="E11" s="33">
        <v>50941883.969999999</v>
      </c>
      <c r="G11" s="39" t="str">
        <f>+VLOOKUP(A11,'cod municipios'!$A$2:$B$33,2,)</f>
        <v>13 DEPARTAMENTO DE BOLÍVAR</v>
      </c>
      <c r="H11" s="8" t="str">
        <f t="shared" si="0"/>
        <v>CICUCO - BOLÍVAR</v>
      </c>
      <c r="I11" s="40" t="str">
        <f>+VLOOKUP(H11,'cod municipios'!$D$2:$E$1137,2,0)</f>
        <v>13188 CICUCO - BOLÍVAR</v>
      </c>
      <c r="L11" s="11">
        <f t="shared" si="1"/>
        <v>12844</v>
      </c>
      <c r="M11" s="11">
        <f t="shared" si="2"/>
        <v>5</v>
      </c>
      <c r="N11" s="11">
        <f t="shared" si="3"/>
        <v>50941884</v>
      </c>
    </row>
    <row r="12" spans="1:14" x14ac:dyDescent="0.25">
      <c r="A12" s="19" t="s">
        <v>1498</v>
      </c>
      <c r="B12" s="52" t="s">
        <v>1515</v>
      </c>
      <c r="C12" s="37">
        <v>56.55</v>
      </c>
      <c r="D12" s="3">
        <v>5.1151</v>
      </c>
      <c r="E12" s="33">
        <v>224293.58</v>
      </c>
      <c r="G12" s="39" t="str">
        <f>+VLOOKUP(A12,'cod municipios'!$A$2:$B$33,2,)</f>
        <v>13 DEPARTAMENTO DE BOLÍVAR</v>
      </c>
      <c r="H12" s="8" t="str">
        <f t="shared" si="0"/>
        <v>MOMPÓS - BOLÍVAR</v>
      </c>
      <c r="I12" s="40" t="str">
        <f>+VLOOKUP(H12,'cod municipios'!$D$2:$E$1137,2,0)</f>
        <v>13468 MOMPÓS - BOLÍVAR</v>
      </c>
      <c r="L12" s="11">
        <f t="shared" si="1"/>
        <v>57</v>
      </c>
      <c r="M12" s="11">
        <f t="shared" si="2"/>
        <v>5</v>
      </c>
      <c r="N12" s="11">
        <f t="shared" si="3"/>
        <v>224294</v>
      </c>
    </row>
    <row r="13" spans="1:14" x14ac:dyDescent="0.25">
      <c r="A13" s="19" t="s">
        <v>1498</v>
      </c>
      <c r="B13" s="52" t="s">
        <v>1414</v>
      </c>
      <c r="C13" s="37">
        <v>10203.09</v>
      </c>
      <c r="D13" s="3">
        <v>5.1151</v>
      </c>
      <c r="E13" s="33">
        <v>40468512.140000001</v>
      </c>
      <c r="G13" s="39" t="str">
        <f>+VLOOKUP(A13,'cod municipios'!$A$2:$B$33,2,)</f>
        <v>13 DEPARTAMENTO DE BOLÍVAR</v>
      </c>
      <c r="H13" s="8" t="str">
        <f t="shared" si="0"/>
        <v>TALAIGUA NUEVO - BOLÍVAR</v>
      </c>
      <c r="I13" s="40" t="str">
        <f>+VLOOKUP(H13,'cod municipios'!$D$2:$E$1137,2,0)</f>
        <v>13780 TALAIGUA NUEVO - BOLÍVAR</v>
      </c>
      <c r="L13" s="11">
        <f t="shared" si="1"/>
        <v>10203</v>
      </c>
      <c r="M13" s="11">
        <f t="shared" si="2"/>
        <v>5</v>
      </c>
      <c r="N13" s="11">
        <f t="shared" si="3"/>
        <v>40468512</v>
      </c>
    </row>
    <row r="14" spans="1:14" x14ac:dyDescent="0.25">
      <c r="A14" s="19" t="s">
        <v>1499</v>
      </c>
      <c r="B14" s="52" t="s">
        <v>1415</v>
      </c>
      <c r="C14" s="37">
        <v>131922.12</v>
      </c>
      <c r="D14" s="3">
        <v>3.2088666666666668</v>
      </c>
      <c r="E14" s="33">
        <v>92301525.729999989</v>
      </c>
      <c r="G14" s="39" t="str">
        <f>+VLOOKUP(A14,'cod municipios'!$A$2:$B$33,2,)</f>
        <v>15 DEPARTAMENTO DE BOYACÁ</v>
      </c>
      <c r="H14" s="8" t="str">
        <f t="shared" si="0"/>
        <v>CORRALES - BOYACÁ</v>
      </c>
      <c r="I14" s="40" t="str">
        <f>+VLOOKUP(H14,'cod municipios'!$D$2:$E$1137,2,0)</f>
        <v>15215 CORRALES - BOYACÁ</v>
      </c>
      <c r="L14" s="11">
        <f t="shared" si="1"/>
        <v>131922</v>
      </c>
      <c r="M14" s="11">
        <f t="shared" si="2"/>
        <v>3</v>
      </c>
      <c r="N14" s="11">
        <f t="shared" si="3"/>
        <v>92301526</v>
      </c>
    </row>
    <row r="15" spans="1:14" x14ac:dyDescent="0.25">
      <c r="A15" s="19" t="s">
        <v>1499</v>
      </c>
      <c r="B15" s="52" t="s">
        <v>1516</v>
      </c>
      <c r="C15" s="37">
        <v>70421.03</v>
      </c>
      <c r="D15" s="3">
        <v>3.8201399999999999</v>
      </c>
      <c r="E15" s="33">
        <v>207275330.24000001</v>
      </c>
      <c r="G15" s="39" t="str">
        <f>+VLOOKUP(A15,'cod municipios'!$A$2:$B$33,2,)</f>
        <v>15 DEPARTAMENTO DE BOYACÁ</v>
      </c>
      <c r="H15" s="8" t="str">
        <f t="shared" si="0"/>
        <v>PUERTO BOYACÁ - BOYACÁ</v>
      </c>
      <c r="I15" s="40" t="str">
        <f>+VLOOKUP(H15,'cod municipios'!$D$2:$E$1137,2,0)</f>
        <v>15572 PUERTO BOYACÁ - BOYACÁ</v>
      </c>
      <c r="L15" s="11">
        <f t="shared" si="1"/>
        <v>70421</v>
      </c>
      <c r="M15" s="11">
        <f t="shared" si="2"/>
        <v>4</v>
      </c>
      <c r="N15" s="11">
        <f t="shared" si="3"/>
        <v>207275330</v>
      </c>
    </row>
    <row r="16" spans="1:14" x14ac:dyDescent="0.25">
      <c r="A16" s="19" t="s">
        <v>1499</v>
      </c>
      <c r="B16" s="52" t="s">
        <v>1494</v>
      </c>
      <c r="C16" s="37">
        <v>244.06</v>
      </c>
      <c r="D16" s="36">
        <v>5.1151</v>
      </c>
      <c r="E16" s="32">
        <v>309764.81</v>
      </c>
      <c r="G16" s="39" t="str">
        <f>+VLOOKUP(A16,'cod municipios'!$A$2:$B$33,2,)</f>
        <v>15 DEPARTAMENTO DE BOYACÁ</v>
      </c>
      <c r="H16" s="8" t="str">
        <f t="shared" si="0"/>
        <v>SAN LUIS DE GACENO - BOYACÁ</v>
      </c>
      <c r="I16" s="40" t="str">
        <f>+VLOOKUP(H16,'cod municipios'!$D$2:$E$1137,2,0)</f>
        <v>15667 SAN LUIS DE GACENO - BOYACÁ</v>
      </c>
      <c r="L16" s="11">
        <f t="shared" si="1"/>
        <v>244</v>
      </c>
      <c r="M16" s="11">
        <f t="shared" si="2"/>
        <v>5</v>
      </c>
      <c r="N16" s="11">
        <f t="shared" si="3"/>
        <v>309765</v>
      </c>
    </row>
    <row r="17" spans="1:14" x14ac:dyDescent="0.25">
      <c r="A17" s="19" t="s">
        <v>1499</v>
      </c>
      <c r="B17" s="52" t="s">
        <v>1517</v>
      </c>
      <c r="C17" s="37">
        <v>34.71</v>
      </c>
      <c r="D17" s="3">
        <v>3.9872000000000001</v>
      </c>
      <c r="E17" s="33">
        <v>34340.17</v>
      </c>
      <c r="G17" s="39" t="str">
        <f>+VLOOKUP(A17,'cod municipios'!$A$2:$B$33,2,)</f>
        <v>15 DEPARTAMENTO DE BOYACÁ</v>
      </c>
      <c r="H17" s="8" t="str">
        <f t="shared" si="0"/>
        <v>TÓPAGA - BOYACÁ</v>
      </c>
      <c r="I17" s="40" t="str">
        <f>+VLOOKUP(H17,'cod municipios'!$D$2:$E$1137,2,0)</f>
        <v>15820 TÓPAGA - BOYACÁ</v>
      </c>
      <c r="L17" s="11">
        <f t="shared" si="1"/>
        <v>35</v>
      </c>
      <c r="M17" s="11">
        <f t="shared" si="2"/>
        <v>4</v>
      </c>
      <c r="N17" s="11">
        <f t="shared" si="3"/>
        <v>34340</v>
      </c>
    </row>
    <row r="18" spans="1:14" x14ac:dyDescent="0.25">
      <c r="A18" s="19" t="s">
        <v>1416</v>
      </c>
      <c r="B18" s="52" t="s">
        <v>1417</v>
      </c>
      <c r="C18" s="37">
        <v>8278935.6100000003</v>
      </c>
      <c r="D18" s="3">
        <v>4.2131359999999969</v>
      </c>
      <c r="E18" s="33">
        <v>24515993308.620007</v>
      </c>
      <c r="G18" s="39" t="str">
        <f>+VLOOKUP(A18,'cod municipios'!$A$2:$B$33,2,)</f>
        <v>85 DEPARTAMENTO DE CASANARE</v>
      </c>
      <c r="H18" s="8" t="str">
        <f t="shared" si="0"/>
        <v>AGUAZUL - CASANARE</v>
      </c>
      <c r="I18" s="40" t="str">
        <f>+VLOOKUP(H18,'cod municipios'!$D$2:$E$1137,2,0)</f>
        <v>85010 AGUAZUL - CASANARE</v>
      </c>
      <c r="L18" s="11">
        <f t="shared" si="1"/>
        <v>8278936</v>
      </c>
      <c r="M18" s="11">
        <f t="shared" si="2"/>
        <v>4</v>
      </c>
      <c r="N18" s="11">
        <f t="shared" si="3"/>
        <v>24515993309</v>
      </c>
    </row>
    <row r="19" spans="1:14" x14ac:dyDescent="0.25">
      <c r="A19" s="19" t="s">
        <v>1416</v>
      </c>
      <c r="B19" s="52" t="s">
        <v>1518</v>
      </c>
      <c r="C19" s="37">
        <v>1028.56</v>
      </c>
      <c r="D19" s="3">
        <v>4.7082833333333332</v>
      </c>
      <c r="E19" s="33">
        <v>5264747.3600000003</v>
      </c>
      <c r="G19" s="39" t="str">
        <f>+VLOOKUP(A19,'cod municipios'!$A$2:$B$33,2,)</f>
        <v>85 DEPARTAMENTO DE CASANARE</v>
      </c>
      <c r="H19" s="8" t="str">
        <f t="shared" si="0"/>
        <v>MANÍ - CASANARE</v>
      </c>
      <c r="I19" s="40" t="str">
        <f>+VLOOKUP(H19,'cod municipios'!$D$2:$E$1137,2,0)</f>
        <v>85139 MANÍ - CASANARE</v>
      </c>
      <c r="L19" s="11">
        <f t="shared" si="1"/>
        <v>1029</v>
      </c>
      <c r="M19" s="11">
        <f t="shared" si="2"/>
        <v>5</v>
      </c>
      <c r="N19" s="11">
        <f t="shared" si="3"/>
        <v>5264747</v>
      </c>
    </row>
    <row r="20" spans="1:14" x14ac:dyDescent="0.25">
      <c r="A20" s="19" t="s">
        <v>1416</v>
      </c>
      <c r="B20" s="52" t="s">
        <v>1418</v>
      </c>
      <c r="C20" s="37">
        <v>3054.64</v>
      </c>
      <c r="D20" s="3">
        <v>4.9661999999999997</v>
      </c>
      <c r="E20" s="33">
        <v>3764138.6</v>
      </c>
      <c r="G20" s="39" t="str">
        <f>+VLOOKUP(A20,'cod municipios'!$A$2:$B$33,2,)</f>
        <v>85 DEPARTAMENTO DE CASANARE</v>
      </c>
      <c r="H20" s="8" t="str">
        <f t="shared" si="0"/>
        <v>MONTERREY - CASANARE</v>
      </c>
      <c r="I20" s="40" t="str">
        <f>+VLOOKUP(H20,'cod municipios'!$D$2:$E$1137,2,0)</f>
        <v>85162 MONTERREY - CASANARE</v>
      </c>
      <c r="L20" s="11">
        <f t="shared" si="1"/>
        <v>3055</v>
      </c>
      <c r="M20" s="11">
        <f t="shared" si="2"/>
        <v>5</v>
      </c>
      <c r="N20" s="11">
        <f t="shared" si="3"/>
        <v>3764139</v>
      </c>
    </row>
    <row r="21" spans="1:14" x14ac:dyDescent="0.25">
      <c r="A21" s="18" t="s">
        <v>1416</v>
      </c>
      <c r="B21" s="51" t="s">
        <v>1519</v>
      </c>
      <c r="C21" s="37">
        <v>770.67</v>
      </c>
      <c r="D21" s="3">
        <v>4.9661999999999997</v>
      </c>
      <c r="E21" s="33">
        <v>2967726.99</v>
      </c>
      <c r="G21" s="39" t="str">
        <f>+VLOOKUP(A21,'cod municipios'!$A$2:$B$33,2,)</f>
        <v>85 DEPARTAMENTO DE CASANARE</v>
      </c>
      <c r="H21" s="8" t="str">
        <f t="shared" si="0"/>
        <v>NUNCHÍA - CASANARE</v>
      </c>
      <c r="I21" s="40" t="str">
        <f>+VLOOKUP(H21,'cod municipios'!$D$2:$E$1137,2,0)</f>
        <v>85225 NUNCHÍA - CASANARE</v>
      </c>
      <c r="L21" s="11">
        <f t="shared" si="1"/>
        <v>771</v>
      </c>
      <c r="M21" s="11">
        <f t="shared" si="2"/>
        <v>5</v>
      </c>
      <c r="N21" s="11">
        <f t="shared" si="3"/>
        <v>2967727</v>
      </c>
    </row>
    <row r="22" spans="1:14" x14ac:dyDescent="0.25">
      <c r="A22" s="19" t="s">
        <v>1416</v>
      </c>
      <c r="B22" s="52" t="s">
        <v>1520</v>
      </c>
      <c r="C22" s="37">
        <v>4278.28</v>
      </c>
      <c r="D22" s="36">
        <v>5.3303249999999993</v>
      </c>
      <c r="E22" s="32">
        <v>5886925.9499999993</v>
      </c>
      <c r="G22" s="39" t="str">
        <f>+VLOOKUP(A22,'cod municipios'!$A$2:$B$33,2,)</f>
        <v>85 DEPARTAMENTO DE CASANARE</v>
      </c>
      <c r="H22" s="8" t="str">
        <f t="shared" si="0"/>
        <v>OROCUÉ - CASANARE</v>
      </c>
      <c r="I22" s="40" t="str">
        <f>+VLOOKUP(H22,'cod municipios'!$D$2:$E$1137,2,0)</f>
        <v>85230 OROCUÉ - CASANARE</v>
      </c>
      <c r="L22" s="11">
        <f t="shared" si="1"/>
        <v>4278</v>
      </c>
      <c r="M22" s="11">
        <f t="shared" si="2"/>
        <v>5</v>
      </c>
      <c r="N22" s="11">
        <f t="shared" si="3"/>
        <v>5886926</v>
      </c>
    </row>
    <row r="23" spans="1:14" x14ac:dyDescent="0.25">
      <c r="A23" s="19" t="s">
        <v>1416</v>
      </c>
      <c r="B23" s="52" t="s">
        <v>1419</v>
      </c>
      <c r="C23" s="37">
        <v>4239.79</v>
      </c>
      <c r="D23" s="3">
        <v>4.7008400000000004</v>
      </c>
      <c r="E23" s="33">
        <v>4879554.4399999995</v>
      </c>
      <c r="G23" s="39" t="str">
        <f>+VLOOKUP(A23,'cod municipios'!$A$2:$B$33,2,)</f>
        <v>85 DEPARTAMENTO DE CASANARE</v>
      </c>
      <c r="H23" s="8" t="str">
        <f t="shared" si="0"/>
        <v>PAZ DE ARIPORO - CASANARE</v>
      </c>
      <c r="I23" s="40" t="str">
        <f>+VLOOKUP(H23,'cod municipios'!$D$2:$E$1137,2,0)</f>
        <v>85250 PAZ DE ARIPORO - CASANARE</v>
      </c>
      <c r="L23" s="11">
        <f t="shared" si="1"/>
        <v>4240</v>
      </c>
      <c r="M23" s="11">
        <f t="shared" si="2"/>
        <v>5</v>
      </c>
      <c r="N23" s="11">
        <f t="shared" si="3"/>
        <v>4879554</v>
      </c>
    </row>
    <row r="24" spans="1:14" x14ac:dyDescent="0.25">
      <c r="A24" s="19" t="s">
        <v>1416</v>
      </c>
      <c r="B24" s="52" t="s">
        <v>1493</v>
      </c>
      <c r="C24" s="37">
        <v>83.42</v>
      </c>
      <c r="D24" s="36">
        <v>4.9661999999999997</v>
      </c>
      <c r="E24" s="32">
        <v>102795.54</v>
      </c>
      <c r="G24" s="39" t="str">
        <f>+VLOOKUP(A24,'cod municipios'!$A$2:$B$33,2,)</f>
        <v>85 DEPARTAMENTO DE CASANARE</v>
      </c>
      <c r="H24" s="8" t="str">
        <f t="shared" si="0"/>
        <v>PORE - CASANARE</v>
      </c>
      <c r="I24" s="40" t="str">
        <f>+VLOOKUP(H24,'cod municipios'!$D$2:$E$1137,2,0)</f>
        <v>85263 PORE - CASANARE</v>
      </c>
      <c r="L24" s="11">
        <f t="shared" si="1"/>
        <v>83</v>
      </c>
      <c r="M24" s="11">
        <f t="shared" si="2"/>
        <v>5</v>
      </c>
      <c r="N24" s="11">
        <f t="shared" si="3"/>
        <v>102796</v>
      </c>
    </row>
    <row r="25" spans="1:14" x14ac:dyDescent="0.25">
      <c r="A25" s="19" t="s">
        <v>1416</v>
      </c>
      <c r="B25" s="52" t="s">
        <v>1420</v>
      </c>
      <c r="C25" s="35">
        <v>293.24</v>
      </c>
      <c r="D25" s="3">
        <v>4.9716000000000005</v>
      </c>
      <c r="E25" s="33">
        <v>1061887.24</v>
      </c>
      <c r="G25" s="39" t="str">
        <f>+VLOOKUP(A25,'cod municipios'!$A$2:$B$33,2,)</f>
        <v>85 DEPARTAMENTO DE CASANARE</v>
      </c>
      <c r="H25" s="8" t="str">
        <f t="shared" si="0"/>
        <v>SAN LUIS DE PALENQUE - CASANARE</v>
      </c>
      <c r="I25" s="40" t="str">
        <f>+VLOOKUP(H25,'cod municipios'!$D$2:$E$1137,2,0)</f>
        <v>85325 SAN LUIS DE PALENQUE - CASANARE</v>
      </c>
      <c r="L25" s="11">
        <f t="shared" si="1"/>
        <v>293</v>
      </c>
      <c r="M25" s="11">
        <f t="shared" si="2"/>
        <v>5</v>
      </c>
      <c r="N25" s="11">
        <f t="shared" si="3"/>
        <v>1061887</v>
      </c>
    </row>
    <row r="26" spans="1:14" x14ac:dyDescent="0.25">
      <c r="A26" s="19" t="s">
        <v>1416</v>
      </c>
      <c r="B26" s="52" t="s">
        <v>1421</v>
      </c>
      <c r="C26" s="35">
        <v>6173859.6600000011</v>
      </c>
      <c r="D26" s="36">
        <v>4.6997129032258069</v>
      </c>
      <c r="E26" s="32">
        <v>23179875878.760002</v>
      </c>
      <c r="G26" s="39" t="str">
        <f>+VLOOKUP(A26,'cod municipios'!$A$2:$B$33,2,)</f>
        <v>85 DEPARTAMENTO DE CASANARE</v>
      </c>
      <c r="H26" s="8" t="str">
        <f t="shared" si="0"/>
        <v>TAURAMENA - CASANARE</v>
      </c>
      <c r="I26" s="40" t="str">
        <f>+VLOOKUP(H26,'cod municipios'!$D$2:$E$1137,2,0)</f>
        <v>85410 TAURAMENA - CASANARE</v>
      </c>
      <c r="L26" s="11">
        <f t="shared" si="1"/>
        <v>6173860</v>
      </c>
      <c r="M26" s="11">
        <f t="shared" si="2"/>
        <v>5</v>
      </c>
      <c r="N26" s="11">
        <f t="shared" si="3"/>
        <v>23179875879</v>
      </c>
    </row>
    <row r="27" spans="1:14" x14ac:dyDescent="0.25">
      <c r="A27" s="19" t="s">
        <v>1416</v>
      </c>
      <c r="B27" s="52" t="s">
        <v>1422</v>
      </c>
      <c r="C27" s="35">
        <v>1382.97</v>
      </c>
      <c r="D27" s="3">
        <v>4.9661999999999997</v>
      </c>
      <c r="E27" s="33">
        <v>1704190.76</v>
      </c>
      <c r="G27" s="39" t="str">
        <f>+VLOOKUP(A27,'cod municipios'!$A$2:$B$33,2,)</f>
        <v>85 DEPARTAMENTO DE CASANARE</v>
      </c>
      <c r="H27" s="8" t="str">
        <f t="shared" si="0"/>
        <v>TRINIDAD - CASANARE</v>
      </c>
      <c r="I27" s="40" t="str">
        <f>+VLOOKUP(H27,'cod municipios'!$D$2:$E$1137,2,0)</f>
        <v>85430 TRINIDAD - CASANARE</v>
      </c>
      <c r="L27" s="11">
        <f t="shared" si="1"/>
        <v>1383</v>
      </c>
      <c r="M27" s="11">
        <f t="shared" si="2"/>
        <v>5</v>
      </c>
      <c r="N27" s="11">
        <f t="shared" si="3"/>
        <v>1704191</v>
      </c>
    </row>
    <row r="28" spans="1:14" x14ac:dyDescent="0.25">
      <c r="A28" s="19" t="s">
        <v>1416</v>
      </c>
      <c r="B28" s="52" t="s">
        <v>1521</v>
      </c>
      <c r="C28" s="37">
        <v>1450.29</v>
      </c>
      <c r="D28" s="3">
        <v>5.9313666666666665</v>
      </c>
      <c r="E28" s="33">
        <v>1842558.4</v>
      </c>
      <c r="G28" s="39" t="str">
        <f>+VLOOKUP(A28,'cod municipios'!$A$2:$B$33,2,)</f>
        <v>85 DEPARTAMENTO DE CASANARE</v>
      </c>
      <c r="H28" s="8" t="str">
        <f t="shared" si="0"/>
        <v>VILLANUEVA - CASANARE</v>
      </c>
      <c r="I28" s="40" t="str">
        <f>+VLOOKUP(H28,'cod municipios'!$D$2:$E$1137,2,0)</f>
        <v>85440 VILLANUEVA - CASANARE</v>
      </c>
      <c r="L28" s="11">
        <f t="shared" si="1"/>
        <v>1450</v>
      </c>
      <c r="M28" s="11">
        <f t="shared" si="2"/>
        <v>6</v>
      </c>
      <c r="N28" s="11">
        <f t="shared" si="3"/>
        <v>1842558</v>
      </c>
    </row>
    <row r="29" spans="1:14" x14ac:dyDescent="0.25">
      <c r="A29" s="18" t="s">
        <v>1416</v>
      </c>
      <c r="B29" s="51" t="s">
        <v>1423</v>
      </c>
      <c r="C29" s="35">
        <v>6206181.2400000002</v>
      </c>
      <c r="D29" s="3">
        <v>3.8147133333333332</v>
      </c>
      <c r="E29" s="33">
        <v>6117571437.1699991</v>
      </c>
      <c r="G29" s="39" t="str">
        <f>+VLOOKUP(A29,'cod municipios'!$A$2:$B$33,2,)</f>
        <v>85 DEPARTAMENTO DE CASANARE</v>
      </c>
      <c r="H29" s="8" t="str">
        <f t="shared" si="0"/>
        <v>YOPAL - CASANARE</v>
      </c>
      <c r="I29" s="40" t="str">
        <f>+VLOOKUP(H29,'cod municipios'!$D$2:$E$1137,2,0)</f>
        <v>85001 YOPAL - CASANARE</v>
      </c>
      <c r="L29" s="11">
        <f t="shared" si="1"/>
        <v>6206181</v>
      </c>
      <c r="M29" s="11">
        <f t="shared" si="2"/>
        <v>4</v>
      </c>
      <c r="N29" s="11">
        <f t="shared" si="3"/>
        <v>6117571437</v>
      </c>
    </row>
    <row r="30" spans="1:14" x14ac:dyDescent="0.25">
      <c r="A30" s="18" t="s">
        <v>1424</v>
      </c>
      <c r="B30" s="52" t="s">
        <v>1425</v>
      </c>
      <c r="C30" s="37">
        <v>15.71</v>
      </c>
      <c r="D30" s="3">
        <v>4.9661999999999997</v>
      </c>
      <c r="E30" s="33">
        <v>55656.81</v>
      </c>
      <c r="G30" s="39" t="str">
        <f>+VLOOKUP(A30,'cod municipios'!$A$2:$B$33,2,)</f>
        <v>19 DEPARTAMENTO DE CAUCA</v>
      </c>
      <c r="H30" s="8" t="str">
        <f t="shared" si="0"/>
        <v>PIAMONTE - CAUCA</v>
      </c>
      <c r="I30" s="40" t="str">
        <f>+VLOOKUP(H30,'cod municipios'!$D$2:$E$1137,2,0)</f>
        <v>19533 PIAMONTE - CAUCA</v>
      </c>
      <c r="L30" s="11">
        <f t="shared" si="1"/>
        <v>16</v>
      </c>
      <c r="M30" s="11">
        <f t="shared" si="2"/>
        <v>5</v>
      </c>
      <c r="N30" s="11">
        <f t="shared" si="3"/>
        <v>55657</v>
      </c>
    </row>
    <row r="31" spans="1:14" x14ac:dyDescent="0.25">
      <c r="A31" s="18" t="s">
        <v>1426</v>
      </c>
      <c r="B31" s="51" t="s">
        <v>1427</v>
      </c>
      <c r="C31" s="37">
        <v>156035.91000000003</v>
      </c>
      <c r="D31" s="3">
        <v>5.5504499999999997</v>
      </c>
      <c r="E31" s="33">
        <v>229719177.74000001</v>
      </c>
      <c r="G31" s="39" t="str">
        <f>+VLOOKUP(A31,'cod municipios'!$A$2:$B$33,2,)</f>
        <v>20 DEPARTAMENTO DE CESAR</v>
      </c>
      <c r="H31" s="8" t="str">
        <f t="shared" si="0"/>
        <v>AGUACHICA - CESAR</v>
      </c>
      <c r="I31" s="40" t="str">
        <f>+VLOOKUP(H31,'cod municipios'!$D$2:$E$1137,2,0)</f>
        <v>20011 AGUACHICA - CESAR</v>
      </c>
      <c r="L31" s="11">
        <f t="shared" si="1"/>
        <v>156036</v>
      </c>
      <c r="M31" s="11">
        <f t="shared" si="2"/>
        <v>6</v>
      </c>
      <c r="N31" s="11">
        <f t="shared" si="3"/>
        <v>229719178</v>
      </c>
    </row>
    <row r="32" spans="1:14" x14ac:dyDescent="0.25">
      <c r="A32" s="19" t="s">
        <v>1426</v>
      </c>
      <c r="B32" s="52" t="s">
        <v>1476</v>
      </c>
      <c r="C32" s="37">
        <v>91129.68</v>
      </c>
      <c r="D32" s="3">
        <v>3.2113</v>
      </c>
      <c r="E32" s="33">
        <v>72614290.760000005</v>
      </c>
      <c r="G32" s="39" t="str">
        <f>+VLOOKUP(A32,'cod municipios'!$A$2:$B$33,2,)</f>
        <v>20 DEPARTAMENTO DE CESAR</v>
      </c>
      <c r="H32" s="8" t="str">
        <f t="shared" si="0"/>
        <v>ASTREA - CESAR</v>
      </c>
      <c r="I32" s="40" t="str">
        <f>+VLOOKUP(H32,'cod municipios'!$D$2:$E$1137,2,0)</f>
        <v>20032 ASTREA - CESAR</v>
      </c>
      <c r="L32" s="11">
        <f t="shared" si="1"/>
        <v>91130</v>
      </c>
      <c r="M32" s="11">
        <f t="shared" si="2"/>
        <v>3</v>
      </c>
      <c r="N32" s="11">
        <f t="shared" si="3"/>
        <v>72614291</v>
      </c>
    </row>
    <row r="33" spans="1:14" x14ac:dyDescent="0.25">
      <c r="A33" s="18" t="s">
        <v>1426</v>
      </c>
      <c r="B33" s="52" t="s">
        <v>1538</v>
      </c>
      <c r="C33" s="35">
        <v>3417.74</v>
      </c>
      <c r="D33" s="3">
        <v>6.1932</v>
      </c>
      <c r="E33" s="33">
        <v>3939097.68</v>
      </c>
      <c r="G33" s="39" t="str">
        <f>+VLOOKUP(A33,'cod municipios'!$A$2:$B$33,2,)</f>
        <v>20 DEPARTAMENTO DE CESAR</v>
      </c>
      <c r="H33" s="8" t="str">
        <f t="shared" si="0"/>
        <v>CHIRIGUANÁ - CESAR</v>
      </c>
      <c r="I33" s="40" t="str">
        <f>+VLOOKUP(H33,'cod municipios'!$D$2:$E$1137,2,0)</f>
        <v>20178 CHIRIGUANÁ - CESAR</v>
      </c>
      <c r="L33" s="11">
        <f t="shared" si="1"/>
        <v>3418</v>
      </c>
      <c r="M33" s="11">
        <f t="shared" si="2"/>
        <v>6</v>
      </c>
      <c r="N33" s="11">
        <f t="shared" si="3"/>
        <v>3939098</v>
      </c>
    </row>
    <row r="34" spans="1:14" x14ac:dyDescent="0.25">
      <c r="A34" s="18" t="s">
        <v>1426</v>
      </c>
      <c r="B34" s="52" t="s">
        <v>1559</v>
      </c>
      <c r="C34" s="37">
        <v>8.73</v>
      </c>
      <c r="D34" s="3">
        <v>5.1151</v>
      </c>
      <c r="E34" s="33">
        <v>11080.09</v>
      </c>
      <c r="G34" s="39" t="str">
        <f>+VLOOKUP(A34,'cod municipios'!$A$2:$B$33,2,)</f>
        <v>20 DEPARTAMENTO DE CESAR</v>
      </c>
      <c r="H34" s="8" t="str">
        <f t="shared" si="0"/>
        <v>EL PASO - CESAR</v>
      </c>
      <c r="I34" s="40" t="str">
        <f>+VLOOKUP(H34,'cod municipios'!$D$2:$E$1137,2,0)</f>
        <v>20250 EL PASO - CESAR</v>
      </c>
      <c r="L34" s="11">
        <f t="shared" si="1"/>
        <v>9</v>
      </c>
      <c r="M34" s="11">
        <f t="shared" si="2"/>
        <v>5</v>
      </c>
      <c r="N34" s="11">
        <f t="shared" si="3"/>
        <v>11080</v>
      </c>
    </row>
    <row r="35" spans="1:14" x14ac:dyDescent="0.25">
      <c r="A35" s="18" t="s">
        <v>1426</v>
      </c>
      <c r="B35" s="51" t="s">
        <v>1477</v>
      </c>
      <c r="C35" s="37">
        <v>40658.379999999997</v>
      </c>
      <c r="D35" s="3">
        <v>5.9793500000000002</v>
      </c>
      <c r="E35" s="33">
        <v>60294638.57</v>
      </c>
      <c r="G35" s="39" t="str">
        <f>+VLOOKUP(A35,'cod municipios'!$A$2:$B$33,2,)</f>
        <v>20 DEPARTAMENTO DE CESAR</v>
      </c>
      <c r="H35" s="8" t="str">
        <f t="shared" si="0"/>
        <v>GAMARRA - CESAR</v>
      </c>
      <c r="I35" s="40" t="str">
        <f>+VLOOKUP(H35,'cod municipios'!$D$2:$E$1137,2,0)</f>
        <v>20295 GAMARRA - CESAR</v>
      </c>
      <c r="L35" s="11">
        <f t="shared" si="1"/>
        <v>40658</v>
      </c>
      <c r="M35" s="11">
        <f t="shared" si="2"/>
        <v>6</v>
      </c>
      <c r="N35" s="11">
        <f t="shared" si="3"/>
        <v>60294639</v>
      </c>
    </row>
    <row r="36" spans="1:14" x14ac:dyDescent="0.25">
      <c r="A36" s="18" t="s">
        <v>1426</v>
      </c>
      <c r="B36" s="52" t="s">
        <v>1539</v>
      </c>
      <c r="C36" s="37">
        <v>14665.56</v>
      </c>
      <c r="D36" s="3">
        <v>6.1932</v>
      </c>
      <c r="E36" s="33">
        <v>16902711.949999999</v>
      </c>
      <c r="G36" s="39" t="str">
        <f>+VLOOKUP(A36,'cod municipios'!$A$2:$B$33,2,)</f>
        <v>20 DEPARTAMENTO DE CESAR</v>
      </c>
      <c r="H36" s="8" t="str">
        <f t="shared" si="0"/>
        <v>LA JAGUA DE IBIRICO - CESAR</v>
      </c>
      <c r="I36" s="40" t="str">
        <f>+VLOOKUP(H36,'cod municipios'!$D$2:$E$1137,2,0)</f>
        <v>20400 LA JAGUA DE IBIRICO - CESAR</v>
      </c>
      <c r="L36" s="11">
        <f t="shared" si="1"/>
        <v>14666</v>
      </c>
      <c r="M36" s="11">
        <f t="shared" si="2"/>
        <v>6</v>
      </c>
      <c r="N36" s="11">
        <f t="shared" si="3"/>
        <v>16902712</v>
      </c>
    </row>
    <row r="37" spans="1:14" x14ac:dyDescent="0.25">
      <c r="A37" s="18" t="s">
        <v>1426</v>
      </c>
      <c r="B37" s="52" t="s">
        <v>1428</v>
      </c>
      <c r="C37" s="37">
        <v>170.19</v>
      </c>
      <c r="D37" s="3">
        <v>4.9661999999999997</v>
      </c>
      <c r="E37" s="33">
        <v>209719.7</v>
      </c>
      <c r="G37" s="39" t="str">
        <f>+VLOOKUP(A37,'cod municipios'!$A$2:$B$33,2,)</f>
        <v>20 DEPARTAMENTO DE CESAR</v>
      </c>
      <c r="H37" s="8" t="str">
        <f t="shared" si="0"/>
        <v>RIO DE ORO - CESAR</v>
      </c>
      <c r="I37" s="40" t="str">
        <f>+VLOOKUP(H37,'cod municipios'!$D$2:$E$1137,2,0)</f>
        <v>20614 RIO DE ORO - CESAR</v>
      </c>
      <c r="L37" s="11">
        <f t="shared" si="1"/>
        <v>170</v>
      </c>
      <c r="M37" s="11">
        <f t="shared" si="2"/>
        <v>5</v>
      </c>
      <c r="N37" s="11">
        <f t="shared" si="3"/>
        <v>209720</v>
      </c>
    </row>
    <row r="38" spans="1:14" x14ac:dyDescent="0.25">
      <c r="A38" s="18" t="s">
        <v>1426</v>
      </c>
      <c r="B38" s="52" t="s">
        <v>1429</v>
      </c>
      <c r="C38" s="37">
        <v>103748.97</v>
      </c>
      <c r="D38" s="36">
        <v>4.9887599999999992</v>
      </c>
      <c r="E38" s="32">
        <v>381456622.14999998</v>
      </c>
      <c r="G38" s="39" t="str">
        <f>+VLOOKUP(A38,'cod municipios'!$A$2:$B$33,2,)</f>
        <v>20 DEPARTAMENTO DE CESAR</v>
      </c>
      <c r="H38" s="8" t="str">
        <f t="shared" si="0"/>
        <v>SAN MARTÍN - CESAR</v>
      </c>
      <c r="I38" s="40" t="str">
        <f>+VLOOKUP(H38,'cod municipios'!$D$2:$E$1137,2,0)</f>
        <v>20770 SAN MARTÍN - CESAR</v>
      </c>
      <c r="L38" s="11">
        <f t="shared" si="1"/>
        <v>103749</v>
      </c>
      <c r="M38" s="11">
        <f t="shared" si="2"/>
        <v>5</v>
      </c>
      <c r="N38" s="11">
        <f t="shared" si="3"/>
        <v>381456622</v>
      </c>
    </row>
    <row r="39" spans="1:14" x14ac:dyDescent="0.25">
      <c r="A39" s="66" t="s">
        <v>1501</v>
      </c>
      <c r="B39" s="52" t="s">
        <v>1430</v>
      </c>
      <c r="C39" s="37">
        <v>2332870.34</v>
      </c>
      <c r="D39" s="36">
        <v>4.268933333333333</v>
      </c>
      <c r="E39" s="32">
        <v>2742496378.0699997</v>
      </c>
      <c r="G39" s="39" t="str">
        <f>+VLOOKUP(A39,'cod municipios'!$A$2:$B$33,2,)</f>
        <v>23 DEPARTAMENTO DE CÓRDOBA</v>
      </c>
      <c r="H39" s="8" t="str">
        <f t="shared" si="0"/>
        <v>PUEBLO NUEVO - CÓRDOBA</v>
      </c>
      <c r="I39" s="40" t="str">
        <f>+VLOOKUP(H39,'cod municipios'!$D$2:$E$1137,2,0)</f>
        <v>23570 PUEBLO NUEVO - CÓRDOBA</v>
      </c>
      <c r="L39" s="11">
        <f t="shared" si="1"/>
        <v>2332870</v>
      </c>
      <c r="M39" s="11">
        <f t="shared" si="2"/>
        <v>4</v>
      </c>
      <c r="N39" s="11">
        <f t="shared" si="3"/>
        <v>2742496378</v>
      </c>
    </row>
    <row r="40" spans="1:14" x14ac:dyDescent="0.25">
      <c r="A40" s="66" t="s">
        <v>1501</v>
      </c>
      <c r="B40" s="52" t="s">
        <v>1540</v>
      </c>
      <c r="C40" s="35">
        <v>1074870.6700000002</v>
      </c>
      <c r="D40" s="3">
        <v>4.4744999999999999</v>
      </c>
      <c r="E40" s="33">
        <v>1293471736.8899999</v>
      </c>
      <c r="G40" s="39" t="str">
        <f>+VLOOKUP(A40,'cod municipios'!$A$2:$B$33,2,)</f>
        <v>23 DEPARTAMENTO DE CÓRDOBA</v>
      </c>
      <c r="H40" s="8" t="str">
        <f t="shared" si="0"/>
        <v>SAHAGÚN - CÓRDOBA</v>
      </c>
      <c r="I40" s="40" t="str">
        <f>+VLOOKUP(H40,'cod municipios'!$D$2:$E$1137,2,0)</f>
        <v>23660 SAHAGÚN - CÓRDOBA</v>
      </c>
      <c r="L40" s="11">
        <f t="shared" si="1"/>
        <v>1074871</v>
      </c>
      <c r="M40" s="11">
        <f t="shared" si="2"/>
        <v>4</v>
      </c>
      <c r="N40" s="11">
        <f t="shared" si="3"/>
        <v>1293471737</v>
      </c>
    </row>
    <row r="41" spans="1:14" x14ac:dyDescent="0.25">
      <c r="A41" s="19" t="s">
        <v>1431</v>
      </c>
      <c r="B41" s="52" t="s">
        <v>1432</v>
      </c>
      <c r="C41" s="37">
        <v>18530</v>
      </c>
      <c r="D41" s="36">
        <v>3.5943000000000001</v>
      </c>
      <c r="E41" s="32">
        <v>51644150.590000004</v>
      </c>
      <c r="G41" s="39" t="str">
        <f>+VLOOKUP(A41,'cod municipios'!$A$2:$B$33,2,)</f>
        <v>25 DEPARTAMENTO DE CUNDINAMARCA</v>
      </c>
      <c r="H41" s="8" t="str">
        <f t="shared" si="0"/>
        <v>GUADUAS - CUNDINAMARCA</v>
      </c>
      <c r="I41" s="40" t="str">
        <f>+VLOOKUP(H41,'cod municipios'!$D$2:$E$1137,2,0)</f>
        <v>25320 GUADUAS - CUNDINAMARCA</v>
      </c>
      <c r="L41" s="11">
        <f t="shared" si="1"/>
        <v>18530</v>
      </c>
      <c r="M41" s="11">
        <f t="shared" si="2"/>
        <v>4</v>
      </c>
      <c r="N41" s="11">
        <f t="shared" si="3"/>
        <v>51644151</v>
      </c>
    </row>
    <row r="42" spans="1:14" x14ac:dyDescent="0.25">
      <c r="A42" s="19" t="s">
        <v>1431</v>
      </c>
      <c r="B42" s="51" t="s">
        <v>1522</v>
      </c>
      <c r="C42" s="37">
        <v>3978.56</v>
      </c>
      <c r="D42" s="3">
        <v>3.8005</v>
      </c>
      <c r="E42" s="33">
        <v>18759360.149999999</v>
      </c>
      <c r="G42" s="39" t="str">
        <f>+VLOOKUP(A42,'cod municipios'!$A$2:$B$33,2,)</f>
        <v>25 DEPARTAMENTO DE CUNDINAMARCA</v>
      </c>
      <c r="H42" s="8" t="str">
        <f t="shared" si="0"/>
        <v>PULÍ - CUNDINAMARCA</v>
      </c>
      <c r="I42" s="40" t="str">
        <f>+VLOOKUP(H42,'cod municipios'!$D$2:$E$1137,2,0)</f>
        <v>25580 PULÍ - CUNDINAMARCA</v>
      </c>
      <c r="L42" s="11">
        <f t="shared" si="1"/>
        <v>3979</v>
      </c>
      <c r="M42" s="11">
        <f t="shared" si="2"/>
        <v>4</v>
      </c>
      <c r="N42" s="11">
        <f t="shared" si="3"/>
        <v>18759360</v>
      </c>
    </row>
    <row r="43" spans="1:14" hidden="1" x14ac:dyDescent="0.25">
      <c r="A43" s="65" t="s">
        <v>1486</v>
      </c>
      <c r="B43" s="49" t="s">
        <v>1487</v>
      </c>
      <c r="C43" s="37">
        <v>1039424.54</v>
      </c>
      <c r="D43" s="3">
        <v>3.3172000000000001</v>
      </c>
      <c r="E43" s="33">
        <v>864988238.07000005</v>
      </c>
      <c r="G43" s="39" t="e">
        <f>+VLOOKUP(A43,'cod municipios'!$A$2:$B$33,2,)</f>
        <v>#N/A</v>
      </c>
      <c r="H43" s="8" t="str">
        <f t="shared" si="0"/>
        <v>MUNICIPIO NN - DEPARTAMENTO NN</v>
      </c>
      <c r="I43" s="40" t="e">
        <f>+VLOOKUP(H43,'cod municipios'!$D$2:$E$1137,2,0)</f>
        <v>#N/A</v>
      </c>
      <c r="L43" s="11">
        <f t="shared" si="1"/>
        <v>1039425</v>
      </c>
      <c r="M43" s="11">
        <f t="shared" si="2"/>
        <v>3</v>
      </c>
      <c r="N43" s="11">
        <f t="shared" si="3"/>
        <v>864988238</v>
      </c>
    </row>
    <row r="44" spans="1:14" x14ac:dyDescent="0.25">
      <c r="A44" s="19" t="s">
        <v>1502</v>
      </c>
      <c r="B44" s="51" t="s">
        <v>1478</v>
      </c>
      <c r="C44" s="35">
        <v>95511.78</v>
      </c>
      <c r="D44" s="3">
        <v>4.6521999999999997</v>
      </c>
      <c r="E44" s="33">
        <v>344545603.45000005</v>
      </c>
      <c r="G44" s="39" t="str">
        <f>+VLOOKUP(A44,'cod municipios'!$A$2:$B$33,2,)</f>
        <v>44 DEPARTAMENTO DE LA GUAJIRA</v>
      </c>
      <c r="H44" s="8" t="str">
        <f t="shared" si="0"/>
        <v>DIBULLA - LA GUAJIRA</v>
      </c>
      <c r="I44" s="40" t="str">
        <f>+VLOOKUP(H44,'cod municipios'!$D$2:$E$1137,2,0)</f>
        <v>44090 DIBULLA - LA GUAJIRA</v>
      </c>
      <c r="L44" s="11">
        <f t="shared" si="1"/>
        <v>95512</v>
      </c>
      <c r="M44" s="11">
        <f t="shared" si="2"/>
        <v>5</v>
      </c>
      <c r="N44" s="11">
        <f t="shared" si="3"/>
        <v>344545603</v>
      </c>
    </row>
    <row r="45" spans="1:14" x14ac:dyDescent="0.25">
      <c r="A45" s="19" t="s">
        <v>1502</v>
      </c>
      <c r="B45" s="52" t="s">
        <v>1479</v>
      </c>
      <c r="C45" s="37">
        <v>2491961.9299999997</v>
      </c>
      <c r="D45" s="3">
        <v>4.6521999999999997</v>
      </c>
      <c r="E45" s="33">
        <v>8989409772.1200008</v>
      </c>
      <c r="G45" s="39" t="str">
        <f>+VLOOKUP(A45,'cod municipios'!$A$2:$B$33,2,)</f>
        <v>44 DEPARTAMENTO DE LA GUAJIRA</v>
      </c>
      <c r="H45" s="8" t="str">
        <f t="shared" si="0"/>
        <v>MANAURE - LA GUAJIRA</v>
      </c>
      <c r="I45" s="40" t="str">
        <f>+VLOOKUP(H45,'cod municipios'!$D$2:$E$1137,2,0)</f>
        <v>44560 MANAURE - LA GUAJIRA</v>
      </c>
      <c r="L45" s="11">
        <f t="shared" si="1"/>
        <v>2491962</v>
      </c>
      <c r="M45" s="11">
        <f t="shared" si="2"/>
        <v>5</v>
      </c>
      <c r="N45" s="11">
        <f t="shared" si="3"/>
        <v>8989409772</v>
      </c>
    </row>
    <row r="46" spans="1:14" x14ac:dyDescent="0.25">
      <c r="A46" s="19" t="s">
        <v>1502</v>
      </c>
      <c r="B46" s="52" t="s">
        <v>1480</v>
      </c>
      <c r="C46" s="37">
        <v>399510.80000000005</v>
      </c>
      <c r="D46" s="3">
        <v>4.6521999999999997</v>
      </c>
      <c r="E46" s="33">
        <v>1441180238.1800001</v>
      </c>
      <c r="G46" s="39" t="str">
        <f>+VLOOKUP(A46,'cod municipios'!$A$2:$B$33,2,)</f>
        <v>44 DEPARTAMENTO DE LA GUAJIRA</v>
      </c>
      <c r="H46" s="8" t="str">
        <f t="shared" si="0"/>
        <v>RIOHACHA - LA GUAJIRA</v>
      </c>
      <c r="I46" s="40" t="str">
        <f>+VLOOKUP(H46,'cod municipios'!$D$2:$E$1137,2,0)</f>
        <v>44001 RIOHACHA - LA GUAJIRA</v>
      </c>
      <c r="L46" s="11">
        <f t="shared" si="1"/>
        <v>399511</v>
      </c>
      <c r="M46" s="11">
        <f t="shared" si="2"/>
        <v>5</v>
      </c>
      <c r="N46" s="11">
        <f t="shared" si="3"/>
        <v>1441180238</v>
      </c>
    </row>
    <row r="47" spans="1:14" x14ac:dyDescent="0.25">
      <c r="A47" s="19" t="s">
        <v>1502</v>
      </c>
      <c r="B47" s="52" t="s">
        <v>1481</v>
      </c>
      <c r="C47" s="37">
        <v>428965.5</v>
      </c>
      <c r="D47" s="36">
        <v>4.6521999999999997</v>
      </c>
      <c r="E47" s="32">
        <v>1547434015.8899999</v>
      </c>
      <c r="G47" s="39" t="str">
        <f>+VLOOKUP(A47,'cod municipios'!$A$2:$B$33,2,)</f>
        <v>44 DEPARTAMENTO DE LA GUAJIRA</v>
      </c>
      <c r="H47" s="8" t="str">
        <f t="shared" si="0"/>
        <v>URIBIA - LA GUAJIRA</v>
      </c>
      <c r="I47" s="40" t="str">
        <f>+VLOOKUP(H47,'cod municipios'!$D$2:$E$1137,2,0)</f>
        <v>44847 URIBIA - LA GUAJIRA</v>
      </c>
      <c r="L47" s="11">
        <f t="shared" si="1"/>
        <v>428966</v>
      </c>
      <c r="M47" s="11">
        <f t="shared" si="2"/>
        <v>5</v>
      </c>
      <c r="N47" s="11">
        <f t="shared" si="3"/>
        <v>1547434016</v>
      </c>
    </row>
    <row r="48" spans="1:14" x14ac:dyDescent="0.25">
      <c r="A48" s="19" t="s">
        <v>1433</v>
      </c>
      <c r="B48" s="52" t="s">
        <v>1434</v>
      </c>
      <c r="C48" s="35">
        <v>45226.350000000006</v>
      </c>
      <c r="D48" s="3">
        <v>5.571699999999999</v>
      </c>
      <c r="E48" s="33">
        <v>232761489.97999999</v>
      </c>
      <c r="G48" s="39" t="str">
        <f>+VLOOKUP(A48,'cod municipios'!$A$2:$B$33,2,)</f>
        <v>41 DEPARTAMENTO DE HUILA</v>
      </c>
      <c r="H48" s="8" t="str">
        <f t="shared" si="0"/>
        <v>AIPE - HUILA</v>
      </c>
      <c r="I48" s="40" t="str">
        <f>+VLOOKUP(H48,'cod municipios'!$D$2:$E$1137,2,0)</f>
        <v>41016 AIPE - HUILA</v>
      </c>
      <c r="L48" s="11">
        <f t="shared" si="1"/>
        <v>45226</v>
      </c>
      <c r="M48" s="11">
        <f t="shared" si="2"/>
        <v>6</v>
      </c>
      <c r="N48" s="11">
        <f t="shared" si="3"/>
        <v>232761490</v>
      </c>
    </row>
    <row r="49" spans="1:14" x14ac:dyDescent="0.25">
      <c r="A49" s="19" t="s">
        <v>1433</v>
      </c>
      <c r="B49" s="52" t="s">
        <v>1550</v>
      </c>
      <c r="C49" s="37">
        <v>18488.32</v>
      </c>
      <c r="D49" s="3">
        <v>6.1717000000000004</v>
      </c>
      <c r="E49" s="33">
        <v>76909416.489999995</v>
      </c>
      <c r="G49" s="39" t="str">
        <f>+VLOOKUP(A49,'cod municipios'!$A$2:$B$33,2,)</f>
        <v>41 DEPARTAMENTO DE HUILA</v>
      </c>
      <c r="H49" s="8" t="str">
        <f t="shared" si="0"/>
        <v>GARZÓN - HUILA</v>
      </c>
      <c r="I49" s="40" t="str">
        <f>+VLOOKUP(H49,'cod municipios'!$D$2:$E$1137,2,0)</f>
        <v>41298 GARZÓN - HUILA</v>
      </c>
      <c r="L49" s="11">
        <f t="shared" si="1"/>
        <v>18488</v>
      </c>
      <c r="M49" s="11">
        <f t="shared" si="2"/>
        <v>6</v>
      </c>
      <c r="N49" s="11">
        <f t="shared" si="3"/>
        <v>76909416</v>
      </c>
    </row>
    <row r="50" spans="1:14" x14ac:dyDescent="0.25">
      <c r="A50" s="18" t="s">
        <v>1433</v>
      </c>
      <c r="B50" s="52" t="s">
        <v>1549</v>
      </c>
      <c r="C50" s="37">
        <v>1978.73</v>
      </c>
      <c r="D50" s="36">
        <v>6.1717000000000004</v>
      </c>
      <c r="E50" s="32">
        <v>9469405.6099999994</v>
      </c>
      <c r="G50" s="39" t="str">
        <f>+VLOOKUP(A50,'cod municipios'!$A$2:$B$33,2,)</f>
        <v>41 DEPARTAMENTO DE HUILA</v>
      </c>
      <c r="H50" s="8" t="str">
        <f t="shared" si="0"/>
        <v>GIGANTE - HUILA</v>
      </c>
      <c r="I50" s="40" t="str">
        <f>+VLOOKUP(H50,'cod municipios'!$D$2:$E$1137,2,0)</f>
        <v>41306 GIGANTE - HUILA</v>
      </c>
      <c r="L50" s="11">
        <f t="shared" si="1"/>
        <v>1979</v>
      </c>
      <c r="M50" s="11">
        <f t="shared" si="2"/>
        <v>6</v>
      </c>
      <c r="N50" s="11">
        <f t="shared" si="3"/>
        <v>9469406</v>
      </c>
    </row>
    <row r="51" spans="1:14" x14ac:dyDescent="0.25">
      <c r="A51" s="18" t="s">
        <v>1433</v>
      </c>
      <c r="B51" s="51" t="s">
        <v>1436</v>
      </c>
      <c r="C51" s="37">
        <v>65309.909999999996</v>
      </c>
      <c r="D51" s="3">
        <v>4.9534679999999982</v>
      </c>
      <c r="E51" s="33">
        <v>333720605.73000002</v>
      </c>
      <c r="G51" s="39" t="str">
        <f>+VLOOKUP(A51,'cod municipios'!$A$2:$B$33,2,)</f>
        <v>41 DEPARTAMENTO DE HUILA</v>
      </c>
      <c r="H51" s="8" t="str">
        <f t="shared" si="0"/>
        <v>NEIVA - HUILA</v>
      </c>
      <c r="I51" s="40" t="str">
        <f>+VLOOKUP(H51,'cod municipios'!$D$2:$E$1137,2,0)</f>
        <v>41001 NEIVA - HUILA</v>
      </c>
      <c r="L51" s="11">
        <f t="shared" si="1"/>
        <v>65310</v>
      </c>
      <c r="M51" s="11">
        <f t="shared" si="2"/>
        <v>5</v>
      </c>
      <c r="N51" s="11">
        <f t="shared" si="3"/>
        <v>333720606</v>
      </c>
    </row>
    <row r="52" spans="1:14" x14ac:dyDescent="0.25">
      <c r="A52" s="19" t="s">
        <v>1433</v>
      </c>
      <c r="B52" s="52" t="s">
        <v>1437</v>
      </c>
      <c r="C52" s="35">
        <v>37215.22</v>
      </c>
      <c r="D52" s="3">
        <v>1.7309000000000001</v>
      </c>
      <c r="E52" s="33">
        <v>15983575.68</v>
      </c>
      <c r="G52" s="39" t="str">
        <f>+VLOOKUP(A52,'cod municipios'!$A$2:$B$33,2,)</f>
        <v>41 DEPARTAMENTO DE HUILA</v>
      </c>
      <c r="H52" s="8" t="str">
        <f t="shared" si="0"/>
        <v>PAICOL - HUILA</v>
      </c>
      <c r="I52" s="40" t="str">
        <f>+VLOOKUP(H52,'cod municipios'!$D$2:$E$1137,2,0)</f>
        <v>41518 PAICOL - HUILA</v>
      </c>
      <c r="L52" s="11">
        <f t="shared" si="1"/>
        <v>37215</v>
      </c>
      <c r="M52" s="11">
        <f t="shared" si="2"/>
        <v>2</v>
      </c>
      <c r="N52" s="11">
        <f t="shared" si="3"/>
        <v>15983576</v>
      </c>
    </row>
    <row r="53" spans="1:14" x14ac:dyDescent="0.25">
      <c r="A53" s="19" t="s">
        <v>1433</v>
      </c>
      <c r="B53" s="52" t="s">
        <v>1438</v>
      </c>
      <c r="C53" s="37">
        <v>11383.74</v>
      </c>
      <c r="D53" s="3">
        <v>3.1614599999999999</v>
      </c>
      <c r="E53" s="33">
        <v>30412662.719999999</v>
      </c>
      <c r="G53" s="39" t="str">
        <f>+VLOOKUP(A53,'cod municipios'!$A$2:$B$33,2,)</f>
        <v>41 DEPARTAMENTO DE HUILA</v>
      </c>
      <c r="H53" s="8" t="str">
        <f t="shared" si="0"/>
        <v>PALERMO - HUILA</v>
      </c>
      <c r="I53" s="40" t="str">
        <f>+VLOOKUP(H53,'cod municipios'!$D$2:$E$1137,2,0)</f>
        <v>41524 PALERMO - HUILA</v>
      </c>
      <c r="L53" s="11">
        <f t="shared" si="1"/>
        <v>11384</v>
      </c>
      <c r="M53" s="11">
        <f t="shared" si="2"/>
        <v>3</v>
      </c>
      <c r="N53" s="11">
        <f t="shared" si="3"/>
        <v>30412663</v>
      </c>
    </row>
    <row r="54" spans="1:14" x14ac:dyDescent="0.25">
      <c r="A54" s="18" t="s">
        <v>1433</v>
      </c>
      <c r="B54" s="51" t="s">
        <v>1439</v>
      </c>
      <c r="C54" s="37">
        <v>1197.8499999999999</v>
      </c>
      <c r="D54" s="3">
        <v>4.9661999999999997</v>
      </c>
      <c r="E54" s="33">
        <v>1153182.3500000001</v>
      </c>
      <c r="G54" s="39" t="str">
        <f>+VLOOKUP(A54,'cod municipios'!$A$2:$B$33,2,)</f>
        <v>41 DEPARTAMENTO DE HUILA</v>
      </c>
      <c r="H54" s="8" t="str">
        <f t="shared" si="0"/>
        <v>TESALIA - HUILA</v>
      </c>
      <c r="I54" s="40" t="str">
        <f>+VLOOKUP(H54,'cod municipios'!$D$2:$E$1137,2,0)</f>
        <v>41797 TESALIA - HUILA</v>
      </c>
      <c r="L54" s="11">
        <f t="shared" si="1"/>
        <v>1198</v>
      </c>
      <c r="M54" s="11">
        <f t="shared" si="2"/>
        <v>5</v>
      </c>
      <c r="N54" s="11">
        <f t="shared" si="3"/>
        <v>1153182</v>
      </c>
    </row>
    <row r="55" spans="1:14" x14ac:dyDescent="0.25">
      <c r="A55" s="19" t="s">
        <v>1433</v>
      </c>
      <c r="B55" s="52" t="s">
        <v>1440</v>
      </c>
      <c r="C55" s="37">
        <v>433.28</v>
      </c>
      <c r="D55" s="3">
        <v>3.7757000000000001</v>
      </c>
      <c r="E55" s="33">
        <v>405926.48</v>
      </c>
      <c r="G55" s="39" t="str">
        <f>+VLOOKUP(A55,'cod municipios'!$A$2:$B$33,2,)</f>
        <v>41 DEPARTAMENTO DE HUILA</v>
      </c>
      <c r="H55" s="8" t="str">
        <f t="shared" si="0"/>
        <v>VILLAVIEJA - HUILA</v>
      </c>
      <c r="I55" s="40" t="str">
        <f>+VLOOKUP(H55,'cod municipios'!$D$2:$E$1137,2,0)</f>
        <v>41872 VILLAVIEJA - HUILA</v>
      </c>
      <c r="L55" s="11">
        <f t="shared" si="1"/>
        <v>433</v>
      </c>
      <c r="M55" s="11">
        <f t="shared" si="2"/>
        <v>4</v>
      </c>
      <c r="N55" s="11">
        <f t="shared" si="3"/>
        <v>405926</v>
      </c>
    </row>
    <row r="56" spans="1:14" x14ac:dyDescent="0.25">
      <c r="A56" s="19" t="s">
        <v>1433</v>
      </c>
      <c r="B56" s="52" t="s">
        <v>1523</v>
      </c>
      <c r="C56" s="37">
        <v>11580</v>
      </c>
      <c r="D56" s="3">
        <v>3.9327000000000001</v>
      </c>
      <c r="E56" s="33">
        <v>56500300.099999994</v>
      </c>
      <c r="G56" s="39" t="str">
        <f>+VLOOKUP(A56,'cod municipios'!$A$2:$B$33,2,)</f>
        <v>41 DEPARTAMENTO DE HUILA</v>
      </c>
      <c r="H56" s="8" t="str">
        <f t="shared" si="0"/>
        <v>YAGUARÁ - HUILA</v>
      </c>
      <c r="I56" s="40" t="str">
        <f>+VLOOKUP(H56,'cod municipios'!$D$2:$E$1137,2,0)</f>
        <v>41885 YAGUARÁ - HUILA</v>
      </c>
      <c r="L56" s="11">
        <f t="shared" si="1"/>
        <v>11580</v>
      </c>
      <c r="M56" s="11">
        <f t="shared" si="2"/>
        <v>4</v>
      </c>
      <c r="N56" s="11">
        <f t="shared" si="3"/>
        <v>56500300</v>
      </c>
    </row>
    <row r="57" spans="1:14" x14ac:dyDescent="0.25">
      <c r="A57" s="19" t="s">
        <v>1441</v>
      </c>
      <c r="B57" s="52" t="s">
        <v>1524</v>
      </c>
      <c r="C57" s="37">
        <v>294694.96999999997</v>
      </c>
      <c r="D57" s="3">
        <v>5.1150999999999991</v>
      </c>
      <c r="E57" s="33">
        <v>607203874.61000001</v>
      </c>
      <c r="G57" s="39" t="str">
        <f>+VLOOKUP(A57,'cod municipios'!$A$2:$B$33,2,)</f>
        <v>47 DEPARTAMENTO DE MAGDALENA</v>
      </c>
      <c r="H57" s="8" t="str">
        <f t="shared" si="0"/>
        <v>ARIGUANÍ (El Dificil) - MAGDALENA</v>
      </c>
      <c r="I57" s="40" t="str">
        <f>+VLOOKUP(H57,'cod municipios'!$D$2:$E$1137,2,0)</f>
        <v>47058 ARIGUANÍ (El Dificil) - MAGDALENA</v>
      </c>
      <c r="L57" s="11">
        <f t="shared" si="1"/>
        <v>294695</v>
      </c>
      <c r="M57" s="11">
        <f t="shared" si="2"/>
        <v>5</v>
      </c>
      <c r="N57" s="11">
        <f t="shared" si="3"/>
        <v>607203875</v>
      </c>
    </row>
    <row r="58" spans="1:14" x14ac:dyDescent="0.25">
      <c r="A58" s="19" t="s">
        <v>1441</v>
      </c>
      <c r="B58" s="52" t="s">
        <v>1442</v>
      </c>
      <c r="C58" s="34">
        <v>6594.78</v>
      </c>
      <c r="D58" s="34">
        <v>2.6280000000000001</v>
      </c>
      <c r="E58" s="34">
        <v>4300381.72</v>
      </c>
      <c r="G58" s="39" t="str">
        <f>+VLOOKUP(A58,'cod municipios'!$A$2:$B$33,2,)</f>
        <v>47 DEPARTAMENTO DE MAGDALENA</v>
      </c>
      <c r="H58" s="8" t="str">
        <f t="shared" si="0"/>
        <v>SANTA ANA - MAGDALENA</v>
      </c>
      <c r="I58" s="40" t="str">
        <f>+VLOOKUP(H58,'cod municipios'!$D$2:$E$1137,2,0)</f>
        <v>47707 SANTA ANA - MAGDALENA</v>
      </c>
      <c r="L58" s="11">
        <f t="shared" si="1"/>
        <v>6595</v>
      </c>
      <c r="M58" s="11">
        <f t="shared" si="2"/>
        <v>3</v>
      </c>
      <c r="N58" s="11">
        <f t="shared" si="3"/>
        <v>4300382</v>
      </c>
    </row>
    <row r="59" spans="1:14" x14ac:dyDescent="0.25">
      <c r="A59" s="18" t="s">
        <v>1443</v>
      </c>
      <c r="B59" s="51" t="s">
        <v>1525</v>
      </c>
      <c r="C59" s="34">
        <v>66543.16</v>
      </c>
      <c r="D59" s="34">
        <v>3.4273666666666665</v>
      </c>
      <c r="E59" s="34">
        <v>58989546.229999997</v>
      </c>
      <c r="G59" s="39" t="str">
        <f>+VLOOKUP(A59,'cod municipios'!$A$2:$B$33,2,)</f>
        <v>50 DEPARTAMENTO DE META</v>
      </c>
      <c r="H59" s="8" t="str">
        <f t="shared" si="0"/>
        <v>ACACÍAS - META</v>
      </c>
      <c r="I59" s="40" t="str">
        <f>+VLOOKUP(H59,'cod municipios'!$D$2:$E$1137,2,0)</f>
        <v>50006 ACACÍAS - META</v>
      </c>
      <c r="L59" s="11">
        <f t="shared" si="1"/>
        <v>66543</v>
      </c>
      <c r="M59" s="11">
        <f t="shared" si="2"/>
        <v>3</v>
      </c>
      <c r="N59" s="11">
        <f t="shared" si="3"/>
        <v>58989546</v>
      </c>
    </row>
    <row r="60" spans="1:14" x14ac:dyDescent="0.25">
      <c r="A60" s="19" t="s">
        <v>1443</v>
      </c>
      <c r="B60" s="52" t="s">
        <v>1526</v>
      </c>
      <c r="C60" s="34">
        <v>5245.26</v>
      </c>
      <c r="D60" s="34">
        <v>7.2544666666666657</v>
      </c>
      <c r="E60" s="34">
        <v>9570634.4800000004</v>
      </c>
      <c r="G60" s="39" t="str">
        <f>+VLOOKUP(A60,'cod municipios'!$A$2:$B$33,2,)</f>
        <v>50 DEPARTAMENTO DE META</v>
      </c>
      <c r="H60" s="8" t="str">
        <f t="shared" si="0"/>
        <v>BARRANCA DE UPÍA - META</v>
      </c>
      <c r="I60" s="40" t="str">
        <f>+VLOOKUP(H60,'cod municipios'!$D$2:$E$1137,2,0)</f>
        <v>50110 BARRANCA DE UPÍA - META</v>
      </c>
      <c r="L60" s="11">
        <f t="shared" si="1"/>
        <v>5245</v>
      </c>
      <c r="M60" s="11">
        <f t="shared" si="2"/>
        <v>7</v>
      </c>
      <c r="N60" s="11">
        <f t="shared" si="3"/>
        <v>9570634</v>
      </c>
    </row>
    <row r="61" spans="1:14" x14ac:dyDescent="0.25">
      <c r="A61" s="19" t="s">
        <v>1443</v>
      </c>
      <c r="B61" s="52" t="s">
        <v>1444</v>
      </c>
      <c r="C61" s="34">
        <v>44162.61</v>
      </c>
      <c r="D61" s="34">
        <v>6.0619875000000008</v>
      </c>
      <c r="E61" s="34">
        <v>75041221.280000001</v>
      </c>
      <c r="G61" s="39" t="str">
        <f>+VLOOKUP(A61,'cod municipios'!$A$2:$B$33,2,)</f>
        <v>50 DEPARTAMENTO DE META</v>
      </c>
      <c r="H61" s="8" t="str">
        <f t="shared" si="0"/>
        <v>CABUYARO - META</v>
      </c>
      <c r="I61" s="40" t="str">
        <f>+VLOOKUP(H61,'cod municipios'!$D$2:$E$1137,2,0)</f>
        <v>50124 CABUYARO - META</v>
      </c>
      <c r="L61" s="11">
        <f t="shared" si="1"/>
        <v>44163</v>
      </c>
      <c r="M61" s="11">
        <f t="shared" si="2"/>
        <v>6</v>
      </c>
      <c r="N61" s="11">
        <f t="shared" si="3"/>
        <v>75041221</v>
      </c>
    </row>
    <row r="62" spans="1:14" x14ac:dyDescent="0.25">
      <c r="A62" s="19" t="s">
        <v>1443</v>
      </c>
      <c r="B62" s="52" t="s">
        <v>1527</v>
      </c>
      <c r="C62" s="37">
        <v>2287.48</v>
      </c>
      <c r="D62" s="3">
        <v>3.8624999999999998</v>
      </c>
      <c r="E62" s="33">
        <v>2192336.2199999997</v>
      </c>
      <c r="G62" s="39" t="str">
        <f>+VLOOKUP(A62,'cod municipios'!$A$2:$B$33,2,)</f>
        <v>50 DEPARTAMENTO DE META</v>
      </c>
      <c r="H62" s="8" t="str">
        <f t="shared" si="0"/>
        <v>CASTILLA LA NUEVA - META</v>
      </c>
      <c r="I62" s="40" t="str">
        <f>+VLOOKUP(H62,'cod municipios'!$D$2:$E$1137,2,0)</f>
        <v>50150 CASTILLA LA NUEVA - META</v>
      </c>
      <c r="L62" s="11">
        <f t="shared" si="1"/>
        <v>2287</v>
      </c>
      <c r="M62" s="11">
        <f t="shared" si="2"/>
        <v>4</v>
      </c>
      <c r="N62" s="11">
        <f t="shared" si="3"/>
        <v>2192336</v>
      </c>
    </row>
    <row r="63" spans="1:14" x14ac:dyDescent="0.25">
      <c r="A63" s="19" t="s">
        <v>1443</v>
      </c>
      <c r="B63" s="52" t="s">
        <v>1445</v>
      </c>
      <c r="C63" s="37">
        <v>9504.5</v>
      </c>
      <c r="D63" s="36">
        <v>3.4273666666666665</v>
      </c>
      <c r="E63" s="32">
        <v>8555163.5500000007</v>
      </c>
      <c r="G63" s="39" t="str">
        <f>+VLOOKUP(A63,'cod municipios'!$A$2:$B$33,2,)</f>
        <v>50 DEPARTAMENTO DE META</v>
      </c>
      <c r="H63" s="8" t="str">
        <f t="shared" si="0"/>
        <v>GUAMAL - META</v>
      </c>
      <c r="I63" s="40" t="str">
        <f>+VLOOKUP(H63,'cod municipios'!$D$2:$E$1137,2,0)</f>
        <v>50318 GUAMAL - META</v>
      </c>
      <c r="L63" s="11">
        <f t="shared" si="1"/>
        <v>9505</v>
      </c>
      <c r="M63" s="11">
        <f t="shared" si="2"/>
        <v>3</v>
      </c>
      <c r="N63" s="11">
        <f t="shared" si="3"/>
        <v>8555164</v>
      </c>
    </row>
    <row r="64" spans="1:14" x14ac:dyDescent="0.25">
      <c r="A64" s="19" t="s">
        <v>1443</v>
      </c>
      <c r="B64" s="52" t="s">
        <v>1528</v>
      </c>
      <c r="C64" s="35">
        <v>23249.03</v>
      </c>
      <c r="D64" s="36">
        <v>4.7543999999999995</v>
      </c>
      <c r="E64" s="32">
        <v>27884097.869999997</v>
      </c>
      <c r="G64" s="39" t="str">
        <f>+VLOOKUP(A64,'cod municipios'!$A$2:$B$33,2,)</f>
        <v>50 DEPARTAMENTO DE META</v>
      </c>
      <c r="H64" s="8" t="str">
        <f t="shared" si="0"/>
        <v>PUERTO GAITÁN - META</v>
      </c>
      <c r="I64" s="40" t="str">
        <f>+VLOOKUP(H64,'cod municipios'!$D$2:$E$1137,2,0)</f>
        <v>50568 PUERTO GAITÁN - META</v>
      </c>
      <c r="L64" s="11">
        <f t="shared" si="1"/>
        <v>23249</v>
      </c>
      <c r="M64" s="11">
        <f t="shared" si="2"/>
        <v>5</v>
      </c>
      <c r="N64" s="11">
        <f t="shared" si="3"/>
        <v>27884098</v>
      </c>
    </row>
    <row r="65" spans="1:14" x14ac:dyDescent="0.25">
      <c r="A65" s="18" t="s">
        <v>1443</v>
      </c>
      <c r="B65" s="51" t="s">
        <v>1446</v>
      </c>
      <c r="C65" s="37">
        <v>147392.68</v>
      </c>
      <c r="D65" s="3">
        <v>5.3235789473684223</v>
      </c>
      <c r="E65" s="33">
        <v>203813387.78999999</v>
      </c>
      <c r="G65" s="39" t="str">
        <f>+VLOOKUP(A65,'cod municipios'!$A$2:$B$33,2,)</f>
        <v>50 DEPARTAMENTO DE META</v>
      </c>
      <c r="H65" s="8" t="str">
        <f t="shared" si="0"/>
        <v>VILLAVICENCIO - META</v>
      </c>
      <c r="I65" s="40" t="str">
        <f>+VLOOKUP(H65,'cod municipios'!$D$2:$E$1137,2,0)</f>
        <v>50001 VILLAVICENCIO - META</v>
      </c>
      <c r="L65" s="11">
        <f t="shared" si="1"/>
        <v>147393</v>
      </c>
      <c r="M65" s="11">
        <f t="shared" si="2"/>
        <v>5</v>
      </c>
      <c r="N65" s="11">
        <f t="shared" si="3"/>
        <v>203813388</v>
      </c>
    </row>
    <row r="66" spans="1:14" x14ac:dyDescent="0.25">
      <c r="A66" s="19" t="s">
        <v>1447</v>
      </c>
      <c r="B66" s="51" t="s">
        <v>1448</v>
      </c>
      <c r="C66" s="37">
        <v>47101</v>
      </c>
      <c r="D66" s="3">
        <v>0.71050000000000002</v>
      </c>
      <c r="E66" s="33">
        <v>25949297.57</v>
      </c>
      <c r="G66" s="39" t="str">
        <f>+VLOOKUP(A66,'cod municipios'!$A$2:$B$33,2,)</f>
        <v>52 DEPARTAMENTO DE NARIÑO</v>
      </c>
      <c r="H66" s="8" t="str">
        <f t="shared" si="0"/>
        <v>IPIALES - NARIÑO</v>
      </c>
      <c r="I66" s="40" t="str">
        <f>+VLOOKUP(H66,'cod municipios'!$D$2:$E$1137,2,0)</f>
        <v>52356 IPIALES - NARIÑO</v>
      </c>
      <c r="L66" s="11">
        <f t="shared" si="1"/>
        <v>47101</v>
      </c>
      <c r="M66" s="11">
        <f t="shared" si="2"/>
        <v>1</v>
      </c>
      <c r="N66" s="11">
        <f t="shared" si="3"/>
        <v>25949298</v>
      </c>
    </row>
    <row r="67" spans="1:14" x14ac:dyDescent="0.25">
      <c r="A67" s="19" t="s">
        <v>1449</v>
      </c>
      <c r="B67" s="51" t="s">
        <v>1530</v>
      </c>
      <c r="C67" s="35">
        <v>102259.89</v>
      </c>
      <c r="D67" s="36">
        <v>5.9061499999999993</v>
      </c>
      <c r="E67" s="32">
        <v>189760612.58999997</v>
      </c>
      <c r="G67" s="39" t="str">
        <f>+VLOOKUP(A67,'cod municipios'!$A$2:$B$33,2,)</f>
        <v>54 DEPARTAMENTO DE NORTE DE SANTANDER</v>
      </c>
      <c r="H67" s="8" t="str">
        <f t="shared" ref="H67:H100" si="4">+CONCATENATE(B67," - ",A67)</f>
        <v>CÚCUTA - NORTE DE SANTANDER</v>
      </c>
      <c r="I67" s="40" t="str">
        <f>+VLOOKUP(H67,'cod municipios'!$D$2:$E$1137,2,0)</f>
        <v>54001 CÚCUTA - NORTE DE SANTANDER</v>
      </c>
      <c r="L67" s="11">
        <f t="shared" ref="L67:L86" si="5">+ROUND(C67,0)</f>
        <v>102260</v>
      </c>
      <c r="M67" s="11">
        <f t="shared" ref="M67:M86" si="6">+ROUND(D67,0)</f>
        <v>6</v>
      </c>
      <c r="N67" s="11">
        <f t="shared" ref="N67:N86" si="7">+ROUND(E67,0)</f>
        <v>189760613</v>
      </c>
    </row>
    <row r="68" spans="1:14" x14ac:dyDescent="0.25">
      <c r="A68" s="19" t="s">
        <v>1449</v>
      </c>
      <c r="B68" s="51" t="s">
        <v>1450</v>
      </c>
      <c r="C68" s="34">
        <v>3429.26</v>
      </c>
      <c r="D68" s="34">
        <v>5.1151</v>
      </c>
      <c r="E68" s="34">
        <v>4352471.12</v>
      </c>
      <c r="G68" s="39" t="str">
        <f>+VLOOKUP(A68,'cod municipios'!$A$2:$B$33,2,)</f>
        <v>54 DEPARTAMENTO DE NORTE DE SANTANDER</v>
      </c>
      <c r="H68" s="8" t="str">
        <f t="shared" si="4"/>
        <v>SARDINATA - NORTE DE SANTANDER</v>
      </c>
      <c r="I68" s="40" t="str">
        <f>+VLOOKUP(H68,'cod municipios'!$D$2:$E$1137,2,0)</f>
        <v>54720 SARDINATA - NORTE DE SANTANDER</v>
      </c>
      <c r="L68" s="11">
        <f t="shared" si="5"/>
        <v>3429</v>
      </c>
      <c r="M68" s="11">
        <f t="shared" si="6"/>
        <v>5</v>
      </c>
      <c r="N68" s="11">
        <f t="shared" si="7"/>
        <v>4352471</v>
      </c>
    </row>
    <row r="69" spans="1:14" x14ac:dyDescent="0.25">
      <c r="A69" s="19" t="s">
        <v>1449</v>
      </c>
      <c r="B69" s="51" t="s">
        <v>1531</v>
      </c>
      <c r="C69" s="34">
        <v>16820.66</v>
      </c>
      <c r="D69" s="34">
        <v>0.73229999999999995</v>
      </c>
      <c r="E69" s="34">
        <v>9551321.2100000009</v>
      </c>
      <c r="G69" s="39" t="str">
        <f>+VLOOKUP(A69,'cod municipios'!$A$2:$B$33,2,)</f>
        <v>54 DEPARTAMENTO DE NORTE DE SANTANDER</v>
      </c>
      <c r="H69" s="8" t="str">
        <f t="shared" si="4"/>
        <v>TIBÚ - NORTE DE SANTANDER</v>
      </c>
      <c r="I69" s="40" t="str">
        <f>+VLOOKUP(H69,'cod municipios'!$D$2:$E$1137,2,0)</f>
        <v>54810 TIBÚ - NORTE DE SANTANDER</v>
      </c>
      <c r="L69" s="11">
        <f t="shared" si="5"/>
        <v>16821</v>
      </c>
      <c r="M69" s="11">
        <f t="shared" si="6"/>
        <v>1</v>
      </c>
      <c r="N69" s="11">
        <f t="shared" si="7"/>
        <v>9551321</v>
      </c>
    </row>
    <row r="70" spans="1:14" x14ac:dyDescent="0.25">
      <c r="A70" s="19" t="s">
        <v>1451</v>
      </c>
      <c r="B70" s="51" t="s">
        <v>1452</v>
      </c>
      <c r="C70" s="35">
        <v>10274.6</v>
      </c>
      <c r="D70" s="3">
        <v>4.6444999999999999</v>
      </c>
      <c r="E70" s="33">
        <v>11840914.860000001</v>
      </c>
      <c r="G70" s="39" t="str">
        <f>+VLOOKUP(A70,'cod municipios'!$A$2:$B$33,2,)</f>
        <v>86 DEPARTAMENTO DE PUTUMAYO</v>
      </c>
      <c r="H70" s="8" t="str">
        <f t="shared" si="4"/>
        <v>MOCOA - PUTUMAYO</v>
      </c>
      <c r="I70" s="40" t="str">
        <f>+VLOOKUP(H70,'cod municipios'!$D$2:$E$1137,2,0)</f>
        <v>86001 MOCOA - PUTUMAYO</v>
      </c>
      <c r="L70" s="11">
        <f t="shared" si="5"/>
        <v>10275</v>
      </c>
      <c r="M70" s="11">
        <f t="shared" si="6"/>
        <v>5</v>
      </c>
      <c r="N70" s="11">
        <f t="shared" si="7"/>
        <v>11840915</v>
      </c>
    </row>
    <row r="71" spans="1:14" x14ac:dyDescent="0.25">
      <c r="A71" s="18" t="s">
        <v>1451</v>
      </c>
      <c r="B71" s="51" t="s">
        <v>1453</v>
      </c>
      <c r="C71" s="37">
        <v>48224.319999999992</v>
      </c>
      <c r="D71" s="3">
        <v>3.2243833333333334</v>
      </c>
      <c r="E71" s="33">
        <v>108820575.42</v>
      </c>
      <c r="G71" s="39" t="str">
        <f>+VLOOKUP(A71,'cod municipios'!$A$2:$B$33,2,)</f>
        <v>86 DEPARTAMENTO DE PUTUMAYO</v>
      </c>
      <c r="H71" s="8" t="str">
        <f t="shared" si="4"/>
        <v>ORITO - PUTUMAYO</v>
      </c>
      <c r="I71" s="40" t="str">
        <f>+VLOOKUP(H71,'cod municipios'!$D$2:$E$1137,2,0)</f>
        <v>86320 ORITO - PUTUMAYO</v>
      </c>
      <c r="L71" s="11">
        <f t="shared" si="5"/>
        <v>48224</v>
      </c>
      <c r="M71" s="11">
        <f t="shared" si="6"/>
        <v>3</v>
      </c>
      <c r="N71" s="11">
        <f t="shared" si="7"/>
        <v>108820575</v>
      </c>
    </row>
    <row r="72" spans="1:14" x14ac:dyDescent="0.25">
      <c r="A72" s="19" t="s">
        <v>1451</v>
      </c>
      <c r="B72" s="51" t="s">
        <v>1532</v>
      </c>
      <c r="C72" s="37">
        <v>5104.42</v>
      </c>
      <c r="D72" s="3">
        <v>5.0416333333333325</v>
      </c>
      <c r="E72" s="33">
        <v>6470306.8600000003</v>
      </c>
      <c r="G72" s="39" t="str">
        <f>+VLOOKUP(A72,'cod municipios'!$A$2:$B$33,2,)</f>
        <v>86 DEPARTAMENTO DE PUTUMAYO</v>
      </c>
      <c r="H72" s="8" t="str">
        <f t="shared" si="4"/>
        <v>PUERTO ASÍS - PUTUMAYO</v>
      </c>
      <c r="I72" s="40" t="str">
        <f>+VLOOKUP(H72,'cod municipios'!$D$2:$E$1137,2,0)</f>
        <v>86568 PUERTO ASÍS - PUTUMAYO</v>
      </c>
      <c r="L72" s="11">
        <f t="shared" si="5"/>
        <v>5104</v>
      </c>
      <c r="M72" s="11">
        <f t="shared" si="6"/>
        <v>5</v>
      </c>
      <c r="N72" s="11">
        <f t="shared" si="7"/>
        <v>6470307</v>
      </c>
    </row>
    <row r="73" spans="1:14" x14ac:dyDescent="0.25">
      <c r="A73" s="19" t="s">
        <v>1451</v>
      </c>
      <c r="B73" s="51" t="s">
        <v>1454</v>
      </c>
      <c r="C73" s="37">
        <v>151.54</v>
      </c>
      <c r="D73" s="3">
        <v>6.6592000000000002</v>
      </c>
      <c r="E73" s="33">
        <v>949329.41</v>
      </c>
      <c r="G73" s="39" t="str">
        <f>+VLOOKUP(A73,'cod municipios'!$A$2:$B$33,2,)</f>
        <v>86 DEPARTAMENTO DE PUTUMAYO</v>
      </c>
      <c r="H73" s="8" t="str">
        <f t="shared" si="4"/>
        <v>PUERTO CAICEDO - PUTUMAYO</v>
      </c>
      <c r="I73" s="40" t="str">
        <f>+VLOOKUP(H73,'cod municipios'!$D$2:$E$1137,2,0)</f>
        <v>86569 PUERTO CAICEDO - PUTUMAYO</v>
      </c>
      <c r="L73" s="11">
        <f t="shared" si="5"/>
        <v>152</v>
      </c>
      <c r="M73" s="11">
        <f t="shared" si="6"/>
        <v>7</v>
      </c>
      <c r="N73" s="11">
        <f t="shared" si="7"/>
        <v>949329</v>
      </c>
    </row>
    <row r="74" spans="1:14" x14ac:dyDescent="0.25">
      <c r="A74" s="19" t="s">
        <v>1451</v>
      </c>
      <c r="B74" s="51" t="s">
        <v>1533</v>
      </c>
      <c r="C74" s="37">
        <v>15003.72</v>
      </c>
      <c r="D74" s="3">
        <v>3.3352499999999998</v>
      </c>
      <c r="E74" s="33">
        <v>32363834</v>
      </c>
      <c r="G74" s="39" t="str">
        <f>+VLOOKUP(A74,'cod municipios'!$A$2:$B$33,2,)</f>
        <v>86 DEPARTAMENTO DE PUTUMAYO</v>
      </c>
      <c r="H74" s="8" t="str">
        <f t="shared" si="4"/>
        <v>SAN MIGUEL (La Dorada) - PUTUMAYO</v>
      </c>
      <c r="I74" s="40" t="str">
        <f>+VLOOKUP(H74,'cod municipios'!$D$2:$E$1137,2,0)</f>
        <v>86757 SAN MIGUEL (La Dorada) - PUTUMAYO</v>
      </c>
      <c r="L74" s="11">
        <f t="shared" si="5"/>
        <v>15004</v>
      </c>
      <c r="M74" s="11">
        <f t="shared" si="6"/>
        <v>3</v>
      </c>
      <c r="N74" s="11">
        <f t="shared" si="7"/>
        <v>32363834</v>
      </c>
    </row>
    <row r="75" spans="1:14" x14ac:dyDescent="0.25">
      <c r="A75" s="19" t="s">
        <v>1451</v>
      </c>
      <c r="B75" s="51" t="s">
        <v>1534</v>
      </c>
      <c r="C75" s="37">
        <v>2522.87</v>
      </c>
      <c r="D75" s="3">
        <v>5.4322499999999998</v>
      </c>
      <c r="E75" s="33">
        <v>8024166.6799999997</v>
      </c>
      <c r="G75" s="39" t="str">
        <f>+VLOOKUP(A75,'cod municipios'!$A$2:$B$33,2,)</f>
        <v>86 DEPARTAMENTO DE PUTUMAYO</v>
      </c>
      <c r="H75" s="8" t="str">
        <f t="shared" si="4"/>
        <v>VALLE DEL GUAMUEZ (La Hormiga) - PUTUMAYO</v>
      </c>
      <c r="I75" s="40" t="str">
        <f>+VLOOKUP(H75,'cod municipios'!$D$2:$E$1137,2,0)</f>
        <v>86865 VALLE DEL GUAMUEZ (La Hormiga) - PUTUMAYO</v>
      </c>
      <c r="L75" s="11">
        <f t="shared" si="5"/>
        <v>2523</v>
      </c>
      <c r="M75" s="11">
        <f t="shared" si="6"/>
        <v>5</v>
      </c>
      <c r="N75" s="11">
        <f t="shared" si="7"/>
        <v>8024167</v>
      </c>
    </row>
    <row r="76" spans="1:14" x14ac:dyDescent="0.25">
      <c r="A76" s="19" t="s">
        <v>1451</v>
      </c>
      <c r="B76" s="52" t="s">
        <v>1535</v>
      </c>
      <c r="C76" s="34">
        <v>23165.74</v>
      </c>
      <c r="D76" s="34">
        <v>6.3364399999999996</v>
      </c>
      <c r="E76" s="34">
        <v>35323305.420000002</v>
      </c>
      <c r="G76" s="39" t="str">
        <f>+VLOOKUP(A76,'cod municipios'!$A$2:$B$33,2,)</f>
        <v>86 DEPARTAMENTO DE PUTUMAYO</v>
      </c>
      <c r="H76" s="8" t="str">
        <f t="shared" si="4"/>
        <v>VILLAGARZÓN - PUTUMAYO</v>
      </c>
      <c r="I76" s="40" t="str">
        <f>+VLOOKUP(H76,'cod municipios'!$D$2:$E$1137,2,0)</f>
        <v>86885 VILLAGARZÓN - PUTUMAYO</v>
      </c>
      <c r="L76" s="11">
        <f t="shared" si="5"/>
        <v>23166</v>
      </c>
      <c r="M76" s="11">
        <f t="shared" si="6"/>
        <v>6</v>
      </c>
      <c r="N76" s="11">
        <f t="shared" si="7"/>
        <v>35323305</v>
      </c>
    </row>
    <row r="77" spans="1:14" x14ac:dyDescent="0.25">
      <c r="A77" s="19" t="s">
        <v>1455</v>
      </c>
      <c r="B77" s="52" t="s">
        <v>1456</v>
      </c>
      <c r="C77" s="37">
        <v>100085.87000000002</v>
      </c>
      <c r="D77" s="3">
        <v>3.9143800000000004</v>
      </c>
      <c r="E77" s="33">
        <v>180551980.10999998</v>
      </c>
      <c r="G77" s="39" t="str">
        <f>+VLOOKUP(A77,'cod municipios'!$A$2:$B$33,2,)</f>
        <v>68 DEPARTAMENTO DE SANTANDER</v>
      </c>
      <c r="H77" s="8" t="str">
        <f t="shared" si="4"/>
        <v>BARRANCABERMEJA - SANTANDER</v>
      </c>
      <c r="I77" s="40" t="str">
        <f>+VLOOKUP(H77,'cod municipios'!$D$2:$E$1137,2,0)</f>
        <v>68081 BARRANCABERMEJA - SANTANDER</v>
      </c>
      <c r="L77" s="11">
        <f t="shared" si="5"/>
        <v>100086</v>
      </c>
      <c r="M77" s="11">
        <f t="shared" si="6"/>
        <v>4</v>
      </c>
      <c r="N77" s="11">
        <f t="shared" si="7"/>
        <v>180551980</v>
      </c>
    </row>
    <row r="78" spans="1:14" x14ac:dyDescent="0.25">
      <c r="A78" s="19" t="s">
        <v>1455</v>
      </c>
      <c r="B78" s="52" t="s">
        <v>1457</v>
      </c>
      <c r="C78" s="37">
        <v>18590.7</v>
      </c>
      <c r="D78" s="3">
        <v>5.1151</v>
      </c>
      <c r="E78" s="33">
        <v>73736287.450000003</v>
      </c>
      <c r="G78" s="39" t="str">
        <f>+VLOOKUP(A78,'cod municipios'!$A$2:$B$33,2,)</f>
        <v>68 DEPARTAMENTO DE SANTANDER</v>
      </c>
      <c r="H78" s="8" t="str">
        <f t="shared" si="4"/>
        <v>CIMITARRA - SANTANDER</v>
      </c>
      <c r="I78" s="40" t="str">
        <f>+VLOOKUP(H78,'cod municipios'!$D$2:$E$1137,2,0)</f>
        <v>68190 CIMITARRA - SANTANDER</v>
      </c>
      <c r="L78" s="11">
        <f t="shared" si="5"/>
        <v>18591</v>
      </c>
      <c r="M78" s="11">
        <f t="shared" si="6"/>
        <v>5</v>
      </c>
      <c r="N78" s="11">
        <f t="shared" si="7"/>
        <v>73736287</v>
      </c>
    </row>
    <row r="79" spans="1:14" x14ac:dyDescent="0.25">
      <c r="A79" s="19" t="s">
        <v>1455</v>
      </c>
      <c r="B79" s="52" t="s">
        <v>1458</v>
      </c>
      <c r="C79" s="37">
        <v>13109.75</v>
      </c>
      <c r="D79" s="3">
        <v>3.7435400000000003</v>
      </c>
      <c r="E79" s="33">
        <v>17428538.220000003</v>
      </c>
      <c r="G79" s="39" t="str">
        <f>+VLOOKUP(A79,'cod municipios'!$A$2:$B$33,2,)</f>
        <v>68 DEPARTAMENTO DE SANTANDER</v>
      </c>
      <c r="H79" s="8" t="str">
        <f t="shared" si="4"/>
        <v>PUERTO WILCHES - SANTANDER</v>
      </c>
      <c r="I79" s="40" t="str">
        <f>+VLOOKUP(H79,'cod municipios'!$D$2:$E$1137,2,0)</f>
        <v>68575 PUERTO WILCHES - SANTANDER</v>
      </c>
      <c r="L79" s="11">
        <f t="shared" si="5"/>
        <v>13110</v>
      </c>
      <c r="M79" s="11">
        <f t="shared" si="6"/>
        <v>4</v>
      </c>
      <c r="N79" s="11">
        <f t="shared" si="7"/>
        <v>17428538</v>
      </c>
    </row>
    <row r="80" spans="1:14" x14ac:dyDescent="0.25">
      <c r="A80" s="18" t="s">
        <v>1455</v>
      </c>
      <c r="B80" s="51" t="s">
        <v>1459</v>
      </c>
      <c r="C80" s="37">
        <v>81782.12</v>
      </c>
      <c r="D80" s="3">
        <v>4.8225333333333333</v>
      </c>
      <c r="E80" s="33">
        <v>116593025.31</v>
      </c>
      <c r="G80" s="39" t="str">
        <f>+VLOOKUP(A80,'cod municipios'!$A$2:$B$33,2,)</f>
        <v>68 DEPARTAMENTO DE SANTANDER</v>
      </c>
      <c r="H80" s="8" t="str">
        <f t="shared" si="4"/>
        <v>RIONEGRO - SANTANDER</v>
      </c>
      <c r="I80" s="40" t="str">
        <f>+VLOOKUP(H80,'cod municipios'!$D$2:$E$1137,2,0)</f>
        <v>68615 RIONEGRO - SANTANDER</v>
      </c>
      <c r="L80" s="11">
        <f t="shared" si="5"/>
        <v>81782</v>
      </c>
      <c r="M80" s="11">
        <f t="shared" si="6"/>
        <v>5</v>
      </c>
      <c r="N80" s="11">
        <f t="shared" si="7"/>
        <v>116593025</v>
      </c>
    </row>
    <row r="81" spans="1:14" x14ac:dyDescent="0.25">
      <c r="A81" s="19" t="s">
        <v>1455</v>
      </c>
      <c r="B81" s="52" t="s">
        <v>1460</v>
      </c>
      <c r="C81" s="37">
        <v>589536.29999999993</v>
      </c>
      <c r="D81" s="3">
        <v>5.1137888888888892</v>
      </c>
      <c r="E81" s="33">
        <v>2272392240.8600001</v>
      </c>
      <c r="G81" s="39" t="str">
        <f>+VLOOKUP(A81,'cod municipios'!$A$2:$B$33,2,)</f>
        <v>68 DEPARTAMENTO DE SANTANDER</v>
      </c>
      <c r="H81" s="8" t="str">
        <f t="shared" si="4"/>
        <v>SABANA DE TORRES - SANTANDER</v>
      </c>
      <c r="I81" s="40" t="str">
        <f>+VLOOKUP(H81,'cod municipios'!$D$2:$E$1137,2,0)</f>
        <v>68655 SABANA DE TORRES - SANTANDER</v>
      </c>
      <c r="L81" s="11">
        <f t="shared" si="5"/>
        <v>589536</v>
      </c>
      <c r="M81" s="11">
        <f t="shared" si="6"/>
        <v>5</v>
      </c>
      <c r="N81" s="11">
        <f t="shared" si="7"/>
        <v>2272392241</v>
      </c>
    </row>
    <row r="82" spans="1:14" x14ac:dyDescent="0.25">
      <c r="A82" s="18" t="s">
        <v>1455</v>
      </c>
      <c r="B82" s="52" t="s">
        <v>1536</v>
      </c>
      <c r="C82" s="35">
        <v>139220.21</v>
      </c>
      <c r="D82" s="3">
        <v>5.5018666666666673</v>
      </c>
      <c r="E82" s="33">
        <v>594311488.68000007</v>
      </c>
      <c r="G82" s="39" t="str">
        <f>+VLOOKUP(A82,'cod municipios'!$A$2:$B$33,2,)</f>
        <v>68 DEPARTAMENTO DE SANTANDER</v>
      </c>
      <c r="H82" s="8" t="str">
        <f t="shared" si="4"/>
        <v>SAN VICENTE DE CHUCURÍ - SANTANDER</v>
      </c>
      <c r="I82" s="40" t="str">
        <f>+VLOOKUP(H82,'cod municipios'!$D$2:$E$1137,2,0)</f>
        <v>68689 SAN VICENTE DE CHUCURÍ - SANTANDER</v>
      </c>
      <c r="L82" s="11">
        <f t="shared" si="5"/>
        <v>139220</v>
      </c>
      <c r="M82" s="11">
        <f t="shared" si="6"/>
        <v>6</v>
      </c>
      <c r="N82" s="11">
        <f t="shared" si="7"/>
        <v>594311489</v>
      </c>
    </row>
    <row r="83" spans="1:14" x14ac:dyDescent="0.25">
      <c r="A83" s="19" t="s">
        <v>1455</v>
      </c>
      <c r="B83" s="52" t="s">
        <v>1483</v>
      </c>
      <c r="C83" s="37">
        <v>4181.38</v>
      </c>
      <c r="D83" s="3">
        <v>2.4462000000000002</v>
      </c>
      <c r="E83" s="33">
        <v>2544082.86</v>
      </c>
      <c r="G83" s="39" t="str">
        <f>+VLOOKUP(A83,'cod municipios'!$A$2:$B$33,2,)</f>
        <v>68 DEPARTAMENTO DE SANTANDER</v>
      </c>
      <c r="H83" s="8" t="str">
        <f t="shared" si="4"/>
        <v>SIMACOTA - SANTANDER</v>
      </c>
      <c r="I83" s="40" t="str">
        <f>+VLOOKUP(H83,'cod municipios'!$D$2:$E$1137,2,0)</f>
        <v>68745 SIMACOTA - SANTANDER</v>
      </c>
      <c r="L83" s="11">
        <f t="shared" si="5"/>
        <v>4181</v>
      </c>
      <c r="M83" s="11">
        <f t="shared" si="6"/>
        <v>2</v>
      </c>
      <c r="N83" s="11">
        <f t="shared" si="7"/>
        <v>2544083</v>
      </c>
    </row>
    <row r="84" spans="1:14" x14ac:dyDescent="0.25">
      <c r="A84" s="18" t="s">
        <v>1461</v>
      </c>
      <c r="B84" s="51" t="s">
        <v>1546</v>
      </c>
      <c r="C84" s="37">
        <v>1059015.67</v>
      </c>
      <c r="D84" s="3">
        <v>4.5072999999999999</v>
      </c>
      <c r="E84" s="33">
        <v>1199110855.0599999</v>
      </c>
      <c r="G84" s="39" t="str">
        <f>+VLOOKUP(A84,'cod municipios'!$A$2:$B$33,2,)</f>
        <v>70 DEPARTAMENTO DE SUCRE</v>
      </c>
      <c r="H84" s="8" t="str">
        <f t="shared" si="4"/>
        <v>CAIMITO - SUCRE</v>
      </c>
      <c r="I84" s="40" t="str">
        <f>+VLOOKUP(H84,'cod municipios'!$D$2:$E$1137,2,0)</f>
        <v>70124 CAIMITO - SUCRE</v>
      </c>
      <c r="L84" s="11">
        <f t="shared" si="5"/>
        <v>1059016</v>
      </c>
      <c r="M84" s="11">
        <f t="shared" si="6"/>
        <v>5</v>
      </c>
      <c r="N84" s="11">
        <f t="shared" si="7"/>
        <v>1199110855</v>
      </c>
    </row>
    <row r="85" spans="1:14" x14ac:dyDescent="0.25">
      <c r="A85" s="19" t="s">
        <v>1461</v>
      </c>
      <c r="B85" s="51" t="s">
        <v>1541</v>
      </c>
      <c r="C85" s="37">
        <v>991722.16</v>
      </c>
      <c r="D85" s="36">
        <v>4.5072999999999999</v>
      </c>
      <c r="E85" s="32">
        <v>1199232764.8499999</v>
      </c>
      <c r="G85" s="39" t="str">
        <f>+VLOOKUP(A85,'cod municipios'!$A$2:$B$33,2,)</f>
        <v>70 DEPARTAMENTO DE SUCRE</v>
      </c>
      <c r="H85" s="8" t="str">
        <f t="shared" si="4"/>
        <v>LA UNIÓN - SUCRE</v>
      </c>
      <c r="I85" s="40" t="str">
        <f>+VLOOKUP(H85,'cod municipios'!$D$2:$E$1137,2,0)</f>
        <v>70400 LA UNIÓN - SUCRE</v>
      </c>
      <c r="L85" s="11">
        <f t="shared" si="5"/>
        <v>991722</v>
      </c>
      <c r="M85" s="11">
        <f t="shared" si="6"/>
        <v>5</v>
      </c>
      <c r="N85" s="11">
        <f t="shared" si="7"/>
        <v>1199232765</v>
      </c>
    </row>
    <row r="86" spans="1:14" x14ac:dyDescent="0.25">
      <c r="A86" s="19" t="s">
        <v>1461</v>
      </c>
      <c r="B86" s="52" t="s">
        <v>1462</v>
      </c>
      <c r="C86" s="37">
        <v>11055.839999999998</v>
      </c>
      <c r="D86" s="3">
        <v>4.7797999999999998</v>
      </c>
      <c r="E86" s="33">
        <v>13112419.609999999</v>
      </c>
      <c r="G86" s="39" t="str">
        <f>+VLOOKUP(A86,'cod municipios'!$A$2:$B$33,2,)</f>
        <v>70 DEPARTAMENTO DE SUCRE</v>
      </c>
      <c r="H86" s="8" t="str">
        <f t="shared" si="4"/>
        <v>LOS PALMITOS - SUCRE</v>
      </c>
      <c r="I86" s="40" t="str">
        <f>+VLOOKUP(H86,'cod municipios'!$D$2:$E$1137,2,0)</f>
        <v>70418 LOS PALMITOS - SUCRE</v>
      </c>
      <c r="L86" s="11">
        <f t="shared" si="5"/>
        <v>11056</v>
      </c>
      <c r="M86" s="11">
        <f t="shared" si="6"/>
        <v>5</v>
      </c>
      <c r="N86" s="11">
        <f t="shared" si="7"/>
        <v>13112420</v>
      </c>
    </row>
    <row r="87" spans="1:14" x14ac:dyDescent="0.25">
      <c r="A87" s="18" t="s">
        <v>1461</v>
      </c>
      <c r="B87" s="52" t="s">
        <v>1463</v>
      </c>
      <c r="C87" s="37">
        <v>994301.22000000009</v>
      </c>
      <c r="D87" s="36">
        <v>4.0773000000000001</v>
      </c>
      <c r="E87" s="32">
        <v>1005939855.4</v>
      </c>
      <c r="G87" s="39" t="str">
        <f>+VLOOKUP(A87,'cod municipios'!$A$2:$B$33,2,)</f>
        <v>70 DEPARTAMENTO DE SUCRE</v>
      </c>
      <c r="H87" s="8" t="str">
        <f t="shared" si="4"/>
        <v>OVEJAS - SUCRE</v>
      </c>
      <c r="I87" s="40" t="str">
        <f>+VLOOKUP(H87,'cod municipios'!$D$2:$E$1137,2,0)</f>
        <v>70508 OVEJAS - SUCRE</v>
      </c>
      <c r="L87" s="11">
        <f>+ROUND(C87,0)</f>
        <v>994301</v>
      </c>
      <c r="M87" s="11">
        <f>+ROUND(D87,0)</f>
        <v>4</v>
      </c>
      <c r="N87" s="11">
        <f>+ROUND(E87,0)</f>
        <v>1005939855</v>
      </c>
    </row>
    <row r="88" spans="1:14" x14ac:dyDescent="0.25">
      <c r="A88" s="19" t="s">
        <v>1461</v>
      </c>
      <c r="B88" s="52" t="s">
        <v>1482</v>
      </c>
      <c r="C88" s="37">
        <v>282116</v>
      </c>
      <c r="D88" s="3">
        <v>4.4744999999999999</v>
      </c>
      <c r="E88" s="33">
        <v>313494949.87</v>
      </c>
      <c r="G88" s="39" t="str">
        <f>+VLOOKUP(A88,'cod municipios'!$A$2:$B$33,2,)</f>
        <v>70 DEPARTAMENTO DE SUCRE</v>
      </c>
      <c r="H88" s="8" t="str">
        <f t="shared" si="4"/>
        <v>SAN MARCOS - SUCRE</v>
      </c>
      <c r="I88" s="40" t="str">
        <f>+VLOOKUP(H88,'cod municipios'!$D$2:$E$1137,2,0)</f>
        <v>70708 SAN MARCOS - SUCRE</v>
      </c>
      <c r="L88" s="11">
        <f t="shared" ref="L88:L93" si="8">+ROUND(C88,0)</f>
        <v>282116</v>
      </c>
      <c r="M88" s="11">
        <f t="shared" ref="M88:M93" si="9">+ROUND(D88,0)</f>
        <v>4</v>
      </c>
      <c r="N88" s="11">
        <f t="shared" ref="N88:N93" si="10">+ROUND(E88,0)</f>
        <v>313494950</v>
      </c>
    </row>
    <row r="89" spans="1:14" x14ac:dyDescent="0.25">
      <c r="A89" s="18" t="s">
        <v>1461</v>
      </c>
      <c r="B89" s="52" t="s">
        <v>1464</v>
      </c>
      <c r="C89" s="37">
        <v>319257.24000000005</v>
      </c>
      <c r="D89" s="3">
        <v>4.7798000000000007</v>
      </c>
      <c r="E89" s="33">
        <v>378644676.14999998</v>
      </c>
      <c r="G89" s="39" t="str">
        <f>+VLOOKUP(A89,'cod municipios'!$A$2:$B$33,2,)</f>
        <v>70 DEPARTAMENTO DE SUCRE</v>
      </c>
      <c r="H89" s="8" t="str">
        <f t="shared" si="4"/>
        <v>SAN PEDRO - SUCRE</v>
      </c>
      <c r="I89" s="40" t="str">
        <f>+VLOOKUP(H89,'cod municipios'!$D$2:$E$1137,2,0)</f>
        <v>70717 SAN PEDRO - SUCRE</v>
      </c>
      <c r="L89" s="11">
        <f t="shared" si="8"/>
        <v>319257</v>
      </c>
      <c r="M89" s="11">
        <f t="shared" si="9"/>
        <v>5</v>
      </c>
      <c r="N89" s="11">
        <f t="shared" si="10"/>
        <v>378644676</v>
      </c>
    </row>
    <row r="90" spans="1:14" x14ac:dyDescent="0.25">
      <c r="A90" s="18" t="s">
        <v>1461</v>
      </c>
      <c r="B90" s="51" t="s">
        <v>1537</v>
      </c>
      <c r="C90" s="35">
        <v>2380.92</v>
      </c>
      <c r="D90" s="3">
        <v>4.7797999999999998</v>
      </c>
      <c r="E90" s="33">
        <v>2823812.54</v>
      </c>
      <c r="G90" s="39" t="str">
        <f>+VLOOKUP(A90,'cod municipios'!$A$2:$B$33,2,)</f>
        <v>70 DEPARTAMENTO DE SUCRE</v>
      </c>
      <c r="H90" s="8" t="str">
        <f t="shared" si="4"/>
        <v>SINCÉ - SUCRE</v>
      </c>
      <c r="I90" s="40" t="str">
        <f>+VLOOKUP(H90,'cod municipios'!$D$2:$E$1137,2,0)</f>
        <v>70742 SINCÉ - SUCRE</v>
      </c>
      <c r="L90" s="11">
        <f t="shared" si="8"/>
        <v>2381</v>
      </c>
      <c r="M90" s="11">
        <f t="shared" si="9"/>
        <v>5</v>
      </c>
      <c r="N90" s="11">
        <f t="shared" si="10"/>
        <v>2823813</v>
      </c>
    </row>
    <row r="91" spans="1:14" x14ac:dyDescent="0.25">
      <c r="A91" s="19" t="s">
        <v>1465</v>
      </c>
      <c r="B91" s="52" t="s">
        <v>1495</v>
      </c>
      <c r="C91" s="37">
        <v>817.4</v>
      </c>
      <c r="D91" s="3">
        <v>4.9661999999999997</v>
      </c>
      <c r="E91" s="33">
        <v>5036283.6500000004</v>
      </c>
      <c r="G91" s="39" t="str">
        <f>+VLOOKUP(A91,'cod municipios'!$A$2:$B$33,2,)</f>
        <v>73 DEPARTAMENTO DE TOLIMA</v>
      </c>
      <c r="H91" s="8" t="str">
        <f t="shared" si="4"/>
        <v>ALVARADO - TOLIMA</v>
      </c>
      <c r="I91" s="40" t="str">
        <f>+VLOOKUP(H91,'cod municipios'!$D$2:$E$1137,2,0)</f>
        <v>73026 ALVARADO - TOLIMA</v>
      </c>
      <c r="L91" s="11">
        <f t="shared" si="8"/>
        <v>817</v>
      </c>
      <c r="M91" s="11">
        <f t="shared" si="9"/>
        <v>5</v>
      </c>
      <c r="N91" s="11">
        <f t="shared" si="10"/>
        <v>5036284</v>
      </c>
    </row>
    <row r="92" spans="1:14" x14ac:dyDescent="0.25">
      <c r="A92" s="8" t="s">
        <v>1465</v>
      </c>
      <c r="B92" s="28" t="s">
        <v>1466</v>
      </c>
      <c r="C92" s="34">
        <v>7046.4600000000009</v>
      </c>
      <c r="D92" s="34">
        <v>5.02576</v>
      </c>
      <c r="E92" s="34">
        <v>15930895.869999997</v>
      </c>
      <c r="G92" s="39" t="str">
        <f>+VLOOKUP(A92,'cod municipios'!$A$2:$B$33,2,)</f>
        <v>73 DEPARTAMENTO DE TOLIMA</v>
      </c>
      <c r="H92" s="8" t="str">
        <f t="shared" si="4"/>
        <v>CHAPARRAL - TOLIMA</v>
      </c>
      <c r="I92" s="40" t="str">
        <f>+VLOOKUP(H92,'cod municipios'!$D$2:$E$1137,2,0)</f>
        <v>73168 CHAPARRAL - TOLIMA</v>
      </c>
      <c r="L92" s="11">
        <f t="shared" si="8"/>
        <v>7046</v>
      </c>
      <c r="M92" s="11">
        <f t="shared" si="9"/>
        <v>5</v>
      </c>
      <c r="N92" s="11">
        <f t="shared" si="10"/>
        <v>15930896</v>
      </c>
    </row>
    <row r="93" spans="1:14" x14ac:dyDescent="0.25">
      <c r="A93" s="8" t="s">
        <v>1465</v>
      </c>
      <c r="B93" s="28" t="s">
        <v>1471</v>
      </c>
      <c r="C93" s="34">
        <v>2878.93</v>
      </c>
      <c r="D93" s="34">
        <v>4.9661999999999997</v>
      </c>
      <c r="E93" s="34">
        <v>11086300.66</v>
      </c>
      <c r="G93" s="39" t="str">
        <f>+VLOOKUP(A93,'cod municipios'!$A$2:$B$33,2,)</f>
        <v>73 DEPARTAMENTO DE TOLIMA</v>
      </c>
      <c r="H93" s="8" t="str">
        <f t="shared" si="4"/>
        <v>ORTEGA - TOLIMA</v>
      </c>
      <c r="I93" s="40" t="str">
        <f>+VLOOKUP(H93,'cod municipios'!$D$2:$E$1137,2,0)</f>
        <v>73504 ORTEGA - TOLIMA</v>
      </c>
      <c r="L93" s="11">
        <f t="shared" si="8"/>
        <v>2879</v>
      </c>
      <c r="M93" s="11">
        <f t="shared" si="9"/>
        <v>5</v>
      </c>
      <c r="N93" s="11">
        <f t="shared" si="10"/>
        <v>11086301</v>
      </c>
    </row>
    <row r="94" spans="1:14" x14ac:dyDescent="0.25">
      <c r="A94" s="19" t="s">
        <v>1465</v>
      </c>
      <c r="B94" s="52" t="s">
        <v>1472</v>
      </c>
      <c r="C94" s="35">
        <v>133169.85</v>
      </c>
      <c r="D94" s="3">
        <v>3.1050333333333335</v>
      </c>
      <c r="E94" s="33">
        <v>197202333.52000001</v>
      </c>
      <c r="G94" s="39" t="str">
        <f>+VLOOKUP(A94,'cod municipios'!$A$2:$B$33,2,)</f>
        <v>73 DEPARTAMENTO DE TOLIMA</v>
      </c>
      <c r="H94" s="8" t="str">
        <f t="shared" si="4"/>
        <v>PIEDRAS - TOLIMA</v>
      </c>
      <c r="I94" s="40" t="str">
        <f>+VLOOKUP(H94,'cod municipios'!$D$2:$E$1137,2,0)</f>
        <v>73547 PIEDRAS - TOLIMA</v>
      </c>
      <c r="L94" s="11">
        <f t="shared" ref="L94:N96" si="11">+ROUND(C94,0)</f>
        <v>133170</v>
      </c>
      <c r="M94" s="11">
        <f t="shared" si="11"/>
        <v>3</v>
      </c>
      <c r="N94" s="11">
        <f t="shared" si="11"/>
        <v>197202334</v>
      </c>
    </row>
    <row r="95" spans="1:14" x14ac:dyDescent="0.25">
      <c r="A95" s="19" t="s">
        <v>1465</v>
      </c>
      <c r="B95" s="52" t="s">
        <v>1474</v>
      </c>
      <c r="C95" s="37">
        <v>10739.76</v>
      </c>
      <c r="D95" s="3">
        <v>4.9661999999999997</v>
      </c>
      <c r="E95" s="33">
        <v>65881742.600000001</v>
      </c>
      <c r="G95" s="39" t="str">
        <f>+VLOOKUP(A95,'cod municipios'!$A$2:$B$33,2,)</f>
        <v>73 DEPARTAMENTO DE TOLIMA</v>
      </c>
      <c r="H95" s="8" t="str">
        <f t="shared" si="4"/>
        <v>PURIFICACIÓN - TOLIMA</v>
      </c>
      <c r="I95" s="40" t="str">
        <f>+VLOOKUP(H95,'cod municipios'!$D$2:$E$1137,2,0)</f>
        <v>73585 PURIFICACIÓN - TOLIMA</v>
      </c>
      <c r="L95" s="11">
        <f t="shared" si="11"/>
        <v>10740</v>
      </c>
      <c r="M95" s="11">
        <f t="shared" si="11"/>
        <v>5</v>
      </c>
      <c r="N95" s="11">
        <f t="shared" si="11"/>
        <v>65881743</v>
      </c>
    </row>
    <row r="96" spans="1:14" x14ac:dyDescent="0.25">
      <c r="A96" s="19" t="s">
        <v>1465</v>
      </c>
      <c r="B96" s="52" t="s">
        <v>1475</v>
      </c>
      <c r="C96" s="37">
        <v>7.53</v>
      </c>
      <c r="D96" s="36">
        <v>4.9661999999999997</v>
      </c>
      <c r="E96" s="32">
        <v>28996.42</v>
      </c>
      <c r="G96" s="39" t="str">
        <f>+VLOOKUP(A96,'cod municipios'!$A$2:$B$33,2,)</f>
        <v>73 DEPARTAMENTO DE TOLIMA</v>
      </c>
      <c r="H96" s="8" t="str">
        <f t="shared" si="4"/>
        <v>SAN LUIS - TOLIMA</v>
      </c>
      <c r="I96" s="40" t="str">
        <f>+VLOOKUP(H96,'cod municipios'!$D$2:$E$1137,2,0)</f>
        <v>73678 SAN LUIS - TOLIMA</v>
      </c>
      <c r="L96" s="11">
        <f t="shared" si="11"/>
        <v>8</v>
      </c>
      <c r="M96" s="11">
        <f t="shared" si="11"/>
        <v>5</v>
      </c>
      <c r="N96" s="11">
        <f t="shared" si="11"/>
        <v>28996</v>
      </c>
    </row>
    <row r="97" spans="1:14" x14ac:dyDescent="0.25">
      <c r="A97" s="19"/>
      <c r="B97" s="52"/>
      <c r="C97" s="37"/>
      <c r="D97" s="3"/>
      <c r="E97" s="33"/>
      <c r="G97" s="39" t="e">
        <f>+VLOOKUP(A97,'cod municipios'!$A$2:$B$33,2,)</f>
        <v>#N/A</v>
      </c>
      <c r="H97" s="8" t="str">
        <f t="shared" si="4"/>
        <v xml:space="preserve"> - </v>
      </c>
      <c r="I97" s="40" t="e">
        <f>+VLOOKUP(H97,'cod municipios'!$D$2:$E$1137,2,0)</f>
        <v>#N/A</v>
      </c>
      <c r="L97" s="11">
        <f t="shared" ref="L97:N99" si="12">+ROUND(C97,0)</f>
        <v>0</v>
      </c>
      <c r="M97" s="11">
        <f t="shared" si="12"/>
        <v>0</v>
      </c>
      <c r="N97" s="11">
        <f t="shared" si="12"/>
        <v>0</v>
      </c>
    </row>
    <row r="98" spans="1:14" x14ac:dyDescent="0.25">
      <c r="A98" s="19"/>
      <c r="B98" s="52"/>
      <c r="C98" s="34"/>
      <c r="G98" s="39" t="e">
        <f>+VLOOKUP(A98,'cod municipios'!$A$2:$B$33,2,)</f>
        <v>#N/A</v>
      </c>
      <c r="H98" s="8" t="str">
        <f t="shared" si="4"/>
        <v xml:space="preserve"> - </v>
      </c>
      <c r="I98" s="40" t="e">
        <f>+VLOOKUP(H98,'cod municipios'!$D$2:$E$1137,2,0)</f>
        <v>#N/A</v>
      </c>
      <c r="L98" s="11">
        <f t="shared" si="12"/>
        <v>0</v>
      </c>
      <c r="M98" s="11">
        <f t="shared" si="12"/>
        <v>0</v>
      </c>
      <c r="N98" s="11">
        <f t="shared" si="12"/>
        <v>0</v>
      </c>
    </row>
    <row r="99" spans="1:14" x14ac:dyDescent="0.25">
      <c r="A99" s="19"/>
      <c r="B99" s="52"/>
      <c r="C99" s="37"/>
      <c r="D99" s="3"/>
      <c r="E99" s="33"/>
      <c r="G99" s="39" t="e">
        <f>+VLOOKUP(A99,'cod municipios'!$A$2:$B$33,2,)</f>
        <v>#N/A</v>
      </c>
      <c r="H99" s="8" t="str">
        <f t="shared" si="4"/>
        <v xml:space="preserve"> - </v>
      </c>
      <c r="I99" s="40" t="e">
        <f>+VLOOKUP(H99,'cod municipios'!$D$2:$E$1137,2,0)</f>
        <v>#N/A</v>
      </c>
      <c r="L99" s="11">
        <f t="shared" si="12"/>
        <v>0</v>
      </c>
      <c r="M99" s="11">
        <f t="shared" si="12"/>
        <v>0</v>
      </c>
      <c r="N99" s="11">
        <f t="shared" si="12"/>
        <v>0</v>
      </c>
    </row>
    <row r="100" spans="1:14" x14ac:dyDescent="0.25">
      <c r="C100" s="34"/>
      <c r="G100" s="39" t="e">
        <f>+VLOOKUP(A100,'cod municipios'!$A$2:$B$33,2,)</f>
        <v>#N/A</v>
      </c>
      <c r="H100" s="8" t="str">
        <f t="shared" si="4"/>
        <v xml:space="preserve"> - </v>
      </c>
      <c r="I100" s="40" t="e">
        <f>+VLOOKUP(H100,'cod municipios'!$D$2:$E$1137,2,0)</f>
        <v>#N/A</v>
      </c>
    </row>
    <row r="101" spans="1:14" x14ac:dyDescent="0.25">
      <c r="C101" s="34"/>
      <c r="M101" s="9" t="s">
        <v>1511</v>
      </c>
      <c r="N101" s="11">
        <f>SUM(N2:N99)</f>
        <v>83522048356</v>
      </c>
    </row>
    <row r="102" spans="1:14" x14ac:dyDescent="0.25">
      <c r="C102" s="34"/>
      <c r="M102" s="9" t="s">
        <v>1510</v>
      </c>
      <c r="N102" s="11">
        <f>+N43</f>
        <v>864988238</v>
      </c>
    </row>
    <row r="103" spans="1:14" x14ac:dyDescent="0.25">
      <c r="C103" s="34"/>
    </row>
    <row r="104" spans="1:14" x14ac:dyDescent="0.25">
      <c r="C104" s="34"/>
    </row>
    <row r="105" spans="1:14" x14ac:dyDescent="0.25">
      <c r="C105" s="34"/>
    </row>
    <row r="106" spans="1:14" x14ac:dyDescent="0.25">
      <c r="C106" s="34"/>
    </row>
    <row r="107" spans="1:14" x14ac:dyDescent="0.25">
      <c r="C107" s="34"/>
    </row>
    <row r="108" spans="1:14" x14ac:dyDescent="0.25">
      <c r="C108" s="34"/>
    </row>
    <row r="109" spans="1:14" x14ac:dyDescent="0.25">
      <c r="C109" s="34"/>
    </row>
    <row r="110" spans="1:14" x14ac:dyDescent="0.25">
      <c r="C110" s="34"/>
    </row>
    <row r="111" spans="1:14" x14ac:dyDescent="0.25">
      <c r="C111" s="34"/>
    </row>
    <row r="112" spans="1:14" x14ac:dyDescent="0.25">
      <c r="C112" s="34"/>
    </row>
    <row r="113" spans="3:3" x14ac:dyDescent="0.25">
      <c r="C113" s="34"/>
    </row>
    <row r="114" spans="3:3" x14ac:dyDescent="0.25">
      <c r="C114" s="34"/>
    </row>
    <row r="115" spans="3:3" x14ac:dyDescent="0.25">
      <c r="C115" s="34"/>
    </row>
    <row r="116" spans="3:3" x14ac:dyDescent="0.25">
      <c r="C116" s="34"/>
    </row>
    <row r="117" spans="3:3" x14ac:dyDescent="0.25">
      <c r="C117" s="34"/>
    </row>
    <row r="118" spans="3:3" x14ac:dyDescent="0.25">
      <c r="C118" s="34"/>
    </row>
    <row r="119" spans="3:3" x14ac:dyDescent="0.25">
      <c r="C119" s="34"/>
    </row>
    <row r="120" spans="3:3" x14ac:dyDescent="0.25">
      <c r="C120" s="34"/>
    </row>
    <row r="121" spans="3:3" x14ac:dyDescent="0.25">
      <c r="C121" s="34"/>
    </row>
    <row r="122" spans="3:3" x14ac:dyDescent="0.25">
      <c r="C122" s="34"/>
    </row>
    <row r="123" spans="3:3" x14ac:dyDescent="0.25">
      <c r="C123" s="34"/>
    </row>
    <row r="124" spans="3:3" x14ac:dyDescent="0.25">
      <c r="C124" s="34"/>
    </row>
    <row r="125" spans="3:3" x14ac:dyDescent="0.25">
      <c r="C125" s="34"/>
    </row>
    <row r="126" spans="3:3" x14ac:dyDescent="0.25">
      <c r="C126" s="34"/>
    </row>
    <row r="127" spans="3:3" x14ac:dyDescent="0.25">
      <c r="C127" s="34"/>
    </row>
    <row r="128" spans="3:3" x14ac:dyDescent="0.25">
      <c r="C128" s="34"/>
    </row>
    <row r="129" spans="3:3" x14ac:dyDescent="0.25">
      <c r="C129" s="34"/>
    </row>
    <row r="130" spans="3:3" x14ac:dyDescent="0.25">
      <c r="C130" s="34"/>
    </row>
    <row r="131" spans="3:3" x14ac:dyDescent="0.25">
      <c r="C131" s="34"/>
    </row>
    <row r="132" spans="3:3" x14ac:dyDescent="0.25">
      <c r="C132" s="34"/>
    </row>
    <row r="133" spans="3:3" x14ac:dyDescent="0.25">
      <c r="C133" s="34"/>
    </row>
    <row r="134" spans="3:3" x14ac:dyDescent="0.25">
      <c r="C134" s="34"/>
    </row>
    <row r="135" spans="3:3" x14ac:dyDescent="0.25">
      <c r="C135" s="34"/>
    </row>
    <row r="136" spans="3:3" x14ac:dyDescent="0.25">
      <c r="C136" s="34"/>
    </row>
    <row r="137" spans="3:3" x14ac:dyDescent="0.25">
      <c r="C137" s="34"/>
    </row>
    <row r="138" spans="3:3" x14ac:dyDescent="0.25">
      <c r="C138" s="34"/>
    </row>
    <row r="139" spans="3:3" x14ac:dyDescent="0.25">
      <c r="C139" s="34"/>
    </row>
    <row r="140" spans="3:3" x14ac:dyDescent="0.25">
      <c r="C140" s="34"/>
    </row>
    <row r="141" spans="3:3" x14ac:dyDescent="0.25">
      <c r="C141" s="34"/>
    </row>
    <row r="142" spans="3:3" x14ac:dyDescent="0.25">
      <c r="C142" s="34"/>
    </row>
    <row r="143" spans="3:3" x14ac:dyDescent="0.25">
      <c r="C143" s="34"/>
    </row>
    <row r="144" spans="3:3" x14ac:dyDescent="0.25">
      <c r="C144" s="34"/>
    </row>
    <row r="145" spans="3:3" x14ac:dyDescent="0.25">
      <c r="C145" s="34"/>
    </row>
    <row r="146" spans="3:3" x14ac:dyDescent="0.25">
      <c r="C146" s="34"/>
    </row>
    <row r="147" spans="3:3" x14ac:dyDescent="0.25">
      <c r="C147" s="34"/>
    </row>
    <row r="148" spans="3:3" x14ac:dyDescent="0.25">
      <c r="C148" s="34"/>
    </row>
    <row r="149" spans="3:3" x14ac:dyDescent="0.25">
      <c r="C149" s="34"/>
    </row>
    <row r="150" spans="3:3" x14ac:dyDescent="0.25">
      <c r="C150" s="34"/>
    </row>
    <row r="151" spans="3:3" x14ac:dyDescent="0.25">
      <c r="C151" s="34"/>
    </row>
    <row r="152" spans="3:3" x14ac:dyDescent="0.25">
      <c r="C152" s="34"/>
    </row>
    <row r="153" spans="3:3" x14ac:dyDescent="0.25">
      <c r="C153" s="34"/>
    </row>
    <row r="154" spans="3:3" x14ac:dyDescent="0.25">
      <c r="C154" s="34"/>
    </row>
    <row r="155" spans="3:3" x14ac:dyDescent="0.25">
      <c r="C155" s="34"/>
    </row>
    <row r="156" spans="3:3" x14ac:dyDescent="0.25">
      <c r="C156" s="34"/>
    </row>
    <row r="157" spans="3:3" x14ac:dyDescent="0.25">
      <c r="C157" s="34"/>
    </row>
    <row r="158" spans="3:3" x14ac:dyDescent="0.25">
      <c r="C158" s="34"/>
    </row>
    <row r="159" spans="3:3" x14ac:dyDescent="0.25">
      <c r="C159" s="34"/>
    </row>
    <row r="160" spans="3:3" x14ac:dyDescent="0.25">
      <c r="C160" s="34"/>
    </row>
    <row r="161" spans="3:3" x14ac:dyDescent="0.25">
      <c r="C161" s="34"/>
    </row>
    <row r="162" spans="3:3" x14ac:dyDescent="0.25">
      <c r="C162" s="34"/>
    </row>
    <row r="163" spans="3:3" x14ac:dyDescent="0.25">
      <c r="C163" s="34"/>
    </row>
    <row r="164" spans="3:3" x14ac:dyDescent="0.25">
      <c r="C164" s="34"/>
    </row>
    <row r="165" spans="3:3" x14ac:dyDescent="0.25">
      <c r="C165" s="34"/>
    </row>
    <row r="166" spans="3:3" x14ac:dyDescent="0.25">
      <c r="C166" s="34"/>
    </row>
    <row r="167" spans="3:3" x14ac:dyDescent="0.25">
      <c r="C167" s="34"/>
    </row>
    <row r="168" spans="3:3" x14ac:dyDescent="0.25">
      <c r="C168" s="34"/>
    </row>
    <row r="169" spans="3:3" x14ac:dyDescent="0.25">
      <c r="C169" s="34"/>
    </row>
    <row r="170" spans="3:3" x14ac:dyDescent="0.25">
      <c r="C170" s="34"/>
    </row>
    <row r="171" spans="3:3" x14ac:dyDescent="0.25">
      <c r="C171" s="34"/>
    </row>
    <row r="172" spans="3:3" x14ac:dyDescent="0.25">
      <c r="C172" s="34"/>
    </row>
    <row r="173" spans="3:3" x14ac:dyDescent="0.25">
      <c r="C173" s="34"/>
    </row>
    <row r="174" spans="3:3" x14ac:dyDescent="0.25">
      <c r="C174" s="34"/>
    </row>
    <row r="175" spans="3:3" x14ac:dyDescent="0.25">
      <c r="C175" s="34"/>
    </row>
    <row r="176" spans="3:3" x14ac:dyDescent="0.25">
      <c r="C176" s="34"/>
    </row>
    <row r="177" spans="3:3" x14ac:dyDescent="0.25">
      <c r="C177" s="34"/>
    </row>
    <row r="178" spans="3:3" x14ac:dyDescent="0.25">
      <c r="C178" s="34"/>
    </row>
    <row r="179" spans="3:3" x14ac:dyDescent="0.25">
      <c r="C179" s="34"/>
    </row>
    <row r="180" spans="3:3" x14ac:dyDescent="0.25">
      <c r="C180" s="34"/>
    </row>
    <row r="181" spans="3:3" x14ac:dyDescent="0.25">
      <c r="C181" s="34"/>
    </row>
    <row r="182" spans="3:3" x14ac:dyDescent="0.25">
      <c r="C182" s="34"/>
    </row>
    <row r="183" spans="3:3" x14ac:dyDescent="0.25">
      <c r="C183" s="34"/>
    </row>
    <row r="184" spans="3:3" x14ac:dyDescent="0.25">
      <c r="C184" s="34"/>
    </row>
    <row r="185" spans="3:3" x14ac:dyDescent="0.25">
      <c r="C185" s="34"/>
    </row>
    <row r="186" spans="3:3" x14ac:dyDescent="0.25">
      <c r="C186" s="34"/>
    </row>
    <row r="187" spans="3:3" x14ac:dyDescent="0.25">
      <c r="C187" s="34"/>
    </row>
    <row r="188" spans="3:3" x14ac:dyDescent="0.25">
      <c r="C188" s="34"/>
    </row>
    <row r="189" spans="3:3" x14ac:dyDescent="0.25">
      <c r="C189" s="34"/>
    </row>
    <row r="190" spans="3:3" x14ac:dyDescent="0.25">
      <c r="C190" s="34"/>
    </row>
    <row r="191" spans="3:3" x14ac:dyDescent="0.25">
      <c r="C191" s="34"/>
    </row>
    <row r="192" spans="3:3" x14ac:dyDescent="0.25">
      <c r="C192" s="34"/>
    </row>
    <row r="193" spans="3:3" x14ac:dyDescent="0.25">
      <c r="C193" s="34"/>
    </row>
    <row r="194" spans="3:3" x14ac:dyDescent="0.25">
      <c r="C194" s="34"/>
    </row>
    <row r="195" spans="3:3" x14ac:dyDescent="0.25">
      <c r="C195" s="34"/>
    </row>
    <row r="196" spans="3:3" x14ac:dyDescent="0.25">
      <c r="C196" s="34"/>
    </row>
    <row r="197" spans="3:3" x14ac:dyDescent="0.25">
      <c r="C197" s="34"/>
    </row>
    <row r="198" spans="3:3" x14ac:dyDescent="0.25">
      <c r="C198" s="34"/>
    </row>
    <row r="199" spans="3:3" x14ac:dyDescent="0.25">
      <c r="C199" s="34"/>
    </row>
    <row r="200" spans="3:3" x14ac:dyDescent="0.25">
      <c r="C200" s="34"/>
    </row>
    <row r="201" spans="3:3" x14ac:dyDescent="0.25">
      <c r="C201" s="34"/>
    </row>
    <row r="202" spans="3:3" x14ac:dyDescent="0.25">
      <c r="C202" s="34"/>
    </row>
    <row r="203" spans="3:3" x14ac:dyDescent="0.25">
      <c r="C203" s="34"/>
    </row>
    <row r="204" spans="3:3" x14ac:dyDescent="0.25">
      <c r="C204" s="34"/>
    </row>
    <row r="205" spans="3:3" x14ac:dyDescent="0.25">
      <c r="C205" s="34"/>
    </row>
    <row r="206" spans="3:3" x14ac:dyDescent="0.25">
      <c r="C206" s="34"/>
    </row>
    <row r="207" spans="3:3" x14ac:dyDescent="0.25">
      <c r="C207" s="34"/>
    </row>
    <row r="208" spans="3:3" x14ac:dyDescent="0.25">
      <c r="C208" s="34"/>
    </row>
    <row r="209" spans="3:3" x14ac:dyDescent="0.25">
      <c r="C209" s="34"/>
    </row>
    <row r="210" spans="3:3" x14ac:dyDescent="0.25">
      <c r="C210" s="34"/>
    </row>
    <row r="211" spans="3:3" x14ac:dyDescent="0.25">
      <c r="C211" s="34"/>
    </row>
    <row r="212" spans="3:3" x14ac:dyDescent="0.25">
      <c r="C212" s="34"/>
    </row>
    <row r="213" spans="3:3" x14ac:dyDescent="0.25">
      <c r="C213" s="34"/>
    </row>
    <row r="214" spans="3:3" x14ac:dyDescent="0.25">
      <c r="C214" s="34"/>
    </row>
    <row r="215" spans="3:3" x14ac:dyDescent="0.25">
      <c r="C215" s="34"/>
    </row>
    <row r="216" spans="3:3" x14ac:dyDescent="0.25">
      <c r="C216" s="34"/>
    </row>
    <row r="217" spans="3:3" x14ac:dyDescent="0.25">
      <c r="C217" s="34"/>
    </row>
    <row r="218" spans="3:3" x14ac:dyDescent="0.25">
      <c r="C218" s="34"/>
    </row>
    <row r="219" spans="3:3" x14ac:dyDescent="0.25">
      <c r="C219" s="34"/>
    </row>
    <row r="220" spans="3:3" x14ac:dyDescent="0.25">
      <c r="C220" s="34"/>
    </row>
    <row r="221" spans="3:3" x14ac:dyDescent="0.25">
      <c r="C221" s="34"/>
    </row>
    <row r="222" spans="3:3" x14ac:dyDescent="0.25">
      <c r="C222" s="34"/>
    </row>
    <row r="223" spans="3:3" x14ac:dyDescent="0.25">
      <c r="C223" s="34"/>
    </row>
    <row r="224" spans="3:3" x14ac:dyDescent="0.25">
      <c r="C224" s="34"/>
    </row>
    <row r="225" spans="3:3" x14ac:dyDescent="0.25">
      <c r="C225" s="34"/>
    </row>
    <row r="226" spans="3:3" x14ac:dyDescent="0.25">
      <c r="C226" s="34"/>
    </row>
    <row r="227" spans="3:3" x14ac:dyDescent="0.25">
      <c r="C227" s="34"/>
    </row>
    <row r="228" spans="3:3" x14ac:dyDescent="0.25">
      <c r="C228" s="34"/>
    </row>
    <row r="229" spans="3:3" x14ac:dyDescent="0.25">
      <c r="C229" s="34"/>
    </row>
    <row r="230" spans="3:3" x14ac:dyDescent="0.25">
      <c r="C230" s="34"/>
    </row>
    <row r="231" spans="3:3" x14ac:dyDescent="0.25">
      <c r="C231" s="34"/>
    </row>
    <row r="232" spans="3:3" x14ac:dyDescent="0.25">
      <c r="C232" s="34"/>
    </row>
    <row r="233" spans="3:3" x14ac:dyDescent="0.25">
      <c r="C233" s="34"/>
    </row>
    <row r="234" spans="3:3" x14ac:dyDescent="0.25">
      <c r="C234" s="34"/>
    </row>
    <row r="235" spans="3:3" x14ac:dyDescent="0.25">
      <c r="C235" s="34"/>
    </row>
    <row r="236" spans="3:3" x14ac:dyDescent="0.25">
      <c r="C236" s="34"/>
    </row>
    <row r="237" spans="3:3" x14ac:dyDescent="0.25">
      <c r="C237" s="34"/>
    </row>
    <row r="238" spans="3:3" x14ac:dyDescent="0.25">
      <c r="C238" s="34"/>
    </row>
    <row r="239" spans="3:3" x14ac:dyDescent="0.25">
      <c r="C239" s="34"/>
    </row>
    <row r="240" spans="3:3" x14ac:dyDescent="0.25">
      <c r="C240" s="34"/>
    </row>
    <row r="241" spans="3:3" x14ac:dyDescent="0.25">
      <c r="C241" s="34"/>
    </row>
    <row r="242" spans="3:3" x14ac:dyDescent="0.25">
      <c r="C242" s="34"/>
    </row>
    <row r="243" spans="3:3" x14ac:dyDescent="0.25">
      <c r="C243" s="34"/>
    </row>
    <row r="244" spans="3:3" x14ac:dyDescent="0.25">
      <c r="C244" s="34"/>
    </row>
    <row r="245" spans="3:3" x14ac:dyDescent="0.25">
      <c r="C245" s="34"/>
    </row>
    <row r="246" spans="3:3" x14ac:dyDescent="0.25">
      <c r="C246" s="34"/>
    </row>
    <row r="247" spans="3:3" x14ac:dyDescent="0.25">
      <c r="C247" s="34"/>
    </row>
    <row r="248" spans="3:3" x14ac:dyDescent="0.25">
      <c r="C248" s="34"/>
    </row>
    <row r="249" spans="3:3" x14ac:dyDescent="0.25">
      <c r="C249" s="34"/>
    </row>
    <row r="250" spans="3:3" x14ac:dyDescent="0.25">
      <c r="C250" s="34"/>
    </row>
    <row r="251" spans="3:3" x14ac:dyDescent="0.25">
      <c r="C251" s="34"/>
    </row>
    <row r="252" spans="3:3" x14ac:dyDescent="0.25">
      <c r="C252" s="34"/>
    </row>
    <row r="253" spans="3:3" x14ac:dyDescent="0.25">
      <c r="C253" s="34"/>
    </row>
    <row r="254" spans="3:3" x14ac:dyDescent="0.25">
      <c r="C254" s="34"/>
    </row>
    <row r="255" spans="3:3" x14ac:dyDescent="0.25">
      <c r="C255" s="34"/>
    </row>
    <row r="256" spans="3:3" x14ac:dyDescent="0.25">
      <c r="C256" s="34"/>
    </row>
    <row r="257" spans="3:3" x14ac:dyDescent="0.25">
      <c r="C257" s="34"/>
    </row>
    <row r="258" spans="3:3" x14ac:dyDescent="0.25">
      <c r="C258" s="34"/>
    </row>
    <row r="259" spans="3:3" x14ac:dyDescent="0.25">
      <c r="C259" s="34"/>
    </row>
    <row r="260" spans="3:3" x14ac:dyDescent="0.25">
      <c r="C260" s="34"/>
    </row>
    <row r="261" spans="3:3" x14ac:dyDescent="0.25">
      <c r="C261" s="34"/>
    </row>
    <row r="262" spans="3:3" x14ac:dyDescent="0.25">
      <c r="C262" s="34"/>
    </row>
    <row r="263" spans="3:3" x14ac:dyDescent="0.25">
      <c r="C263" s="34"/>
    </row>
    <row r="264" spans="3:3" x14ac:dyDescent="0.25">
      <c r="C264" s="34"/>
    </row>
    <row r="265" spans="3:3" x14ac:dyDescent="0.25">
      <c r="C265" s="34"/>
    </row>
    <row r="266" spans="3:3" x14ac:dyDescent="0.25">
      <c r="C266" s="34"/>
    </row>
    <row r="267" spans="3:3" x14ac:dyDescent="0.25">
      <c r="C267" s="34"/>
    </row>
    <row r="268" spans="3:3" x14ac:dyDescent="0.25">
      <c r="C268" s="34"/>
    </row>
    <row r="269" spans="3:3" x14ac:dyDescent="0.25">
      <c r="C269" s="34"/>
    </row>
    <row r="270" spans="3:3" x14ac:dyDescent="0.25">
      <c r="C270" s="34"/>
    </row>
    <row r="271" spans="3:3" x14ac:dyDescent="0.25">
      <c r="C271" s="34"/>
    </row>
    <row r="272" spans="3:3" x14ac:dyDescent="0.25">
      <c r="C272" s="34"/>
    </row>
    <row r="273" spans="3:3" x14ac:dyDescent="0.25">
      <c r="C273" s="34"/>
    </row>
    <row r="274" spans="3:3" x14ac:dyDescent="0.25">
      <c r="C274" s="34"/>
    </row>
    <row r="275" spans="3:3" x14ac:dyDescent="0.25">
      <c r="C275" s="34"/>
    </row>
    <row r="276" spans="3:3" x14ac:dyDescent="0.25">
      <c r="C276" s="34"/>
    </row>
    <row r="277" spans="3:3" x14ac:dyDescent="0.25">
      <c r="C277" s="34"/>
    </row>
    <row r="278" spans="3:3" x14ac:dyDescent="0.25">
      <c r="C278" s="34"/>
    </row>
    <row r="279" spans="3:3" x14ac:dyDescent="0.25">
      <c r="C279" s="34"/>
    </row>
    <row r="280" spans="3:3" x14ac:dyDescent="0.25">
      <c r="C280" s="34"/>
    </row>
    <row r="281" spans="3:3" x14ac:dyDescent="0.25">
      <c r="C281" s="34"/>
    </row>
    <row r="282" spans="3:3" x14ac:dyDescent="0.25">
      <c r="C282" s="34"/>
    </row>
    <row r="283" spans="3:3" x14ac:dyDescent="0.25">
      <c r="C283" s="34"/>
    </row>
    <row r="284" spans="3:3" x14ac:dyDescent="0.25">
      <c r="C284" s="34"/>
    </row>
    <row r="285" spans="3:3" x14ac:dyDescent="0.25">
      <c r="C285" s="34"/>
    </row>
    <row r="286" spans="3:3" x14ac:dyDescent="0.25">
      <c r="C286" s="34"/>
    </row>
    <row r="287" spans="3:3" x14ac:dyDescent="0.25">
      <c r="C287" s="34"/>
    </row>
    <row r="288" spans="3:3" x14ac:dyDescent="0.25">
      <c r="C288" s="34"/>
    </row>
    <row r="289" spans="3:3" x14ac:dyDescent="0.25">
      <c r="C289" s="34"/>
    </row>
    <row r="290" spans="3:3" x14ac:dyDescent="0.25">
      <c r="C290" s="34"/>
    </row>
    <row r="291" spans="3:3" x14ac:dyDescent="0.25">
      <c r="C291" s="34"/>
    </row>
    <row r="292" spans="3:3" x14ac:dyDescent="0.25">
      <c r="C292" s="34"/>
    </row>
    <row r="293" spans="3:3" x14ac:dyDescent="0.25">
      <c r="C293" s="34"/>
    </row>
    <row r="294" spans="3:3" x14ac:dyDescent="0.25">
      <c r="C294" s="34"/>
    </row>
    <row r="295" spans="3:3" x14ac:dyDescent="0.25">
      <c r="C295" s="34"/>
    </row>
    <row r="296" spans="3:3" x14ac:dyDescent="0.25">
      <c r="C296" s="34"/>
    </row>
    <row r="297" spans="3:3" x14ac:dyDescent="0.25">
      <c r="C297" s="34"/>
    </row>
    <row r="298" spans="3:3" x14ac:dyDescent="0.25">
      <c r="C298" s="34"/>
    </row>
    <row r="299" spans="3:3" x14ac:dyDescent="0.25">
      <c r="C299" s="34"/>
    </row>
    <row r="300" spans="3:3" x14ac:dyDescent="0.25">
      <c r="C300" s="34"/>
    </row>
    <row r="301" spans="3:3" x14ac:dyDescent="0.25">
      <c r="C301" s="34"/>
    </row>
    <row r="302" spans="3:3" x14ac:dyDescent="0.25">
      <c r="C302" s="34"/>
    </row>
    <row r="303" spans="3:3" x14ac:dyDescent="0.25">
      <c r="C303" s="34"/>
    </row>
    <row r="304" spans="3:3" x14ac:dyDescent="0.25">
      <c r="C304" s="34"/>
    </row>
    <row r="305" spans="3:3" x14ac:dyDescent="0.25">
      <c r="C305" s="34"/>
    </row>
    <row r="306" spans="3:3" x14ac:dyDescent="0.25">
      <c r="C306" s="34"/>
    </row>
    <row r="307" spans="3:3" x14ac:dyDescent="0.25">
      <c r="C307" s="34"/>
    </row>
    <row r="308" spans="3:3" x14ac:dyDescent="0.25">
      <c r="C308" s="34"/>
    </row>
    <row r="309" spans="3:3" x14ac:dyDescent="0.25">
      <c r="C309" s="34"/>
    </row>
    <row r="310" spans="3:3" x14ac:dyDescent="0.25">
      <c r="C310" s="34"/>
    </row>
    <row r="311" spans="3:3" x14ac:dyDescent="0.25">
      <c r="C311" s="34"/>
    </row>
    <row r="312" spans="3:3" x14ac:dyDescent="0.25">
      <c r="C312" s="34"/>
    </row>
    <row r="313" spans="3:3" x14ac:dyDescent="0.25">
      <c r="C313" s="34"/>
    </row>
    <row r="314" spans="3:3" x14ac:dyDescent="0.25">
      <c r="C314" s="34"/>
    </row>
    <row r="315" spans="3:3" x14ac:dyDescent="0.25">
      <c r="C315" s="34"/>
    </row>
    <row r="316" spans="3:3" x14ac:dyDescent="0.25">
      <c r="C316" s="34"/>
    </row>
    <row r="317" spans="3:3" x14ac:dyDescent="0.25">
      <c r="C317" s="34"/>
    </row>
    <row r="318" spans="3:3" x14ac:dyDescent="0.25">
      <c r="C318" s="34"/>
    </row>
    <row r="319" spans="3:3" x14ac:dyDescent="0.25">
      <c r="C319" s="34"/>
    </row>
    <row r="320" spans="3:3" x14ac:dyDescent="0.25">
      <c r="C320" s="34"/>
    </row>
    <row r="321" spans="3:3" x14ac:dyDescent="0.25">
      <c r="C321" s="34"/>
    </row>
    <row r="322" spans="3:3" x14ac:dyDescent="0.25">
      <c r="C322" s="34"/>
    </row>
    <row r="323" spans="3:3" x14ac:dyDescent="0.25">
      <c r="C323" s="34"/>
    </row>
    <row r="324" spans="3:3" x14ac:dyDescent="0.25">
      <c r="C324" s="34"/>
    </row>
    <row r="325" spans="3:3" x14ac:dyDescent="0.25">
      <c r="C325" s="34"/>
    </row>
    <row r="326" spans="3:3" x14ac:dyDescent="0.25">
      <c r="C326" s="34"/>
    </row>
    <row r="327" spans="3:3" x14ac:dyDescent="0.25">
      <c r="C327" s="34"/>
    </row>
    <row r="328" spans="3:3" x14ac:dyDescent="0.25">
      <c r="C328" s="34"/>
    </row>
    <row r="329" spans="3:3" x14ac:dyDescent="0.25">
      <c r="C329" s="34"/>
    </row>
    <row r="330" spans="3:3" x14ac:dyDescent="0.25">
      <c r="C330" s="34"/>
    </row>
    <row r="331" spans="3:3" x14ac:dyDescent="0.25">
      <c r="C331" s="34"/>
    </row>
    <row r="332" spans="3:3" x14ac:dyDescent="0.25">
      <c r="C332" s="34"/>
    </row>
    <row r="333" spans="3:3" x14ac:dyDescent="0.25">
      <c r="C333" s="34"/>
    </row>
    <row r="334" spans="3:3" x14ac:dyDescent="0.25">
      <c r="C334" s="34"/>
    </row>
    <row r="335" spans="3:3" x14ac:dyDescent="0.25">
      <c r="C335" s="34"/>
    </row>
    <row r="336" spans="3:3" x14ac:dyDescent="0.25">
      <c r="C336" s="34"/>
    </row>
    <row r="337" spans="3:3" x14ac:dyDescent="0.25">
      <c r="C337" s="34"/>
    </row>
    <row r="338" spans="3:3" x14ac:dyDescent="0.25">
      <c r="C338" s="34"/>
    </row>
    <row r="339" spans="3:3" x14ac:dyDescent="0.25">
      <c r="C339" s="34"/>
    </row>
    <row r="340" spans="3:3" x14ac:dyDescent="0.25">
      <c r="C340" s="34"/>
    </row>
    <row r="341" spans="3:3" x14ac:dyDescent="0.25">
      <c r="C341" s="34"/>
    </row>
    <row r="342" spans="3:3" x14ac:dyDescent="0.25">
      <c r="C342" s="34"/>
    </row>
    <row r="343" spans="3:3" x14ac:dyDescent="0.25">
      <c r="C343" s="34"/>
    </row>
    <row r="344" spans="3:3" x14ac:dyDescent="0.25">
      <c r="C344" s="34"/>
    </row>
    <row r="345" spans="3:3" x14ac:dyDescent="0.25">
      <c r="C345" s="34"/>
    </row>
    <row r="346" spans="3:3" x14ac:dyDescent="0.25">
      <c r="C346" s="34"/>
    </row>
    <row r="347" spans="3:3" x14ac:dyDescent="0.25">
      <c r="C347" s="34"/>
    </row>
    <row r="348" spans="3:3" x14ac:dyDescent="0.25">
      <c r="C348" s="34"/>
    </row>
    <row r="349" spans="3:3" x14ac:dyDescent="0.25">
      <c r="C349" s="34"/>
    </row>
    <row r="350" spans="3:3" x14ac:dyDescent="0.25">
      <c r="C350" s="34"/>
    </row>
    <row r="351" spans="3:3" x14ac:dyDescent="0.25">
      <c r="C351" s="34"/>
    </row>
    <row r="352" spans="3:3" x14ac:dyDescent="0.25">
      <c r="C352" s="34"/>
    </row>
    <row r="353" spans="3:3" x14ac:dyDescent="0.25">
      <c r="C353" s="34"/>
    </row>
    <row r="354" spans="3:3" x14ac:dyDescent="0.25">
      <c r="C354" s="34"/>
    </row>
    <row r="355" spans="3:3" x14ac:dyDescent="0.25">
      <c r="C355" s="34"/>
    </row>
    <row r="356" spans="3:3" x14ac:dyDescent="0.25">
      <c r="C356" s="34"/>
    </row>
    <row r="357" spans="3:3" x14ac:dyDescent="0.25">
      <c r="C357" s="34"/>
    </row>
    <row r="358" spans="3:3" x14ac:dyDescent="0.25">
      <c r="C358" s="34"/>
    </row>
    <row r="359" spans="3:3" x14ac:dyDescent="0.25">
      <c r="C359" s="34"/>
    </row>
    <row r="360" spans="3:3" x14ac:dyDescent="0.25">
      <c r="C360" s="34"/>
    </row>
    <row r="361" spans="3:3" x14ac:dyDescent="0.25">
      <c r="C361" s="34"/>
    </row>
    <row r="362" spans="3:3" x14ac:dyDescent="0.25">
      <c r="C362" s="34"/>
    </row>
    <row r="363" spans="3:3" x14ac:dyDescent="0.25">
      <c r="C363" s="34"/>
    </row>
    <row r="364" spans="3:3" x14ac:dyDescent="0.25">
      <c r="C364" s="34"/>
    </row>
    <row r="365" spans="3:3" x14ac:dyDescent="0.25">
      <c r="C365" s="34"/>
    </row>
    <row r="366" spans="3:3" x14ac:dyDescent="0.25">
      <c r="C366" s="34"/>
    </row>
    <row r="367" spans="3:3" x14ac:dyDescent="0.25">
      <c r="C367" s="34"/>
    </row>
    <row r="368" spans="3:3" x14ac:dyDescent="0.25">
      <c r="C368" s="34"/>
    </row>
    <row r="369" spans="3:3" x14ac:dyDescent="0.25">
      <c r="C369" s="34"/>
    </row>
    <row r="370" spans="3:3" x14ac:dyDescent="0.25">
      <c r="C370" s="34"/>
    </row>
    <row r="371" spans="3:3" x14ac:dyDescent="0.25">
      <c r="C371" s="34"/>
    </row>
    <row r="372" spans="3:3" x14ac:dyDescent="0.25">
      <c r="C372" s="34"/>
    </row>
    <row r="373" spans="3:3" x14ac:dyDescent="0.25">
      <c r="C373" s="34"/>
    </row>
    <row r="374" spans="3:3" x14ac:dyDescent="0.25">
      <c r="C374" s="34"/>
    </row>
    <row r="375" spans="3:3" x14ac:dyDescent="0.25">
      <c r="C375" s="34"/>
    </row>
    <row r="376" spans="3:3" x14ac:dyDescent="0.25">
      <c r="C376" s="34"/>
    </row>
    <row r="377" spans="3:3" x14ac:dyDescent="0.25">
      <c r="C377" s="34"/>
    </row>
    <row r="378" spans="3:3" x14ac:dyDescent="0.25">
      <c r="C378" s="34"/>
    </row>
    <row r="379" spans="3:3" x14ac:dyDescent="0.25">
      <c r="C379" s="34"/>
    </row>
    <row r="380" spans="3:3" x14ac:dyDescent="0.25">
      <c r="C380" s="34"/>
    </row>
    <row r="381" spans="3:3" x14ac:dyDescent="0.25">
      <c r="C381" s="34"/>
    </row>
    <row r="382" spans="3:3" x14ac:dyDescent="0.25">
      <c r="C382" s="34"/>
    </row>
    <row r="383" spans="3:3" x14ac:dyDescent="0.25">
      <c r="C383" s="34"/>
    </row>
    <row r="384" spans="3:3" x14ac:dyDescent="0.25">
      <c r="C384" s="34"/>
    </row>
    <row r="385" spans="3:3" x14ac:dyDescent="0.25">
      <c r="C385" s="34"/>
    </row>
    <row r="386" spans="3:3" x14ac:dyDescent="0.25">
      <c r="C386" s="34"/>
    </row>
    <row r="387" spans="3:3" x14ac:dyDescent="0.25">
      <c r="C387" s="34"/>
    </row>
    <row r="388" spans="3:3" x14ac:dyDescent="0.25">
      <c r="C388" s="34"/>
    </row>
    <row r="389" spans="3:3" x14ac:dyDescent="0.25">
      <c r="C389" s="34"/>
    </row>
    <row r="390" spans="3:3" x14ac:dyDescent="0.25">
      <c r="C390" s="34"/>
    </row>
    <row r="391" spans="3:3" x14ac:dyDescent="0.25">
      <c r="C391" s="34"/>
    </row>
    <row r="392" spans="3:3" x14ac:dyDescent="0.25">
      <c r="C392" s="34"/>
    </row>
    <row r="393" spans="3:3" x14ac:dyDescent="0.25">
      <c r="C393" s="34"/>
    </row>
    <row r="394" spans="3:3" x14ac:dyDescent="0.25">
      <c r="C394" s="34"/>
    </row>
    <row r="395" spans="3:3" x14ac:dyDescent="0.25">
      <c r="C395" s="34"/>
    </row>
    <row r="396" spans="3:3" x14ac:dyDescent="0.25">
      <c r="C396" s="34"/>
    </row>
    <row r="397" spans="3:3" x14ac:dyDescent="0.25">
      <c r="C397" s="34"/>
    </row>
    <row r="398" spans="3:3" x14ac:dyDescent="0.25">
      <c r="C398" s="34"/>
    </row>
    <row r="399" spans="3:3" x14ac:dyDescent="0.25">
      <c r="C399" s="34"/>
    </row>
    <row r="400" spans="3:3" x14ac:dyDescent="0.25">
      <c r="C400" s="34"/>
    </row>
    <row r="401" spans="3:3" x14ac:dyDescent="0.25">
      <c r="C401" s="34"/>
    </row>
    <row r="402" spans="3:3" x14ac:dyDescent="0.25">
      <c r="C402" s="34"/>
    </row>
    <row r="403" spans="3:3" x14ac:dyDescent="0.25">
      <c r="C403" s="34"/>
    </row>
    <row r="404" spans="3:3" x14ac:dyDescent="0.25">
      <c r="C404" s="34"/>
    </row>
    <row r="405" spans="3:3" x14ac:dyDescent="0.25">
      <c r="C405" s="34"/>
    </row>
    <row r="406" spans="3:3" x14ac:dyDescent="0.25">
      <c r="C406" s="34"/>
    </row>
    <row r="407" spans="3:3" x14ac:dyDescent="0.25">
      <c r="C407" s="34"/>
    </row>
    <row r="408" spans="3:3" x14ac:dyDescent="0.25">
      <c r="C408" s="34"/>
    </row>
    <row r="409" spans="3:3" x14ac:dyDescent="0.25">
      <c r="C409" s="34"/>
    </row>
    <row r="410" spans="3:3" x14ac:dyDescent="0.25">
      <c r="C410" s="34"/>
    </row>
    <row r="411" spans="3:3" x14ac:dyDescent="0.25">
      <c r="C411" s="34"/>
    </row>
    <row r="412" spans="3:3" x14ac:dyDescent="0.25">
      <c r="C412" s="34"/>
    </row>
    <row r="413" spans="3:3" x14ac:dyDescent="0.25">
      <c r="C413" s="34"/>
    </row>
    <row r="414" spans="3:3" x14ac:dyDescent="0.25">
      <c r="C414" s="34"/>
    </row>
    <row r="415" spans="3:3" x14ac:dyDescent="0.25">
      <c r="C415" s="34"/>
    </row>
    <row r="416" spans="3:3" x14ac:dyDescent="0.25">
      <c r="C416" s="34"/>
    </row>
    <row r="417" spans="3:3" x14ac:dyDescent="0.25">
      <c r="C417" s="34"/>
    </row>
    <row r="418" spans="3:3" x14ac:dyDescent="0.25">
      <c r="C418" s="34"/>
    </row>
    <row r="419" spans="3:3" x14ac:dyDescent="0.25">
      <c r="C419" s="34"/>
    </row>
    <row r="420" spans="3:3" x14ac:dyDescent="0.25">
      <c r="C420" s="34"/>
    </row>
    <row r="421" spans="3:3" x14ac:dyDescent="0.25">
      <c r="C421" s="34"/>
    </row>
    <row r="422" spans="3:3" x14ac:dyDescent="0.25">
      <c r="C422" s="34"/>
    </row>
    <row r="423" spans="3:3" x14ac:dyDescent="0.25">
      <c r="C423" s="34"/>
    </row>
    <row r="424" spans="3:3" x14ac:dyDescent="0.25">
      <c r="C424" s="34"/>
    </row>
    <row r="425" spans="3:3" x14ac:dyDescent="0.25">
      <c r="C425" s="34"/>
    </row>
    <row r="426" spans="3:3" x14ac:dyDescent="0.25">
      <c r="C426" s="34"/>
    </row>
    <row r="427" spans="3:3" x14ac:dyDescent="0.25">
      <c r="C427" s="34"/>
    </row>
    <row r="428" spans="3:3" x14ac:dyDescent="0.25">
      <c r="C428" s="34"/>
    </row>
    <row r="429" spans="3:3" x14ac:dyDescent="0.25">
      <c r="C429" s="34"/>
    </row>
    <row r="430" spans="3:3" x14ac:dyDescent="0.25">
      <c r="C430" s="34"/>
    </row>
    <row r="431" spans="3:3" x14ac:dyDescent="0.25">
      <c r="C431" s="34"/>
    </row>
    <row r="432" spans="3:3" x14ac:dyDescent="0.25">
      <c r="C432" s="34"/>
    </row>
    <row r="433" spans="3:3" x14ac:dyDescent="0.25">
      <c r="C433" s="34"/>
    </row>
    <row r="434" spans="3:3" x14ac:dyDescent="0.25">
      <c r="C434" s="34"/>
    </row>
    <row r="435" spans="3:3" x14ac:dyDescent="0.25">
      <c r="C435" s="34"/>
    </row>
    <row r="436" spans="3:3" x14ac:dyDescent="0.25">
      <c r="C436" s="34"/>
    </row>
    <row r="437" spans="3:3" x14ac:dyDescent="0.25">
      <c r="C437" s="34"/>
    </row>
    <row r="438" spans="3:3" x14ac:dyDescent="0.25">
      <c r="C438" s="34"/>
    </row>
    <row r="439" spans="3:3" x14ac:dyDescent="0.25">
      <c r="C439" s="34"/>
    </row>
    <row r="440" spans="3:3" x14ac:dyDescent="0.25">
      <c r="C440" s="34"/>
    </row>
    <row r="441" spans="3:3" x14ac:dyDescent="0.25">
      <c r="C441" s="34"/>
    </row>
    <row r="442" spans="3:3" x14ac:dyDescent="0.25">
      <c r="C442" s="34"/>
    </row>
    <row r="443" spans="3:3" x14ac:dyDescent="0.25">
      <c r="C443" s="34"/>
    </row>
    <row r="444" spans="3:3" x14ac:dyDescent="0.25">
      <c r="C444" s="34"/>
    </row>
    <row r="445" spans="3:3" x14ac:dyDescent="0.25">
      <c r="C445" s="34"/>
    </row>
    <row r="446" spans="3:3" x14ac:dyDescent="0.25">
      <c r="C446" s="34"/>
    </row>
    <row r="447" spans="3:3" x14ac:dyDescent="0.25">
      <c r="C447" s="34"/>
    </row>
    <row r="448" spans="3:3" x14ac:dyDescent="0.25">
      <c r="C448" s="34"/>
    </row>
    <row r="449" spans="3:3" x14ac:dyDescent="0.25">
      <c r="C449" s="34"/>
    </row>
    <row r="450" spans="3:3" x14ac:dyDescent="0.25">
      <c r="C450" s="34"/>
    </row>
    <row r="451" spans="3:3" x14ac:dyDescent="0.25">
      <c r="C451" s="34"/>
    </row>
    <row r="452" spans="3:3" x14ac:dyDescent="0.25">
      <c r="C452" s="34"/>
    </row>
    <row r="453" spans="3:3" x14ac:dyDescent="0.25">
      <c r="C453" s="34"/>
    </row>
    <row r="454" spans="3:3" x14ac:dyDescent="0.25">
      <c r="C454" s="34"/>
    </row>
    <row r="455" spans="3:3" x14ac:dyDescent="0.25">
      <c r="C455" s="34"/>
    </row>
    <row r="456" spans="3:3" x14ac:dyDescent="0.25">
      <c r="C456" s="34"/>
    </row>
    <row r="457" spans="3:3" x14ac:dyDescent="0.25">
      <c r="C457" s="34"/>
    </row>
    <row r="458" spans="3:3" x14ac:dyDescent="0.25">
      <c r="C458" s="34"/>
    </row>
    <row r="459" spans="3:3" x14ac:dyDescent="0.25">
      <c r="C459" s="34"/>
    </row>
    <row r="460" spans="3:3" x14ac:dyDescent="0.25">
      <c r="C460" s="34"/>
    </row>
    <row r="461" spans="3:3" x14ac:dyDescent="0.25">
      <c r="C461" s="34"/>
    </row>
    <row r="462" spans="3:3" x14ac:dyDescent="0.25">
      <c r="C462" s="34"/>
    </row>
    <row r="463" spans="3:3" x14ac:dyDescent="0.25">
      <c r="C463" s="34"/>
    </row>
    <row r="464" spans="3:3" x14ac:dyDescent="0.25">
      <c r="C464" s="34"/>
    </row>
    <row r="465" spans="3:3" x14ac:dyDescent="0.25">
      <c r="C465" s="34"/>
    </row>
    <row r="466" spans="3:3" x14ac:dyDescent="0.25">
      <c r="C466" s="34"/>
    </row>
    <row r="467" spans="3:3" x14ac:dyDescent="0.25">
      <c r="C467" s="34"/>
    </row>
    <row r="468" spans="3:3" x14ac:dyDescent="0.25">
      <c r="C468" s="34"/>
    </row>
    <row r="469" spans="3:3" x14ac:dyDescent="0.25">
      <c r="C469" s="34"/>
    </row>
    <row r="470" spans="3:3" x14ac:dyDescent="0.25">
      <c r="C470" s="34"/>
    </row>
    <row r="471" spans="3:3" x14ac:dyDescent="0.25">
      <c r="C471" s="34"/>
    </row>
    <row r="472" spans="3:3" x14ac:dyDescent="0.25">
      <c r="C472" s="34"/>
    </row>
    <row r="473" spans="3:3" x14ac:dyDescent="0.25">
      <c r="C473" s="34"/>
    </row>
    <row r="474" spans="3:3" x14ac:dyDescent="0.25">
      <c r="C474" s="34"/>
    </row>
    <row r="475" spans="3:3" x14ac:dyDescent="0.25">
      <c r="C475" s="34"/>
    </row>
    <row r="476" spans="3:3" x14ac:dyDescent="0.25">
      <c r="C476" s="34"/>
    </row>
    <row r="477" spans="3:3" x14ac:dyDescent="0.25">
      <c r="C477" s="34"/>
    </row>
    <row r="478" spans="3:3" x14ac:dyDescent="0.25">
      <c r="C478" s="34"/>
    </row>
    <row r="479" spans="3:3" x14ac:dyDescent="0.25">
      <c r="C479" s="34"/>
    </row>
    <row r="480" spans="3:3" x14ac:dyDescent="0.25">
      <c r="C480" s="34"/>
    </row>
    <row r="481" spans="3:3" x14ac:dyDescent="0.25">
      <c r="C481" s="34"/>
    </row>
    <row r="482" spans="3:3" x14ac:dyDescent="0.25">
      <c r="C482" s="34"/>
    </row>
    <row r="483" spans="3:3" x14ac:dyDescent="0.25">
      <c r="C483" s="34"/>
    </row>
    <row r="484" spans="3:3" x14ac:dyDescent="0.25">
      <c r="C484" s="34"/>
    </row>
    <row r="485" spans="3:3" x14ac:dyDescent="0.25">
      <c r="C485" s="34"/>
    </row>
    <row r="486" spans="3:3" x14ac:dyDescent="0.25">
      <c r="C486" s="34"/>
    </row>
    <row r="487" spans="3:3" x14ac:dyDescent="0.25">
      <c r="C487" s="34"/>
    </row>
    <row r="488" spans="3:3" x14ac:dyDescent="0.25">
      <c r="C488" s="34"/>
    </row>
    <row r="489" spans="3:3" x14ac:dyDescent="0.25">
      <c r="C489" s="34"/>
    </row>
    <row r="490" spans="3:3" x14ac:dyDescent="0.25">
      <c r="C490" s="34"/>
    </row>
    <row r="491" spans="3:3" x14ac:dyDescent="0.25">
      <c r="C491" s="34"/>
    </row>
    <row r="492" spans="3:3" x14ac:dyDescent="0.25">
      <c r="C492" s="34"/>
    </row>
    <row r="493" spans="3:3" x14ac:dyDescent="0.25">
      <c r="C493" s="34"/>
    </row>
    <row r="494" spans="3:3" x14ac:dyDescent="0.25">
      <c r="C494" s="34"/>
    </row>
    <row r="495" spans="3:3" x14ac:dyDescent="0.25">
      <c r="C495" s="34"/>
    </row>
    <row r="496" spans="3:3" x14ac:dyDescent="0.25">
      <c r="C496" s="34"/>
    </row>
    <row r="497" spans="3:3" x14ac:dyDescent="0.25">
      <c r="C497" s="34"/>
    </row>
    <row r="498" spans="3:3" x14ac:dyDescent="0.25">
      <c r="C498" s="34"/>
    </row>
    <row r="499" spans="3:3" x14ac:dyDescent="0.25">
      <c r="C499" s="34"/>
    </row>
    <row r="500" spans="3:3" x14ac:dyDescent="0.25">
      <c r="C500" s="34"/>
    </row>
    <row r="501" spans="3:3" x14ac:dyDescent="0.25">
      <c r="C501" s="34"/>
    </row>
    <row r="502" spans="3:3" x14ac:dyDescent="0.25">
      <c r="C502" s="34"/>
    </row>
    <row r="503" spans="3:3" x14ac:dyDescent="0.25">
      <c r="C503" s="34"/>
    </row>
    <row r="504" spans="3:3" x14ac:dyDescent="0.25">
      <c r="C504" s="34"/>
    </row>
    <row r="505" spans="3:3" x14ac:dyDescent="0.25">
      <c r="C505" s="34"/>
    </row>
    <row r="506" spans="3:3" x14ac:dyDescent="0.25">
      <c r="C506" s="34"/>
    </row>
    <row r="507" spans="3:3" x14ac:dyDescent="0.25">
      <c r="C507" s="34"/>
    </row>
    <row r="508" spans="3:3" x14ac:dyDescent="0.25">
      <c r="C508" s="34"/>
    </row>
    <row r="509" spans="3:3" x14ac:dyDescent="0.25">
      <c r="C509" s="34"/>
    </row>
    <row r="510" spans="3:3" x14ac:dyDescent="0.25">
      <c r="C510" s="34"/>
    </row>
    <row r="511" spans="3:3" x14ac:dyDescent="0.25">
      <c r="C511" s="34"/>
    </row>
    <row r="512" spans="3:3" x14ac:dyDescent="0.25">
      <c r="C512" s="34"/>
    </row>
    <row r="513" spans="3:3" x14ac:dyDescent="0.25">
      <c r="C513" s="34"/>
    </row>
    <row r="514" spans="3:3" x14ac:dyDescent="0.25">
      <c r="C514" s="34"/>
    </row>
    <row r="515" spans="3:3" x14ac:dyDescent="0.25">
      <c r="C515" s="34"/>
    </row>
    <row r="516" spans="3:3" x14ac:dyDescent="0.25">
      <c r="C516" s="34"/>
    </row>
    <row r="517" spans="3:3" x14ac:dyDescent="0.25">
      <c r="C517" s="34"/>
    </row>
    <row r="518" spans="3:3" x14ac:dyDescent="0.25">
      <c r="C518" s="34"/>
    </row>
    <row r="519" spans="3:3" x14ac:dyDescent="0.25">
      <c r="C519" s="34"/>
    </row>
    <row r="520" spans="3:3" x14ac:dyDescent="0.25">
      <c r="C520" s="34"/>
    </row>
    <row r="521" spans="3:3" x14ac:dyDescent="0.25">
      <c r="C521" s="34"/>
    </row>
    <row r="522" spans="3:3" x14ac:dyDescent="0.25">
      <c r="C522" s="34"/>
    </row>
    <row r="523" spans="3:3" x14ac:dyDescent="0.25">
      <c r="C523" s="34"/>
    </row>
    <row r="524" spans="3:3" x14ac:dyDescent="0.25">
      <c r="C524" s="34"/>
    </row>
    <row r="525" spans="3:3" x14ac:dyDescent="0.25">
      <c r="C525" s="34"/>
    </row>
    <row r="526" spans="3:3" x14ac:dyDescent="0.25">
      <c r="C526" s="34"/>
    </row>
    <row r="527" spans="3:3" x14ac:dyDescent="0.25">
      <c r="C527" s="34"/>
    </row>
    <row r="528" spans="3:3" x14ac:dyDescent="0.25">
      <c r="C528" s="34"/>
    </row>
    <row r="529" spans="3:3" x14ac:dyDescent="0.25">
      <c r="C529" s="34"/>
    </row>
    <row r="530" spans="3:3" x14ac:dyDescent="0.25">
      <c r="C530" s="34"/>
    </row>
    <row r="531" spans="3:3" x14ac:dyDescent="0.25">
      <c r="C531" s="34"/>
    </row>
    <row r="532" spans="3:3" x14ac:dyDescent="0.25">
      <c r="C532" s="34"/>
    </row>
    <row r="533" spans="3:3" x14ac:dyDescent="0.25">
      <c r="C533" s="34"/>
    </row>
    <row r="534" spans="3:3" x14ac:dyDescent="0.25">
      <c r="C534" s="34"/>
    </row>
    <row r="535" spans="3:3" x14ac:dyDescent="0.25">
      <c r="C535" s="34"/>
    </row>
    <row r="536" spans="3:3" x14ac:dyDescent="0.25">
      <c r="C536" s="34"/>
    </row>
    <row r="537" spans="3:3" x14ac:dyDescent="0.25">
      <c r="C537" s="34"/>
    </row>
    <row r="538" spans="3:3" x14ac:dyDescent="0.25">
      <c r="C538" s="34"/>
    </row>
    <row r="539" spans="3:3" x14ac:dyDescent="0.25">
      <c r="C539" s="34"/>
    </row>
    <row r="540" spans="3:3" x14ac:dyDescent="0.25">
      <c r="C540" s="34"/>
    </row>
    <row r="541" spans="3:3" x14ac:dyDescent="0.25">
      <c r="C541" s="34"/>
    </row>
    <row r="542" spans="3:3" x14ac:dyDescent="0.25">
      <c r="C542" s="34"/>
    </row>
    <row r="543" spans="3:3" x14ac:dyDescent="0.25">
      <c r="C543" s="34"/>
    </row>
    <row r="544" spans="3:3" x14ac:dyDescent="0.25">
      <c r="C544" s="34"/>
    </row>
    <row r="545" spans="3:3" x14ac:dyDescent="0.25">
      <c r="C545" s="34"/>
    </row>
    <row r="546" spans="3:3" x14ac:dyDescent="0.25">
      <c r="C546" s="34"/>
    </row>
    <row r="547" spans="3:3" x14ac:dyDescent="0.25">
      <c r="C547" s="34"/>
    </row>
    <row r="548" spans="3:3" x14ac:dyDescent="0.25">
      <c r="C548" s="34"/>
    </row>
    <row r="549" spans="3:3" x14ac:dyDescent="0.25">
      <c r="C549" s="34"/>
    </row>
    <row r="550" spans="3:3" x14ac:dyDescent="0.25">
      <c r="C550" s="34"/>
    </row>
    <row r="551" spans="3:3" x14ac:dyDescent="0.25">
      <c r="C551" s="34"/>
    </row>
    <row r="552" spans="3:3" x14ac:dyDescent="0.25">
      <c r="C552" s="34"/>
    </row>
    <row r="553" spans="3:3" x14ac:dyDescent="0.25">
      <c r="C553" s="34"/>
    </row>
    <row r="554" spans="3:3" x14ac:dyDescent="0.25">
      <c r="C554" s="34"/>
    </row>
    <row r="555" spans="3:3" x14ac:dyDescent="0.25">
      <c r="C555" s="34"/>
    </row>
    <row r="556" spans="3:3" x14ac:dyDescent="0.25">
      <c r="C556" s="34"/>
    </row>
    <row r="557" spans="3:3" x14ac:dyDescent="0.25">
      <c r="C557" s="34"/>
    </row>
    <row r="558" spans="3:3" x14ac:dyDescent="0.25">
      <c r="C558" s="34"/>
    </row>
    <row r="559" spans="3:3" x14ac:dyDescent="0.25">
      <c r="C559" s="34"/>
    </row>
    <row r="560" spans="3:3" x14ac:dyDescent="0.25">
      <c r="C560" s="34"/>
    </row>
    <row r="561" spans="3:3" x14ac:dyDescent="0.25">
      <c r="C561" s="34"/>
    </row>
    <row r="562" spans="3:3" x14ac:dyDescent="0.25">
      <c r="C562" s="34"/>
    </row>
    <row r="563" spans="3:3" x14ac:dyDescent="0.25">
      <c r="C563" s="34"/>
    </row>
    <row r="564" spans="3:3" x14ac:dyDescent="0.25">
      <c r="C564" s="34"/>
    </row>
    <row r="565" spans="3:3" x14ac:dyDescent="0.25">
      <c r="C565" s="34"/>
    </row>
    <row r="566" spans="3:3" x14ac:dyDescent="0.25">
      <c r="C566" s="34"/>
    </row>
    <row r="567" spans="3:3" x14ac:dyDescent="0.25">
      <c r="C567" s="34"/>
    </row>
    <row r="568" spans="3:3" x14ac:dyDescent="0.25">
      <c r="C568" s="34"/>
    </row>
    <row r="569" spans="3:3" x14ac:dyDescent="0.25">
      <c r="C569" s="34"/>
    </row>
    <row r="570" spans="3:3" x14ac:dyDescent="0.25">
      <c r="C570" s="34"/>
    </row>
    <row r="571" spans="3:3" x14ac:dyDescent="0.25">
      <c r="C571" s="34"/>
    </row>
    <row r="572" spans="3:3" x14ac:dyDescent="0.25">
      <c r="C572" s="34"/>
    </row>
    <row r="573" spans="3:3" x14ac:dyDescent="0.25">
      <c r="C573" s="34"/>
    </row>
    <row r="574" spans="3:3" x14ac:dyDescent="0.25">
      <c r="C574" s="34"/>
    </row>
    <row r="575" spans="3:3" x14ac:dyDescent="0.25">
      <c r="C575" s="34"/>
    </row>
    <row r="576" spans="3:3" x14ac:dyDescent="0.25">
      <c r="C576" s="34"/>
    </row>
    <row r="577" spans="3:3" x14ac:dyDescent="0.25">
      <c r="C577" s="34"/>
    </row>
    <row r="578" spans="3:3" x14ac:dyDescent="0.25">
      <c r="C578" s="34"/>
    </row>
    <row r="579" spans="3:3" x14ac:dyDescent="0.25">
      <c r="C579" s="34"/>
    </row>
    <row r="580" spans="3:3" x14ac:dyDescent="0.25">
      <c r="C580" s="34"/>
    </row>
    <row r="581" spans="3:3" x14ac:dyDescent="0.25">
      <c r="C581" s="34"/>
    </row>
    <row r="582" spans="3:3" x14ac:dyDescent="0.25">
      <c r="C582" s="34"/>
    </row>
    <row r="583" spans="3:3" x14ac:dyDescent="0.25">
      <c r="C583" s="34"/>
    </row>
    <row r="584" spans="3:3" x14ac:dyDescent="0.25">
      <c r="C584" s="34"/>
    </row>
    <row r="585" spans="3:3" x14ac:dyDescent="0.25">
      <c r="C585" s="34"/>
    </row>
    <row r="586" spans="3:3" x14ac:dyDescent="0.25">
      <c r="C586" s="34"/>
    </row>
    <row r="587" spans="3:3" x14ac:dyDescent="0.25">
      <c r="C587" s="34"/>
    </row>
    <row r="588" spans="3:3" x14ac:dyDescent="0.25">
      <c r="C588" s="34"/>
    </row>
    <row r="589" spans="3:3" x14ac:dyDescent="0.25">
      <c r="C589" s="34"/>
    </row>
    <row r="590" spans="3:3" x14ac:dyDescent="0.25">
      <c r="C590" s="34"/>
    </row>
    <row r="591" spans="3:3" x14ac:dyDescent="0.25">
      <c r="C591" s="34"/>
    </row>
    <row r="592" spans="3:3" x14ac:dyDescent="0.25">
      <c r="C592" s="34"/>
    </row>
    <row r="593" spans="3:3" x14ac:dyDescent="0.25">
      <c r="C593" s="34"/>
    </row>
    <row r="594" spans="3:3" x14ac:dyDescent="0.25">
      <c r="C594" s="34"/>
    </row>
    <row r="595" spans="3:3" x14ac:dyDescent="0.25">
      <c r="C595" s="34"/>
    </row>
    <row r="596" spans="3:3" x14ac:dyDescent="0.25">
      <c r="C596" s="34"/>
    </row>
    <row r="597" spans="3:3" x14ac:dyDescent="0.25">
      <c r="C597" s="34"/>
    </row>
    <row r="598" spans="3:3" x14ac:dyDescent="0.25">
      <c r="C598" s="34"/>
    </row>
    <row r="599" spans="3:3" x14ac:dyDescent="0.25">
      <c r="C599" s="34"/>
    </row>
    <row r="600" spans="3:3" x14ac:dyDescent="0.25">
      <c r="C600" s="34"/>
    </row>
    <row r="601" spans="3:3" x14ac:dyDescent="0.25">
      <c r="C601" s="34"/>
    </row>
    <row r="602" spans="3:3" x14ac:dyDescent="0.25">
      <c r="C602" s="34"/>
    </row>
    <row r="603" spans="3:3" x14ac:dyDescent="0.25">
      <c r="C603" s="34"/>
    </row>
    <row r="604" spans="3:3" x14ac:dyDescent="0.25">
      <c r="C604" s="34"/>
    </row>
    <row r="605" spans="3:3" x14ac:dyDescent="0.25">
      <c r="C605" s="34"/>
    </row>
    <row r="606" spans="3:3" x14ac:dyDescent="0.25">
      <c r="C606" s="34"/>
    </row>
    <row r="607" spans="3:3" x14ac:dyDescent="0.25">
      <c r="C607" s="34"/>
    </row>
    <row r="608" spans="3:3" x14ac:dyDescent="0.25">
      <c r="C608" s="34"/>
    </row>
    <row r="609" spans="3:3" x14ac:dyDescent="0.25">
      <c r="C609" s="34"/>
    </row>
    <row r="610" spans="3:3" x14ac:dyDescent="0.25">
      <c r="C610" s="34"/>
    </row>
    <row r="611" spans="3:3" x14ac:dyDescent="0.25">
      <c r="C611" s="34"/>
    </row>
    <row r="612" spans="3:3" x14ac:dyDescent="0.25">
      <c r="C612" s="34"/>
    </row>
    <row r="613" spans="3:3" x14ac:dyDescent="0.25">
      <c r="C613" s="34"/>
    </row>
    <row r="614" spans="3:3" x14ac:dyDescent="0.25">
      <c r="C614" s="34"/>
    </row>
    <row r="615" spans="3:3" x14ac:dyDescent="0.25">
      <c r="C615" s="34"/>
    </row>
    <row r="616" spans="3:3" x14ac:dyDescent="0.25">
      <c r="C616" s="34"/>
    </row>
    <row r="617" spans="3:3" x14ac:dyDescent="0.25">
      <c r="C617" s="34"/>
    </row>
    <row r="618" spans="3:3" x14ac:dyDescent="0.25">
      <c r="C618" s="34"/>
    </row>
    <row r="619" spans="3:3" x14ac:dyDescent="0.25">
      <c r="C619" s="34"/>
    </row>
    <row r="620" spans="3:3" x14ac:dyDescent="0.25">
      <c r="C620" s="34"/>
    </row>
    <row r="621" spans="3:3" x14ac:dyDescent="0.25">
      <c r="C621" s="34"/>
    </row>
    <row r="622" spans="3:3" x14ac:dyDescent="0.25">
      <c r="C622" s="34"/>
    </row>
    <row r="623" spans="3:3" x14ac:dyDescent="0.25">
      <c r="C623" s="34"/>
    </row>
    <row r="624" spans="3:3" x14ac:dyDescent="0.25">
      <c r="C624" s="34"/>
    </row>
    <row r="625" spans="3:3" x14ac:dyDescent="0.25">
      <c r="C625" s="34"/>
    </row>
    <row r="626" spans="3:3" x14ac:dyDescent="0.25">
      <c r="C626" s="34"/>
    </row>
    <row r="627" spans="3:3" x14ac:dyDescent="0.25">
      <c r="C627" s="34"/>
    </row>
    <row r="628" spans="3:3" x14ac:dyDescent="0.25">
      <c r="C628" s="34"/>
    </row>
    <row r="629" spans="3:3" x14ac:dyDescent="0.25">
      <c r="C629" s="34"/>
    </row>
    <row r="630" spans="3:3" x14ac:dyDescent="0.25">
      <c r="C630" s="34"/>
    </row>
    <row r="631" spans="3:3" x14ac:dyDescent="0.25">
      <c r="C631" s="34"/>
    </row>
    <row r="632" spans="3:3" x14ac:dyDescent="0.25">
      <c r="C632" s="34"/>
    </row>
    <row r="633" spans="3:3" x14ac:dyDescent="0.25">
      <c r="C633" s="34"/>
    </row>
    <row r="634" spans="3:3" x14ac:dyDescent="0.25">
      <c r="C634" s="34"/>
    </row>
    <row r="635" spans="3:3" x14ac:dyDescent="0.25">
      <c r="C635" s="34"/>
    </row>
    <row r="636" spans="3:3" x14ac:dyDescent="0.25">
      <c r="C636" s="34"/>
    </row>
    <row r="637" spans="3:3" x14ac:dyDescent="0.25">
      <c r="C637" s="34"/>
    </row>
    <row r="638" spans="3:3" x14ac:dyDescent="0.25">
      <c r="C638" s="34"/>
    </row>
    <row r="639" spans="3:3" x14ac:dyDescent="0.25">
      <c r="C639" s="34"/>
    </row>
    <row r="640" spans="3:3" x14ac:dyDescent="0.25">
      <c r="C640" s="34"/>
    </row>
    <row r="641" spans="3:3" x14ac:dyDescent="0.25">
      <c r="C641" s="34"/>
    </row>
    <row r="642" spans="3:3" x14ac:dyDescent="0.25">
      <c r="C642" s="34"/>
    </row>
    <row r="643" spans="3:3" x14ac:dyDescent="0.25">
      <c r="C643" s="34"/>
    </row>
    <row r="644" spans="3:3" x14ac:dyDescent="0.25">
      <c r="C644" s="34"/>
    </row>
    <row r="645" spans="3:3" x14ac:dyDescent="0.25">
      <c r="C645" s="34"/>
    </row>
    <row r="646" spans="3:3" x14ac:dyDescent="0.25">
      <c r="C646" s="34"/>
    </row>
    <row r="647" spans="3:3" x14ac:dyDescent="0.25">
      <c r="C647" s="34"/>
    </row>
    <row r="648" spans="3:3" x14ac:dyDescent="0.25">
      <c r="C648" s="34"/>
    </row>
    <row r="649" spans="3:3" x14ac:dyDescent="0.25">
      <c r="C649" s="34"/>
    </row>
    <row r="650" spans="3:3" x14ac:dyDescent="0.25">
      <c r="C650" s="34"/>
    </row>
    <row r="651" spans="3:3" x14ac:dyDescent="0.25">
      <c r="C651" s="34"/>
    </row>
    <row r="652" spans="3:3" x14ac:dyDescent="0.25">
      <c r="C652" s="34"/>
    </row>
    <row r="653" spans="3:3" x14ac:dyDescent="0.25">
      <c r="C653" s="34"/>
    </row>
    <row r="654" spans="3:3" x14ac:dyDescent="0.25">
      <c r="C654" s="34"/>
    </row>
    <row r="655" spans="3:3" x14ac:dyDescent="0.25">
      <c r="C655" s="34"/>
    </row>
    <row r="656" spans="3:3" x14ac:dyDescent="0.25">
      <c r="C656" s="34"/>
    </row>
    <row r="657" spans="3:3" x14ac:dyDescent="0.25">
      <c r="C657" s="34"/>
    </row>
    <row r="658" spans="3:3" x14ac:dyDescent="0.25">
      <c r="C658" s="34"/>
    </row>
    <row r="659" spans="3:3" x14ac:dyDescent="0.25">
      <c r="C659" s="34"/>
    </row>
    <row r="660" spans="3:3" x14ac:dyDescent="0.25">
      <c r="C660" s="34"/>
    </row>
    <row r="661" spans="3:3" x14ac:dyDescent="0.25">
      <c r="C661" s="34"/>
    </row>
    <row r="662" spans="3:3" x14ac:dyDescent="0.25">
      <c r="C662" s="34"/>
    </row>
    <row r="663" spans="3:3" x14ac:dyDescent="0.25">
      <c r="C663" s="34"/>
    </row>
    <row r="664" spans="3:3" x14ac:dyDescent="0.25">
      <c r="C664" s="34"/>
    </row>
    <row r="665" spans="3:3" x14ac:dyDescent="0.25">
      <c r="C665" s="34"/>
    </row>
    <row r="666" spans="3:3" x14ac:dyDescent="0.25">
      <c r="C666" s="34"/>
    </row>
    <row r="667" spans="3:3" x14ac:dyDescent="0.25">
      <c r="C667" s="34"/>
    </row>
    <row r="668" spans="3:3" x14ac:dyDescent="0.25">
      <c r="C668" s="34"/>
    </row>
    <row r="669" spans="3:3" x14ac:dyDescent="0.25">
      <c r="C669" s="34"/>
    </row>
    <row r="670" spans="3:3" x14ac:dyDescent="0.25">
      <c r="C670" s="34"/>
    </row>
    <row r="671" spans="3:3" x14ac:dyDescent="0.25">
      <c r="C671" s="34"/>
    </row>
    <row r="672" spans="3:3" x14ac:dyDescent="0.25">
      <c r="C672" s="34"/>
    </row>
    <row r="673" spans="3:3" x14ac:dyDescent="0.25">
      <c r="C673" s="34"/>
    </row>
    <row r="674" spans="3:3" x14ac:dyDescent="0.25">
      <c r="C674" s="34"/>
    </row>
    <row r="675" spans="3:3" x14ac:dyDescent="0.25">
      <c r="C675" s="34"/>
    </row>
    <row r="676" spans="3:3" x14ac:dyDescent="0.25">
      <c r="C676" s="34"/>
    </row>
    <row r="677" spans="3:3" x14ac:dyDescent="0.25">
      <c r="C677" s="34"/>
    </row>
    <row r="678" spans="3:3" x14ac:dyDescent="0.25">
      <c r="C678" s="34"/>
    </row>
    <row r="679" spans="3:3" x14ac:dyDescent="0.25">
      <c r="C679" s="34"/>
    </row>
    <row r="680" spans="3:3" x14ac:dyDescent="0.25">
      <c r="C680" s="34"/>
    </row>
    <row r="681" spans="3:3" x14ac:dyDescent="0.25">
      <c r="C681" s="34"/>
    </row>
    <row r="682" spans="3:3" x14ac:dyDescent="0.25">
      <c r="C682" s="34"/>
    </row>
    <row r="683" spans="3:3" x14ac:dyDescent="0.25">
      <c r="C683" s="34"/>
    </row>
    <row r="684" spans="3:3" x14ac:dyDescent="0.25">
      <c r="C684" s="34"/>
    </row>
    <row r="685" spans="3:3" x14ac:dyDescent="0.25">
      <c r="C685" s="34"/>
    </row>
    <row r="686" spans="3:3" x14ac:dyDescent="0.25">
      <c r="C686" s="34"/>
    </row>
    <row r="687" spans="3:3" x14ac:dyDescent="0.25">
      <c r="C687" s="34"/>
    </row>
    <row r="688" spans="3:3" x14ac:dyDescent="0.25">
      <c r="C688" s="34"/>
    </row>
    <row r="689" spans="3:3" x14ac:dyDescent="0.25">
      <c r="C689" s="34"/>
    </row>
    <row r="690" spans="3:3" x14ac:dyDescent="0.25">
      <c r="C690" s="34"/>
    </row>
    <row r="691" spans="3:3" x14ac:dyDescent="0.25">
      <c r="C691" s="34"/>
    </row>
    <row r="692" spans="3:3" x14ac:dyDescent="0.25">
      <c r="C692" s="34"/>
    </row>
    <row r="693" spans="3:3" x14ac:dyDescent="0.25">
      <c r="C693" s="34"/>
    </row>
    <row r="694" spans="3:3" x14ac:dyDescent="0.25">
      <c r="C694" s="34"/>
    </row>
    <row r="695" spans="3:3" x14ac:dyDescent="0.25">
      <c r="C695" s="34"/>
    </row>
    <row r="696" spans="3:3" x14ac:dyDescent="0.25">
      <c r="C696" s="34"/>
    </row>
    <row r="697" spans="3:3" x14ac:dyDescent="0.25">
      <c r="C697" s="34"/>
    </row>
    <row r="698" spans="3:3" x14ac:dyDescent="0.25">
      <c r="C698" s="34"/>
    </row>
    <row r="699" spans="3:3" x14ac:dyDescent="0.25">
      <c r="C699" s="34"/>
    </row>
    <row r="700" spans="3:3" x14ac:dyDescent="0.25">
      <c r="C700" s="34"/>
    </row>
    <row r="701" spans="3:3" x14ac:dyDescent="0.25">
      <c r="C701" s="34"/>
    </row>
    <row r="702" spans="3:3" x14ac:dyDescent="0.25">
      <c r="C702" s="34"/>
    </row>
    <row r="703" spans="3:3" x14ac:dyDescent="0.25">
      <c r="C703" s="34"/>
    </row>
    <row r="704" spans="3:3" x14ac:dyDescent="0.25">
      <c r="C704" s="34"/>
    </row>
    <row r="705" spans="3:3" x14ac:dyDescent="0.25">
      <c r="C705" s="34"/>
    </row>
    <row r="706" spans="3:3" x14ac:dyDescent="0.25">
      <c r="C706" s="34"/>
    </row>
    <row r="707" spans="3:3" x14ac:dyDescent="0.25">
      <c r="C707" s="34"/>
    </row>
    <row r="708" spans="3:3" x14ac:dyDescent="0.25">
      <c r="C708" s="34"/>
    </row>
    <row r="709" spans="3:3" x14ac:dyDescent="0.25">
      <c r="C709" s="34"/>
    </row>
    <row r="710" spans="3:3" x14ac:dyDescent="0.25">
      <c r="C710" s="34"/>
    </row>
    <row r="711" spans="3:3" x14ac:dyDescent="0.25">
      <c r="C711" s="34"/>
    </row>
    <row r="712" spans="3:3" x14ac:dyDescent="0.25">
      <c r="C712" s="34"/>
    </row>
    <row r="713" spans="3:3" x14ac:dyDescent="0.25">
      <c r="C713" s="34"/>
    </row>
    <row r="714" spans="3:3" x14ac:dyDescent="0.25">
      <c r="C714" s="34"/>
    </row>
    <row r="715" spans="3:3" x14ac:dyDescent="0.25">
      <c r="C715" s="34"/>
    </row>
    <row r="716" spans="3:3" x14ac:dyDescent="0.25">
      <c r="C716" s="34"/>
    </row>
    <row r="717" spans="3:3" x14ac:dyDescent="0.25">
      <c r="C717" s="34"/>
    </row>
    <row r="718" spans="3:3" x14ac:dyDescent="0.25">
      <c r="C718" s="34"/>
    </row>
    <row r="719" spans="3:3" x14ac:dyDescent="0.25">
      <c r="C719" s="34"/>
    </row>
    <row r="720" spans="3:3" x14ac:dyDescent="0.25">
      <c r="C720" s="34"/>
    </row>
    <row r="721" spans="3:3" x14ac:dyDescent="0.25">
      <c r="C721" s="34"/>
    </row>
    <row r="722" spans="3:3" x14ac:dyDescent="0.25">
      <c r="C722" s="34"/>
    </row>
    <row r="723" spans="3:3" x14ac:dyDescent="0.25">
      <c r="C723" s="34"/>
    </row>
    <row r="724" spans="3:3" x14ac:dyDescent="0.25">
      <c r="C724" s="34"/>
    </row>
    <row r="725" spans="3:3" x14ac:dyDescent="0.25">
      <c r="C725" s="34"/>
    </row>
    <row r="726" spans="3:3" x14ac:dyDescent="0.25">
      <c r="C726" s="34"/>
    </row>
    <row r="727" spans="3:3" x14ac:dyDescent="0.25">
      <c r="C727" s="34"/>
    </row>
    <row r="728" spans="3:3" x14ac:dyDescent="0.25">
      <c r="C728" s="34"/>
    </row>
    <row r="729" spans="3:3" x14ac:dyDescent="0.25">
      <c r="C729" s="34"/>
    </row>
    <row r="730" spans="3:3" x14ac:dyDescent="0.25">
      <c r="C730" s="34"/>
    </row>
    <row r="731" spans="3:3" x14ac:dyDescent="0.25">
      <c r="C731" s="34"/>
    </row>
    <row r="732" spans="3:3" x14ac:dyDescent="0.25">
      <c r="C732" s="34"/>
    </row>
    <row r="733" spans="3:3" x14ac:dyDescent="0.25">
      <c r="C733" s="34"/>
    </row>
    <row r="734" spans="3:3" x14ac:dyDescent="0.25">
      <c r="C734" s="34"/>
    </row>
    <row r="735" spans="3:3" x14ac:dyDescent="0.25">
      <c r="C735" s="34"/>
    </row>
    <row r="736" spans="3:3" x14ac:dyDescent="0.25">
      <c r="C736" s="34"/>
    </row>
    <row r="737" spans="3:3" x14ac:dyDescent="0.25">
      <c r="C737" s="34"/>
    </row>
    <row r="738" spans="3:3" x14ac:dyDescent="0.25">
      <c r="C738" s="34"/>
    </row>
    <row r="739" spans="3:3" x14ac:dyDescent="0.25">
      <c r="C739" s="34"/>
    </row>
    <row r="740" spans="3:3" x14ac:dyDescent="0.25">
      <c r="C740" s="34"/>
    </row>
    <row r="741" spans="3:3" x14ac:dyDescent="0.25">
      <c r="C741" s="34"/>
    </row>
    <row r="742" spans="3:3" x14ac:dyDescent="0.25">
      <c r="C742" s="34"/>
    </row>
    <row r="743" spans="3:3" x14ac:dyDescent="0.25">
      <c r="C743" s="34"/>
    </row>
    <row r="744" spans="3:3" x14ac:dyDescent="0.25">
      <c r="C744" s="34"/>
    </row>
    <row r="745" spans="3:3" x14ac:dyDescent="0.25">
      <c r="C745" s="34"/>
    </row>
    <row r="746" spans="3:3" x14ac:dyDescent="0.25">
      <c r="C746" s="34"/>
    </row>
    <row r="747" spans="3:3" x14ac:dyDescent="0.25">
      <c r="C747" s="34"/>
    </row>
    <row r="748" spans="3:3" x14ac:dyDescent="0.25">
      <c r="C748" s="34"/>
    </row>
    <row r="749" spans="3:3" x14ac:dyDescent="0.25">
      <c r="C749" s="34"/>
    </row>
    <row r="750" spans="3:3" x14ac:dyDescent="0.25">
      <c r="C750" s="34"/>
    </row>
    <row r="751" spans="3:3" x14ac:dyDescent="0.25">
      <c r="C751" s="34"/>
    </row>
    <row r="752" spans="3:3" x14ac:dyDescent="0.25">
      <c r="C752" s="34"/>
    </row>
    <row r="753" spans="3:3" x14ac:dyDescent="0.25">
      <c r="C753" s="34"/>
    </row>
    <row r="754" spans="3:3" x14ac:dyDescent="0.25">
      <c r="C754" s="34"/>
    </row>
    <row r="755" spans="3:3" x14ac:dyDescent="0.25">
      <c r="C755" s="34"/>
    </row>
    <row r="756" spans="3:3" x14ac:dyDescent="0.25">
      <c r="C756" s="34"/>
    </row>
    <row r="757" spans="3:3" x14ac:dyDescent="0.25">
      <c r="C757" s="34"/>
    </row>
    <row r="758" spans="3:3" x14ac:dyDescent="0.25">
      <c r="C758" s="34"/>
    </row>
    <row r="759" spans="3:3" x14ac:dyDescent="0.25">
      <c r="C759" s="34"/>
    </row>
    <row r="760" spans="3:3" x14ac:dyDescent="0.25">
      <c r="C760" s="34"/>
    </row>
    <row r="761" spans="3:3" x14ac:dyDescent="0.25">
      <c r="C761" s="34"/>
    </row>
    <row r="762" spans="3:3" x14ac:dyDescent="0.25">
      <c r="C762" s="34"/>
    </row>
    <row r="763" spans="3:3" x14ac:dyDescent="0.25">
      <c r="C763" s="34"/>
    </row>
    <row r="764" spans="3:3" x14ac:dyDescent="0.25">
      <c r="C764" s="34"/>
    </row>
    <row r="765" spans="3:3" x14ac:dyDescent="0.25">
      <c r="C765" s="34"/>
    </row>
    <row r="766" spans="3:3" x14ac:dyDescent="0.25">
      <c r="C766" s="34"/>
    </row>
    <row r="767" spans="3:3" x14ac:dyDescent="0.25">
      <c r="C767" s="34"/>
    </row>
    <row r="768" spans="3:3" x14ac:dyDescent="0.25">
      <c r="C768" s="34"/>
    </row>
    <row r="769" spans="3:3" x14ac:dyDescent="0.25">
      <c r="C769" s="34"/>
    </row>
    <row r="770" spans="3:3" x14ac:dyDescent="0.25">
      <c r="C770" s="34"/>
    </row>
    <row r="771" spans="3:3" x14ac:dyDescent="0.25">
      <c r="C771" s="34"/>
    </row>
    <row r="772" spans="3:3" x14ac:dyDescent="0.25">
      <c r="C772" s="34"/>
    </row>
    <row r="773" spans="3:3" x14ac:dyDescent="0.25">
      <c r="C773" s="34"/>
    </row>
    <row r="774" spans="3:3" x14ac:dyDescent="0.25">
      <c r="C774" s="34"/>
    </row>
    <row r="775" spans="3:3" x14ac:dyDescent="0.25">
      <c r="C775" s="34"/>
    </row>
    <row r="776" spans="3:3" x14ac:dyDescent="0.25">
      <c r="C776" s="34"/>
    </row>
    <row r="777" spans="3:3" x14ac:dyDescent="0.25">
      <c r="C777" s="34"/>
    </row>
    <row r="778" spans="3:3" x14ac:dyDescent="0.25">
      <c r="C778" s="34"/>
    </row>
    <row r="779" spans="3:3" x14ac:dyDescent="0.25">
      <c r="C779" s="34"/>
    </row>
    <row r="780" spans="3:3" x14ac:dyDescent="0.25">
      <c r="C780" s="34"/>
    </row>
    <row r="781" spans="3:3" x14ac:dyDescent="0.25">
      <c r="C781" s="34"/>
    </row>
    <row r="782" spans="3:3" x14ac:dyDescent="0.25">
      <c r="C782" s="34"/>
    </row>
    <row r="783" spans="3:3" x14ac:dyDescent="0.25">
      <c r="C783" s="34"/>
    </row>
    <row r="784" spans="3:3" x14ac:dyDescent="0.25">
      <c r="C784" s="34"/>
    </row>
    <row r="785" spans="3:3" x14ac:dyDescent="0.25">
      <c r="C785" s="34"/>
    </row>
    <row r="786" spans="3:3" x14ac:dyDescent="0.25">
      <c r="C786" s="34"/>
    </row>
    <row r="787" spans="3:3" x14ac:dyDescent="0.25">
      <c r="C787" s="34"/>
    </row>
    <row r="788" spans="3:3" x14ac:dyDescent="0.25">
      <c r="C788" s="34"/>
    </row>
    <row r="789" spans="3:3" x14ac:dyDescent="0.25">
      <c r="C789" s="34"/>
    </row>
    <row r="790" spans="3:3" x14ac:dyDescent="0.25">
      <c r="C790" s="34"/>
    </row>
    <row r="791" spans="3:3" x14ac:dyDescent="0.25">
      <c r="C791" s="34"/>
    </row>
    <row r="792" spans="3:3" x14ac:dyDescent="0.25">
      <c r="C792" s="34"/>
    </row>
    <row r="793" spans="3:3" x14ac:dyDescent="0.25">
      <c r="C793" s="34"/>
    </row>
    <row r="794" spans="3:3" x14ac:dyDescent="0.25">
      <c r="C794" s="34"/>
    </row>
    <row r="795" spans="3:3" x14ac:dyDescent="0.25">
      <c r="C795" s="34"/>
    </row>
    <row r="796" spans="3:3" x14ac:dyDescent="0.25">
      <c r="C796" s="34"/>
    </row>
    <row r="797" spans="3:3" x14ac:dyDescent="0.25">
      <c r="C797" s="34"/>
    </row>
    <row r="798" spans="3:3" x14ac:dyDescent="0.25">
      <c r="C798" s="34"/>
    </row>
    <row r="799" spans="3:3" x14ac:dyDescent="0.25">
      <c r="C799" s="34"/>
    </row>
    <row r="800" spans="3:3" x14ac:dyDescent="0.25">
      <c r="C800" s="34"/>
    </row>
    <row r="801" spans="3:3" x14ac:dyDescent="0.25">
      <c r="C801" s="34"/>
    </row>
    <row r="802" spans="3:3" x14ac:dyDescent="0.25">
      <c r="C802" s="34"/>
    </row>
    <row r="803" spans="3:3" x14ac:dyDescent="0.25">
      <c r="C803" s="34"/>
    </row>
    <row r="804" spans="3:3" x14ac:dyDescent="0.25">
      <c r="C804" s="34"/>
    </row>
    <row r="805" spans="3:3" x14ac:dyDescent="0.25">
      <c r="C805" s="34"/>
    </row>
    <row r="806" spans="3:3" x14ac:dyDescent="0.25">
      <c r="C806" s="34"/>
    </row>
    <row r="807" spans="3:3" x14ac:dyDescent="0.25">
      <c r="C807" s="34"/>
    </row>
    <row r="808" spans="3:3" x14ac:dyDescent="0.25">
      <c r="C808" s="34"/>
    </row>
    <row r="809" spans="3:3" x14ac:dyDescent="0.25">
      <c r="C809" s="34"/>
    </row>
    <row r="810" spans="3:3" x14ac:dyDescent="0.25">
      <c r="C810" s="34"/>
    </row>
    <row r="811" spans="3:3" x14ac:dyDescent="0.25">
      <c r="C811" s="34"/>
    </row>
    <row r="812" spans="3:3" x14ac:dyDescent="0.25">
      <c r="C812" s="34"/>
    </row>
    <row r="813" spans="3:3" x14ac:dyDescent="0.25">
      <c r="C813" s="34"/>
    </row>
    <row r="814" spans="3:3" x14ac:dyDescent="0.25">
      <c r="C814" s="34"/>
    </row>
    <row r="815" spans="3:3" x14ac:dyDescent="0.25">
      <c r="C815" s="34"/>
    </row>
    <row r="816" spans="3:3" x14ac:dyDescent="0.25">
      <c r="C816" s="34"/>
    </row>
    <row r="817" spans="3:3" x14ac:dyDescent="0.25">
      <c r="C817" s="34"/>
    </row>
    <row r="818" spans="3:3" x14ac:dyDescent="0.25">
      <c r="C818" s="34"/>
    </row>
    <row r="819" spans="3:3" x14ac:dyDescent="0.25">
      <c r="C819" s="34"/>
    </row>
    <row r="820" spans="3:3" x14ac:dyDescent="0.25">
      <c r="C820" s="34"/>
    </row>
    <row r="821" spans="3:3" x14ac:dyDescent="0.25">
      <c r="C821" s="34"/>
    </row>
    <row r="822" spans="3:3" x14ac:dyDescent="0.25">
      <c r="C822" s="34"/>
    </row>
    <row r="823" spans="3:3" x14ac:dyDescent="0.25">
      <c r="C823" s="34"/>
    </row>
    <row r="824" spans="3:3" x14ac:dyDescent="0.25">
      <c r="C824" s="34"/>
    </row>
    <row r="825" spans="3:3" x14ac:dyDescent="0.25">
      <c r="C825" s="34"/>
    </row>
    <row r="826" spans="3:3" x14ac:dyDescent="0.25">
      <c r="C826" s="34"/>
    </row>
    <row r="827" spans="3:3" x14ac:dyDescent="0.25">
      <c r="C827" s="34"/>
    </row>
    <row r="828" spans="3:3" x14ac:dyDescent="0.25">
      <c r="C828" s="34"/>
    </row>
    <row r="829" spans="3:3" x14ac:dyDescent="0.25">
      <c r="C829" s="34"/>
    </row>
    <row r="830" spans="3:3" x14ac:dyDescent="0.25">
      <c r="C830" s="34"/>
    </row>
    <row r="831" spans="3:3" x14ac:dyDescent="0.25">
      <c r="C831" s="34"/>
    </row>
    <row r="832" spans="3:3" x14ac:dyDescent="0.25">
      <c r="C832" s="34"/>
    </row>
    <row r="833" spans="3:3" x14ac:dyDescent="0.25">
      <c r="C833" s="34"/>
    </row>
    <row r="834" spans="3:3" x14ac:dyDescent="0.25">
      <c r="C834" s="34"/>
    </row>
    <row r="835" spans="3:3" x14ac:dyDescent="0.25">
      <c r="C835" s="34"/>
    </row>
    <row r="836" spans="3:3" x14ac:dyDescent="0.25">
      <c r="C836" s="34"/>
    </row>
    <row r="837" spans="3:3" x14ac:dyDescent="0.25">
      <c r="C837" s="34"/>
    </row>
    <row r="838" spans="3:3" x14ac:dyDescent="0.25">
      <c r="C838" s="34"/>
    </row>
    <row r="839" spans="3:3" x14ac:dyDescent="0.25">
      <c r="C839" s="34"/>
    </row>
    <row r="840" spans="3:3" x14ac:dyDescent="0.25">
      <c r="C840" s="34"/>
    </row>
    <row r="841" spans="3:3" x14ac:dyDescent="0.25">
      <c r="C841" s="34"/>
    </row>
    <row r="842" spans="3:3" x14ac:dyDescent="0.25">
      <c r="C842" s="34"/>
    </row>
    <row r="843" spans="3:3" x14ac:dyDescent="0.25">
      <c r="C843" s="34"/>
    </row>
    <row r="844" spans="3:3" x14ac:dyDescent="0.25">
      <c r="C844" s="34"/>
    </row>
    <row r="845" spans="3:3" x14ac:dyDescent="0.25">
      <c r="C845" s="34"/>
    </row>
    <row r="846" spans="3:3" x14ac:dyDescent="0.25">
      <c r="C846" s="34"/>
    </row>
    <row r="847" spans="3:3" x14ac:dyDescent="0.25">
      <c r="C847" s="34"/>
    </row>
    <row r="848" spans="3:3" x14ac:dyDescent="0.25">
      <c r="C848" s="34"/>
    </row>
    <row r="849" spans="3:3" x14ac:dyDescent="0.25">
      <c r="C849" s="34"/>
    </row>
    <row r="850" spans="3:3" x14ac:dyDescent="0.25">
      <c r="C850" s="34"/>
    </row>
    <row r="851" spans="3:3" x14ac:dyDescent="0.25">
      <c r="C851" s="34"/>
    </row>
    <row r="852" spans="3:3" x14ac:dyDescent="0.25">
      <c r="C852" s="34"/>
    </row>
    <row r="853" spans="3:3" x14ac:dyDescent="0.25">
      <c r="C853" s="34"/>
    </row>
    <row r="854" spans="3:3" x14ac:dyDescent="0.25">
      <c r="C854" s="34"/>
    </row>
    <row r="855" spans="3:3" x14ac:dyDescent="0.25">
      <c r="C855" s="34"/>
    </row>
    <row r="856" spans="3:3" x14ac:dyDescent="0.25">
      <c r="C856" s="34"/>
    </row>
    <row r="857" spans="3:3" x14ac:dyDescent="0.25">
      <c r="C857" s="34"/>
    </row>
    <row r="858" spans="3:3" x14ac:dyDescent="0.25">
      <c r="C858" s="34"/>
    </row>
    <row r="859" spans="3:3" x14ac:dyDescent="0.25">
      <c r="C859" s="34"/>
    </row>
    <row r="860" spans="3:3" x14ac:dyDescent="0.25">
      <c r="C860" s="34"/>
    </row>
    <row r="861" spans="3:3" x14ac:dyDescent="0.25">
      <c r="C861" s="34"/>
    </row>
    <row r="862" spans="3:3" x14ac:dyDescent="0.25">
      <c r="C862" s="34"/>
    </row>
    <row r="863" spans="3:3" x14ac:dyDescent="0.25">
      <c r="C863" s="34"/>
    </row>
    <row r="864" spans="3:3" x14ac:dyDescent="0.25">
      <c r="C864" s="34"/>
    </row>
    <row r="865" spans="3:3" x14ac:dyDescent="0.25">
      <c r="C865" s="34"/>
    </row>
    <row r="866" spans="3:3" x14ac:dyDescent="0.25">
      <c r="C866" s="34"/>
    </row>
    <row r="867" spans="3:3" x14ac:dyDescent="0.25">
      <c r="C867" s="34"/>
    </row>
    <row r="868" spans="3:3" x14ac:dyDescent="0.25">
      <c r="C868" s="34"/>
    </row>
    <row r="869" spans="3:3" x14ac:dyDescent="0.25">
      <c r="C869" s="34"/>
    </row>
    <row r="870" spans="3:3" x14ac:dyDescent="0.25">
      <c r="C870" s="34"/>
    </row>
    <row r="871" spans="3:3" x14ac:dyDescent="0.25">
      <c r="C871" s="34"/>
    </row>
    <row r="872" spans="3:3" x14ac:dyDescent="0.25">
      <c r="C872" s="34"/>
    </row>
    <row r="873" spans="3:3" x14ac:dyDescent="0.25">
      <c r="C873" s="34"/>
    </row>
    <row r="874" spans="3:3" x14ac:dyDescent="0.25">
      <c r="C874" s="34"/>
    </row>
    <row r="875" spans="3:3" x14ac:dyDescent="0.25">
      <c r="C875" s="34"/>
    </row>
    <row r="876" spans="3:3" x14ac:dyDescent="0.25">
      <c r="C876" s="34"/>
    </row>
    <row r="877" spans="3:3" x14ac:dyDescent="0.25">
      <c r="C877" s="34"/>
    </row>
    <row r="878" spans="3:3" x14ac:dyDescent="0.25">
      <c r="C878" s="34"/>
    </row>
    <row r="879" spans="3:3" x14ac:dyDescent="0.25">
      <c r="C879" s="34"/>
    </row>
    <row r="880" spans="3:3" x14ac:dyDescent="0.25">
      <c r="C880" s="34"/>
    </row>
    <row r="881" spans="3:3" x14ac:dyDescent="0.25">
      <c r="C881" s="34"/>
    </row>
    <row r="882" spans="3:3" x14ac:dyDescent="0.25">
      <c r="C882" s="34"/>
    </row>
    <row r="883" spans="3:3" x14ac:dyDescent="0.25">
      <c r="C883" s="34"/>
    </row>
    <row r="884" spans="3:3" x14ac:dyDescent="0.25">
      <c r="C884" s="34"/>
    </row>
    <row r="885" spans="3:3" x14ac:dyDescent="0.25">
      <c r="C885" s="34"/>
    </row>
    <row r="886" spans="3:3" x14ac:dyDescent="0.25">
      <c r="C886" s="34"/>
    </row>
    <row r="887" spans="3:3" x14ac:dyDescent="0.25">
      <c r="C887" s="34"/>
    </row>
    <row r="888" spans="3:3" x14ac:dyDescent="0.25">
      <c r="C888" s="34"/>
    </row>
    <row r="889" spans="3:3" x14ac:dyDescent="0.25">
      <c r="C889" s="34"/>
    </row>
    <row r="890" spans="3:3" x14ac:dyDescent="0.25">
      <c r="C890" s="34"/>
    </row>
    <row r="891" spans="3:3" x14ac:dyDescent="0.25">
      <c r="C891" s="34"/>
    </row>
    <row r="892" spans="3:3" x14ac:dyDescent="0.25">
      <c r="C892" s="34"/>
    </row>
    <row r="893" spans="3:3" x14ac:dyDescent="0.25">
      <c r="C893" s="34"/>
    </row>
    <row r="894" spans="3:3" x14ac:dyDescent="0.25">
      <c r="C894" s="34"/>
    </row>
    <row r="895" spans="3:3" x14ac:dyDescent="0.25">
      <c r="C895" s="34"/>
    </row>
    <row r="896" spans="3:3" x14ac:dyDescent="0.25">
      <c r="C896" s="34"/>
    </row>
    <row r="897" spans="3:3" x14ac:dyDescent="0.25">
      <c r="C897" s="34"/>
    </row>
    <row r="898" spans="3:3" x14ac:dyDescent="0.25">
      <c r="C898" s="34"/>
    </row>
    <row r="899" spans="3:3" x14ac:dyDescent="0.25">
      <c r="C899" s="34"/>
    </row>
    <row r="900" spans="3:3" x14ac:dyDescent="0.25">
      <c r="C900" s="34"/>
    </row>
    <row r="901" spans="3:3" x14ac:dyDescent="0.25">
      <c r="C901" s="34"/>
    </row>
    <row r="902" spans="3:3" x14ac:dyDescent="0.25">
      <c r="C902" s="34"/>
    </row>
    <row r="903" spans="3:3" x14ac:dyDescent="0.25">
      <c r="C903" s="34"/>
    </row>
    <row r="904" spans="3:3" x14ac:dyDescent="0.25">
      <c r="C904" s="34"/>
    </row>
    <row r="905" spans="3:3" x14ac:dyDescent="0.25">
      <c r="C905" s="34"/>
    </row>
    <row r="906" spans="3:3" x14ac:dyDescent="0.25">
      <c r="C906" s="34"/>
    </row>
    <row r="907" spans="3:3" x14ac:dyDescent="0.25">
      <c r="C907" s="34"/>
    </row>
    <row r="908" spans="3:3" x14ac:dyDescent="0.25">
      <c r="C908" s="34"/>
    </row>
    <row r="909" spans="3:3" x14ac:dyDescent="0.25">
      <c r="C909" s="34"/>
    </row>
    <row r="910" spans="3:3" x14ac:dyDescent="0.25">
      <c r="C910" s="34"/>
    </row>
    <row r="911" spans="3:3" x14ac:dyDescent="0.25">
      <c r="C911" s="34"/>
    </row>
    <row r="912" spans="3:3" x14ac:dyDescent="0.25">
      <c r="C912" s="34"/>
    </row>
    <row r="913" spans="3:3" x14ac:dyDescent="0.25">
      <c r="C913" s="34"/>
    </row>
    <row r="914" spans="3:3" x14ac:dyDescent="0.25">
      <c r="C914" s="34"/>
    </row>
    <row r="915" spans="3:3" x14ac:dyDescent="0.25">
      <c r="C915" s="34"/>
    </row>
    <row r="916" spans="3:3" x14ac:dyDescent="0.25">
      <c r="C916" s="34"/>
    </row>
    <row r="917" spans="3:3" x14ac:dyDescent="0.25">
      <c r="C917" s="34"/>
    </row>
    <row r="918" spans="3:3" x14ac:dyDescent="0.25">
      <c r="C918" s="34"/>
    </row>
    <row r="919" spans="3:3" x14ac:dyDescent="0.25">
      <c r="C919" s="34"/>
    </row>
    <row r="920" spans="3:3" x14ac:dyDescent="0.25">
      <c r="C920" s="34"/>
    </row>
    <row r="921" spans="3:3" x14ac:dyDescent="0.25">
      <c r="C921" s="34"/>
    </row>
    <row r="922" spans="3:3" x14ac:dyDescent="0.25">
      <c r="C922" s="34"/>
    </row>
    <row r="923" spans="3:3" x14ac:dyDescent="0.25">
      <c r="C923" s="34"/>
    </row>
    <row r="924" spans="3:3" x14ac:dyDescent="0.25">
      <c r="C924" s="34"/>
    </row>
    <row r="925" spans="3:3" x14ac:dyDescent="0.25">
      <c r="C925" s="34"/>
    </row>
    <row r="926" spans="3:3" x14ac:dyDescent="0.25">
      <c r="C926" s="34"/>
    </row>
    <row r="927" spans="3:3" x14ac:dyDescent="0.25">
      <c r="C927" s="34"/>
    </row>
    <row r="928" spans="3:3" x14ac:dyDescent="0.25">
      <c r="C928" s="34"/>
    </row>
    <row r="929" spans="3:3" x14ac:dyDescent="0.25">
      <c r="C929" s="34"/>
    </row>
    <row r="930" spans="3:3" x14ac:dyDescent="0.25">
      <c r="C930" s="34"/>
    </row>
    <row r="931" spans="3:3" x14ac:dyDescent="0.25">
      <c r="C931" s="34"/>
    </row>
    <row r="932" spans="3:3" x14ac:dyDescent="0.25">
      <c r="C932" s="34"/>
    </row>
    <row r="933" spans="3:3" x14ac:dyDescent="0.25">
      <c r="C933" s="34"/>
    </row>
    <row r="934" spans="3:3" x14ac:dyDescent="0.25">
      <c r="C934" s="34"/>
    </row>
    <row r="935" spans="3:3" x14ac:dyDescent="0.25">
      <c r="C935" s="34"/>
    </row>
    <row r="936" spans="3:3" x14ac:dyDescent="0.25">
      <c r="C936" s="34"/>
    </row>
    <row r="937" spans="3:3" x14ac:dyDescent="0.25">
      <c r="C937" s="34"/>
    </row>
    <row r="938" spans="3:3" x14ac:dyDescent="0.25">
      <c r="C938" s="34"/>
    </row>
    <row r="939" spans="3:3" x14ac:dyDescent="0.25">
      <c r="C939" s="34"/>
    </row>
    <row r="940" spans="3:3" x14ac:dyDescent="0.25">
      <c r="C940" s="34"/>
    </row>
    <row r="941" spans="3:3" x14ac:dyDescent="0.25">
      <c r="C941" s="34"/>
    </row>
    <row r="942" spans="3:3" x14ac:dyDescent="0.25">
      <c r="C942" s="34"/>
    </row>
    <row r="943" spans="3:3" x14ac:dyDescent="0.25">
      <c r="C943" s="34"/>
    </row>
    <row r="944" spans="3:3" x14ac:dyDescent="0.25">
      <c r="C944" s="34"/>
    </row>
    <row r="945" spans="3:3" x14ac:dyDescent="0.25">
      <c r="C945" s="34"/>
    </row>
    <row r="946" spans="3:3" x14ac:dyDescent="0.25">
      <c r="C946" s="34"/>
    </row>
    <row r="947" spans="3:3" x14ac:dyDescent="0.25">
      <c r="C947" s="34"/>
    </row>
    <row r="948" spans="3:3" x14ac:dyDescent="0.25">
      <c r="C948" s="34"/>
    </row>
    <row r="949" spans="3:3" x14ac:dyDescent="0.25">
      <c r="C949" s="34"/>
    </row>
    <row r="950" spans="3:3" x14ac:dyDescent="0.25">
      <c r="C950" s="34"/>
    </row>
    <row r="951" spans="3:3" x14ac:dyDescent="0.25">
      <c r="C951" s="34"/>
    </row>
    <row r="952" spans="3:3" x14ac:dyDescent="0.25">
      <c r="C952" s="34"/>
    </row>
    <row r="953" spans="3:3" x14ac:dyDescent="0.25">
      <c r="C953" s="34"/>
    </row>
    <row r="954" spans="3:3" x14ac:dyDescent="0.25">
      <c r="C954" s="34"/>
    </row>
    <row r="955" spans="3:3" x14ac:dyDescent="0.25">
      <c r="C955" s="34"/>
    </row>
    <row r="956" spans="3:3" x14ac:dyDescent="0.25">
      <c r="C956" s="34"/>
    </row>
    <row r="957" spans="3:3" x14ac:dyDescent="0.25">
      <c r="C957" s="34"/>
    </row>
    <row r="958" spans="3:3" x14ac:dyDescent="0.25">
      <c r="C958" s="34"/>
    </row>
    <row r="959" spans="3:3" x14ac:dyDescent="0.25">
      <c r="C959" s="34"/>
    </row>
    <row r="960" spans="3:3" x14ac:dyDescent="0.25">
      <c r="C960" s="34"/>
    </row>
    <row r="961" spans="3:3" x14ac:dyDescent="0.25">
      <c r="C961" s="34"/>
    </row>
    <row r="962" spans="3:3" x14ac:dyDescent="0.25">
      <c r="C962" s="34"/>
    </row>
    <row r="963" spans="3:3" x14ac:dyDescent="0.25">
      <c r="C963" s="34"/>
    </row>
    <row r="964" spans="3:3" x14ac:dyDescent="0.25">
      <c r="C964" s="34"/>
    </row>
    <row r="965" spans="3:3" x14ac:dyDescent="0.25">
      <c r="C965" s="34"/>
    </row>
    <row r="966" spans="3:3" x14ac:dyDescent="0.25">
      <c r="C966" s="34"/>
    </row>
    <row r="967" spans="3:3" x14ac:dyDescent="0.25">
      <c r="C967" s="34"/>
    </row>
    <row r="968" spans="3:3" x14ac:dyDescent="0.25">
      <c r="C968" s="34"/>
    </row>
    <row r="969" spans="3:3" x14ac:dyDescent="0.25">
      <c r="C969" s="34"/>
    </row>
    <row r="970" spans="3:3" x14ac:dyDescent="0.25">
      <c r="C970" s="34"/>
    </row>
    <row r="971" spans="3:3" x14ac:dyDescent="0.25">
      <c r="C971" s="34"/>
    </row>
    <row r="972" spans="3:3" x14ac:dyDescent="0.25">
      <c r="C972" s="34"/>
    </row>
    <row r="973" spans="3:3" x14ac:dyDescent="0.25">
      <c r="C973" s="34"/>
    </row>
    <row r="974" spans="3:3" x14ac:dyDescent="0.25">
      <c r="C974" s="34"/>
    </row>
    <row r="975" spans="3:3" x14ac:dyDescent="0.25">
      <c r="C975" s="34"/>
    </row>
    <row r="976" spans="3:3" x14ac:dyDescent="0.25">
      <c r="C976" s="34"/>
    </row>
    <row r="977" spans="3:3" x14ac:dyDescent="0.25">
      <c r="C977" s="34"/>
    </row>
    <row r="978" spans="3:3" x14ac:dyDescent="0.25">
      <c r="C978" s="34"/>
    </row>
    <row r="979" spans="3:3" x14ac:dyDescent="0.25">
      <c r="C979" s="34"/>
    </row>
    <row r="980" spans="3:3" x14ac:dyDescent="0.25">
      <c r="C980" s="34"/>
    </row>
    <row r="981" spans="3:3" x14ac:dyDescent="0.25">
      <c r="C981" s="34"/>
    </row>
    <row r="982" spans="3:3" x14ac:dyDescent="0.25">
      <c r="C982" s="34"/>
    </row>
    <row r="983" spans="3:3" x14ac:dyDescent="0.25">
      <c r="C983" s="34"/>
    </row>
    <row r="984" spans="3:3" x14ac:dyDescent="0.25">
      <c r="C984" s="34"/>
    </row>
    <row r="985" spans="3:3" x14ac:dyDescent="0.25">
      <c r="C985" s="34"/>
    </row>
    <row r="986" spans="3:3" x14ac:dyDescent="0.25">
      <c r="C986" s="34"/>
    </row>
    <row r="987" spans="3:3" x14ac:dyDescent="0.25">
      <c r="C987" s="34"/>
    </row>
    <row r="988" spans="3:3" x14ac:dyDescent="0.25">
      <c r="C988" s="34"/>
    </row>
    <row r="989" spans="3:3" x14ac:dyDescent="0.25">
      <c r="C989" s="34"/>
    </row>
    <row r="990" spans="3:3" x14ac:dyDescent="0.25">
      <c r="C990" s="34"/>
    </row>
    <row r="991" spans="3:3" x14ac:dyDescent="0.25">
      <c r="C991" s="34"/>
    </row>
    <row r="992" spans="3:3" x14ac:dyDescent="0.25">
      <c r="C992" s="34"/>
    </row>
    <row r="993" spans="3:3" x14ac:dyDescent="0.25">
      <c r="C993" s="34"/>
    </row>
    <row r="994" spans="3:3" x14ac:dyDescent="0.25">
      <c r="C994" s="34"/>
    </row>
    <row r="995" spans="3:3" x14ac:dyDescent="0.25">
      <c r="C995" s="34"/>
    </row>
    <row r="996" spans="3:3" x14ac:dyDescent="0.25">
      <c r="C996" s="34"/>
    </row>
    <row r="997" spans="3:3" x14ac:dyDescent="0.25">
      <c r="C997" s="34"/>
    </row>
    <row r="998" spans="3:3" x14ac:dyDescent="0.25">
      <c r="C998" s="34"/>
    </row>
    <row r="999" spans="3:3" x14ac:dyDescent="0.25">
      <c r="C999" s="34"/>
    </row>
    <row r="1000" spans="3:3" x14ac:dyDescent="0.25">
      <c r="C1000" s="34"/>
    </row>
    <row r="1001" spans="3:3" x14ac:dyDescent="0.25">
      <c r="C1001" s="34"/>
    </row>
    <row r="1002" spans="3:3" x14ac:dyDescent="0.25">
      <c r="C1002" s="34"/>
    </row>
    <row r="1003" spans="3:3" x14ac:dyDescent="0.25">
      <c r="C1003" s="34"/>
    </row>
    <row r="1004" spans="3:3" x14ac:dyDescent="0.25">
      <c r="C1004" s="34"/>
    </row>
    <row r="1005" spans="3:3" x14ac:dyDescent="0.25">
      <c r="C1005" s="34"/>
    </row>
    <row r="1006" spans="3:3" x14ac:dyDescent="0.25">
      <c r="C1006" s="34"/>
    </row>
    <row r="1007" spans="3:3" x14ac:dyDescent="0.25">
      <c r="C1007" s="34"/>
    </row>
    <row r="1008" spans="3:3" x14ac:dyDescent="0.25">
      <c r="C1008" s="34"/>
    </row>
    <row r="1009" spans="3:3" x14ac:dyDescent="0.25">
      <c r="C1009" s="34"/>
    </row>
    <row r="1010" spans="3:3" x14ac:dyDescent="0.25">
      <c r="C1010" s="34"/>
    </row>
    <row r="1011" spans="3:3" x14ac:dyDescent="0.25">
      <c r="C1011" s="34"/>
    </row>
    <row r="1012" spans="3:3" x14ac:dyDescent="0.25">
      <c r="C1012" s="34"/>
    </row>
    <row r="1013" spans="3:3" x14ac:dyDescent="0.25">
      <c r="C1013" s="34"/>
    </row>
    <row r="1014" spans="3:3" x14ac:dyDescent="0.25">
      <c r="C1014" s="34"/>
    </row>
    <row r="1015" spans="3:3" x14ac:dyDescent="0.25">
      <c r="C1015" s="34"/>
    </row>
    <row r="1016" spans="3:3" x14ac:dyDescent="0.25">
      <c r="C1016" s="34"/>
    </row>
    <row r="1017" spans="3:3" x14ac:dyDescent="0.25">
      <c r="C1017" s="34"/>
    </row>
    <row r="1018" spans="3:3" x14ac:dyDescent="0.25">
      <c r="C1018" s="34"/>
    </row>
    <row r="1019" spans="3:3" x14ac:dyDescent="0.25">
      <c r="C1019" s="34"/>
    </row>
    <row r="1020" spans="3:3" x14ac:dyDescent="0.25">
      <c r="C1020" s="34"/>
    </row>
    <row r="1021" spans="3:3" x14ac:dyDescent="0.25">
      <c r="C1021" s="34"/>
    </row>
    <row r="1022" spans="3:3" x14ac:dyDescent="0.25">
      <c r="C1022" s="34"/>
    </row>
    <row r="1023" spans="3:3" x14ac:dyDescent="0.25">
      <c r="C1023" s="34"/>
    </row>
  </sheetData>
  <autoFilter ref="A1:O96" xr:uid="{97DB5C27-9D55-4C32-9333-E4BB81667150}">
    <filterColumn colId="1">
      <colorFilter dxfId="0"/>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37"/>
  <sheetViews>
    <sheetView topLeftCell="D638" workbookViewId="0">
      <selection activeCell="O105" sqref="O105"/>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1405</v>
      </c>
      <c r="E1" s="8" t="s">
        <v>1406</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1496</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xr:uid="{00000000-0009-0000-0000-000003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6B483298-F3F9-4150-85C0-517FAC6E9BB6}"/>
</file>

<file path=customXml/itemProps2.xml><?xml version="1.0" encoding="utf-8"?>
<ds:datastoreItem xmlns:ds="http://schemas.openxmlformats.org/officeDocument/2006/customXml" ds:itemID="{525B8917-8E7F-4523-966C-948DF9DC8A80}"/>
</file>

<file path=customXml/itemProps3.xml><?xml version="1.0" encoding="utf-8"?>
<ds:datastoreItem xmlns:ds="http://schemas.openxmlformats.org/officeDocument/2006/customXml" ds:itemID="{491F308E-09A6-4487-A9AD-B43F302ED7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52 Informe de Ingresos y Gastos con recursos de regalías corte mayo de 2020</dc:title>
  <dc:creator>Apache POI</dc:creator>
  <cp:lastModifiedBy>Yesid Fernando Sanabria Bolivar</cp:lastModifiedBy>
  <dcterms:created xsi:type="dcterms:W3CDTF">2016-08-22T13:11:47Z</dcterms:created>
  <dcterms:modified xsi:type="dcterms:W3CDTF">2020-06-11T16:20:49Z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