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X:\2021\IRR CORTE 31-DIC-2020\ALISTAMIENTO\PLANTILLAS\Plantillas IRR2020\Tablas Bloqueadas\"/>
    </mc:Choice>
  </mc:AlternateContent>
  <xr:revisionPtr revIDLastSave="0" documentId="13_ncr:1_{55F9DD14-0688-46B1-A756-955342C120CE}" xr6:coauthVersionLast="44" xr6:coauthVersionMax="44" xr10:uidLastSave="{00000000-0000-0000-0000-000000000000}"/>
  <bookViews>
    <workbookView xWindow="-120" yWindow="-120" windowWidth="15600" windowHeight="11160" tabRatio="882" xr2:uid="{00000000-000D-0000-FFFF-FFFF00000000}"/>
  </bookViews>
  <sheets>
    <sheet name="Instructivo" sheetId="62" r:id="rId1"/>
    <sheet name="Pronósticos 1P mensual x 2 años" sheetId="57" r:id="rId2"/>
    <sheet name="Probadas " sheetId="53" r:id="rId3"/>
    <sheet name="Probables " sheetId="8" r:id="rId4"/>
    <sheet name="Posibles " sheetId="56" r:id="rId5"/>
    <sheet name="Inf. Yac" sheetId="41" r:id="rId6"/>
    <sheet name="Capex" sheetId="58" r:id="rId7"/>
    <sheet name="Opex" sheetId="67" r:id="rId8"/>
    <sheet name="Balance y Justificación" sheetId="65" r:id="rId9"/>
    <sheet name=" Resumen IRR" sheetId="11" r:id="rId10"/>
  </sheets>
  <externalReferences>
    <externalReference r:id="rId11"/>
    <externalReference r:id="rId12"/>
    <externalReference r:id="rId13"/>
  </externalReferences>
  <definedNames>
    <definedName name="__123Graph_AFRQACIRR" hidden="1">[1]Main!$FP$65:$FP$70</definedName>
    <definedName name="__123Graph_AFRQACNPV" hidden="1">[1]Main!$FP$65:$FP$70</definedName>
    <definedName name="__123Graph_AFRQACRES" hidden="1">[1]Main!$FP$65:$FP$70</definedName>
    <definedName name="__123Graph_AHSTGIRR" hidden="1">[1]Main!$FN$66:$FR$66</definedName>
    <definedName name="__123Graph_AHSTGNPV" hidden="1">[1]Main!$FN$66:$FR$66</definedName>
    <definedName name="__123Graph_AHSTGRES" hidden="1">[1]Main!$FN$66:$FR$66</definedName>
    <definedName name="__123Graph_X" hidden="1">[1]CorpTax!$G$68:$G$97</definedName>
    <definedName name="__123Graph_XFRQACNPV" hidden="1">[1]Main!$FO$65:$FO$70</definedName>
    <definedName name="__123Graph_XFRQACRES" hidden="1">[1]Main!$FO$65:$FO$70</definedName>
    <definedName name="_3_0_0_F" localSheetId="7" hidden="1">'[2]API - 21827'!#REF!</definedName>
    <definedName name="_3_0_0_F" localSheetId="4" hidden="1">'[2]API - 21827'!#REF!</definedName>
    <definedName name="_3_0_0_F" localSheetId="2" hidden="1">'[2]API - 21827'!#REF!</definedName>
    <definedName name="_3_0_0_F" localSheetId="1" hidden="1">'[2]API - 21827'!#REF!</definedName>
    <definedName name="_3_0_0_F" hidden="1">'[2]API - 21827'!#REF!</definedName>
    <definedName name="_Fill" localSheetId="7" hidden="1">#REF!</definedName>
    <definedName name="_Fill" localSheetId="4" hidden="1">#REF!</definedName>
    <definedName name="_Fill" localSheetId="2" hidden="1">#REF!</definedName>
    <definedName name="_Fill" localSheetId="1" hidden="1">#REF!</definedName>
    <definedName name="_Fill" hidden="1">#REF!</definedName>
    <definedName name="_xlnm._FilterDatabase" localSheetId="7" hidden="1">Opex!$B$7:$AN$11</definedName>
    <definedName name="_ftn1" localSheetId="8">'Balance y Justificación'!#REF!</definedName>
    <definedName name="_ftnref1" localSheetId="8">'Balance y Justificación'!$C$11</definedName>
    <definedName name="_Key1" localSheetId="7" hidden="1">#REF!</definedName>
    <definedName name="_Key1" localSheetId="4" hidden="1">#REF!</definedName>
    <definedName name="_Key1" localSheetId="2" hidden="1">#REF!</definedName>
    <definedName name="_Key1" localSheetId="1" hidden="1">#REF!</definedName>
    <definedName name="_Key1" hidden="1">#REF!</definedName>
    <definedName name="_Order1" hidden="1">255</definedName>
    <definedName name="_Order2" hidden="1">255</definedName>
    <definedName name="_Sort" localSheetId="7" hidden="1">#REF!</definedName>
    <definedName name="_Sort" localSheetId="4" hidden="1">#REF!</definedName>
    <definedName name="_Sort" localSheetId="2" hidden="1">#REF!</definedName>
    <definedName name="_Sort" localSheetId="1" hidden="1">#REF!</definedName>
    <definedName name="_Sort" hidden="1">#REF!</definedName>
    <definedName name="_Table1_In1" hidden="1">[1]Main!$U$48</definedName>
    <definedName name="_Table1_Out" localSheetId="7" hidden="1">#REF!</definedName>
    <definedName name="_Table1_Out" localSheetId="4" hidden="1">#REF!</definedName>
    <definedName name="_Table1_Out" localSheetId="2" hidden="1">#REF!</definedName>
    <definedName name="_Table1_Out" localSheetId="1" hidden="1">#REF!</definedName>
    <definedName name="_Table1_Out" hidden="1">#REF!</definedName>
    <definedName name="_Table2_In1" hidden="1">[1]Main!$U$48</definedName>
    <definedName name="_Table2_In2" hidden="1">[1]Input!$M$3</definedName>
    <definedName name="_Table2_Out" localSheetId="7" hidden="1">#REF!</definedName>
    <definedName name="_Table2_Out" localSheetId="4" hidden="1">#REF!</definedName>
    <definedName name="_Table2_Out" localSheetId="2" hidden="1">#REF!</definedName>
    <definedName name="_Table2_Out" localSheetId="1" hidden="1">#REF!</definedName>
    <definedName name="_Table2_Out" hidden="1">#REF!</definedName>
    <definedName name="_xlnm.Print_Area" localSheetId="9">' Resumen IRR'!$B$2:$D$50</definedName>
    <definedName name="CBWorkbookPriority" hidden="1">-2013105690</definedName>
    <definedName name="LABEL" localSheetId="7">#REF!</definedName>
    <definedName name="LABEL" localSheetId="4">#REF!</definedName>
    <definedName name="LABEL" localSheetId="2">#REF!</definedName>
    <definedName name="LABEL" localSheetId="1">#REF!</definedName>
    <definedName name="LABEL">#REF!</definedName>
    <definedName name="mensual" localSheetId="7" hidden="1">'[2]API - 21827'!#REF!</definedName>
    <definedName name="mensual" hidden="1">'[2]API - 21827'!#REF!</definedName>
    <definedName name="SAPBEXrevision" hidden="1">1</definedName>
    <definedName name="SAPBEXsysID" hidden="1">"BWP"</definedName>
    <definedName name="wrn.tables." localSheetId="7" hidden="1">{"cprgas",#N/A,FALSE,"CPR_E";"cprwat",#N/A,FALSE,"CPR_E";"oilcpr",#N/A,FALSE,"CPR_E";"norwat",#N/A,FALSE,"CPR_E";"norgas",#N/A,FALSE,"CPR_E";"noroil",#N/A,FALSE,"CPR_E";"surwat",#N/A,FALSE,"CPR_E";"surgas",#N/A,FALSE,"CPR_E";"suroil",#N/A,FALSE,"CPR_E";"puriwat",#N/A,FALSE,"CPR_E";"purigas",#N/A,FALSE,"CPR_E";"purioil",#N/A,FALSE,"CPR_E"}</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ZC100R1" localSheetId="7">#REF!</definedName>
    <definedName name="ZC100R1" localSheetId="4">#REF!</definedName>
    <definedName name="ZC100R1" localSheetId="2">#REF!</definedName>
    <definedName name="ZC100R1" localSheetId="1">#REF!</definedName>
    <definedName name="ZC100R1">#REF!</definedName>
    <definedName name="ZC101R1" localSheetId="7">#REF!</definedName>
    <definedName name="ZC101R1" localSheetId="4">#REF!</definedName>
    <definedName name="ZC101R1" localSheetId="2">#REF!</definedName>
    <definedName name="ZC101R1" localSheetId="1">#REF!</definedName>
    <definedName name="ZC101R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9" i="41" l="1"/>
  <c r="AC18" i="57" l="1"/>
  <c r="AC27" i="57"/>
  <c r="AC34" i="57"/>
  <c r="AC40" i="57"/>
  <c r="AC37" i="57"/>
  <c r="AC30" i="57"/>
  <c r="P30" i="57"/>
  <c r="Q30" i="57"/>
  <c r="R30" i="57"/>
  <c r="S30" i="57"/>
  <c r="T30" i="57"/>
  <c r="U30" i="57"/>
  <c r="V30" i="57"/>
  <c r="W30" i="57"/>
  <c r="X30" i="57"/>
  <c r="Y30" i="57"/>
  <c r="Z30" i="57"/>
  <c r="AA30" i="57"/>
  <c r="AB30" i="57"/>
  <c r="E30" i="57"/>
  <c r="F30" i="57"/>
  <c r="G30" i="57"/>
  <c r="H30" i="57"/>
  <c r="I30" i="57"/>
  <c r="J30" i="57"/>
  <c r="K30" i="57"/>
  <c r="L30" i="57"/>
  <c r="M30" i="57"/>
  <c r="N30" i="57"/>
  <c r="O30" i="57"/>
  <c r="D37" i="57"/>
  <c r="D14" i="57"/>
  <c r="D30" i="57"/>
  <c r="G51" i="65"/>
  <c r="D51" i="65"/>
  <c r="E32" i="67"/>
  <c r="F32" i="67"/>
  <c r="G32" i="67"/>
  <c r="H32" i="67"/>
  <c r="I32" i="67"/>
  <c r="J32" i="67"/>
  <c r="K32" i="67"/>
  <c r="L32" i="67"/>
  <c r="M32" i="67"/>
  <c r="N32" i="67"/>
  <c r="O32" i="67"/>
  <c r="P32" i="67"/>
  <c r="Q32" i="67"/>
  <c r="R32" i="67"/>
  <c r="S32" i="67"/>
  <c r="T32" i="67"/>
  <c r="U32" i="67"/>
  <c r="V32" i="67"/>
  <c r="W32" i="67"/>
  <c r="X32" i="67"/>
  <c r="Y32" i="67"/>
  <c r="Z32" i="67"/>
  <c r="AA32" i="67"/>
  <c r="AB32" i="67"/>
  <c r="AC32" i="67"/>
  <c r="AD32" i="67"/>
  <c r="AE32" i="67"/>
  <c r="AF32" i="67"/>
  <c r="AG32" i="67"/>
  <c r="AH32" i="67"/>
  <c r="AI32" i="67"/>
  <c r="AJ32" i="67"/>
  <c r="AK32" i="67"/>
  <c r="AL32" i="67"/>
  <c r="AM32" i="67"/>
  <c r="AN32" i="67"/>
  <c r="D32" i="67"/>
  <c r="E28" i="67"/>
  <c r="F28" i="67"/>
  <c r="G28" i="67"/>
  <c r="H28" i="67"/>
  <c r="I28" i="67"/>
  <c r="J28" i="67"/>
  <c r="K28" i="67"/>
  <c r="L28" i="67"/>
  <c r="M28" i="67"/>
  <c r="N28" i="67"/>
  <c r="O28" i="67"/>
  <c r="P28" i="67"/>
  <c r="Q28" i="67"/>
  <c r="R28" i="67"/>
  <c r="S28" i="67"/>
  <c r="T28" i="67"/>
  <c r="U28" i="67"/>
  <c r="V28" i="67"/>
  <c r="W28" i="67"/>
  <c r="X28" i="67"/>
  <c r="Y28" i="67"/>
  <c r="Z28" i="67"/>
  <c r="AA28" i="67"/>
  <c r="AB28" i="67"/>
  <c r="AC28" i="67"/>
  <c r="AD28" i="67"/>
  <c r="AE28" i="67"/>
  <c r="AF28" i="67"/>
  <c r="AG28" i="67"/>
  <c r="AH28" i="67"/>
  <c r="AI28" i="67"/>
  <c r="AJ28" i="67"/>
  <c r="AK28" i="67"/>
  <c r="AL28" i="67"/>
  <c r="AM28" i="67"/>
  <c r="AN28" i="67"/>
  <c r="D28" i="67"/>
  <c r="F24" i="67"/>
  <c r="G24" i="67"/>
  <c r="H24" i="67"/>
  <c r="I24" i="67"/>
  <c r="J24" i="67"/>
  <c r="K24" i="67"/>
  <c r="L24" i="67"/>
  <c r="M24" i="67"/>
  <c r="N24" i="67"/>
  <c r="O24" i="67"/>
  <c r="P24" i="67"/>
  <c r="Q24" i="67"/>
  <c r="R24" i="67"/>
  <c r="S24" i="67"/>
  <c r="T24" i="67"/>
  <c r="U24" i="67"/>
  <c r="V24" i="67"/>
  <c r="W24" i="67"/>
  <c r="X24" i="67"/>
  <c r="Y24" i="67"/>
  <c r="Z24" i="67"/>
  <c r="AA24" i="67"/>
  <c r="AB24" i="67"/>
  <c r="AC24" i="67"/>
  <c r="AD24" i="67"/>
  <c r="AE24" i="67"/>
  <c r="AF24" i="67"/>
  <c r="AG24" i="67"/>
  <c r="AH24" i="67"/>
  <c r="AI24" i="67"/>
  <c r="AJ24" i="67"/>
  <c r="AK24" i="67"/>
  <c r="AL24" i="67"/>
  <c r="AM24" i="67"/>
  <c r="AN24" i="67"/>
  <c r="E17" i="67"/>
  <c r="F17" i="67"/>
  <c r="G17" i="67"/>
  <c r="H17" i="67"/>
  <c r="I17" i="67"/>
  <c r="J17" i="67"/>
  <c r="K17" i="67"/>
  <c r="L17" i="67"/>
  <c r="M17" i="67"/>
  <c r="N17" i="67"/>
  <c r="O17" i="67"/>
  <c r="P17" i="67"/>
  <c r="Q17" i="67"/>
  <c r="R17" i="67"/>
  <c r="S17" i="67"/>
  <c r="T17" i="67"/>
  <c r="U17" i="67"/>
  <c r="V17" i="67"/>
  <c r="W17" i="67"/>
  <c r="X17" i="67"/>
  <c r="Y17" i="67"/>
  <c r="Z17" i="67"/>
  <c r="AA17" i="67"/>
  <c r="AB17" i="67"/>
  <c r="AC17" i="67"/>
  <c r="AD17" i="67"/>
  <c r="AE17" i="67"/>
  <c r="AF17" i="67"/>
  <c r="AG17" i="67"/>
  <c r="AH17" i="67"/>
  <c r="AI17" i="67"/>
  <c r="AJ17" i="67"/>
  <c r="AK17" i="67"/>
  <c r="AL17" i="67"/>
  <c r="AM17" i="67"/>
  <c r="AN17" i="67"/>
  <c r="F13" i="67"/>
  <c r="G13" i="67"/>
  <c r="H13" i="67"/>
  <c r="I13" i="67"/>
  <c r="J13" i="67"/>
  <c r="K13" i="67"/>
  <c r="L13" i="67"/>
  <c r="M13" i="67"/>
  <c r="N13" i="67"/>
  <c r="O13" i="67"/>
  <c r="P13" i="67"/>
  <c r="Q13" i="67"/>
  <c r="R13" i="67"/>
  <c r="S13" i="67"/>
  <c r="T13" i="67"/>
  <c r="U13" i="67"/>
  <c r="V13" i="67"/>
  <c r="W13" i="67"/>
  <c r="X13" i="67"/>
  <c r="Y13" i="67"/>
  <c r="Z13" i="67"/>
  <c r="AA13" i="67"/>
  <c r="AB13" i="67"/>
  <c r="AC13" i="67"/>
  <c r="AD13" i="67"/>
  <c r="AE13" i="67"/>
  <c r="AF13" i="67"/>
  <c r="AG13" i="67"/>
  <c r="AH13" i="67"/>
  <c r="AI13" i="67"/>
  <c r="AJ13" i="67"/>
  <c r="AK13" i="67"/>
  <c r="AL13" i="67"/>
  <c r="AM13" i="67"/>
  <c r="AN13" i="67"/>
  <c r="G9" i="67"/>
  <c r="H9" i="67"/>
  <c r="I9" i="67"/>
  <c r="J9" i="67"/>
  <c r="K9" i="67"/>
  <c r="L9" i="67"/>
  <c r="M9" i="67"/>
  <c r="N9" i="67"/>
  <c r="O9" i="67"/>
  <c r="P9" i="67"/>
  <c r="Q9" i="67"/>
  <c r="R9" i="67"/>
  <c r="S9" i="67"/>
  <c r="T9" i="67"/>
  <c r="U9" i="67"/>
  <c r="V9" i="67"/>
  <c r="W9" i="67"/>
  <c r="X9" i="67"/>
  <c r="Y9" i="67"/>
  <c r="Z9" i="67"/>
  <c r="AA9" i="67"/>
  <c r="AB9" i="67"/>
  <c r="AC9" i="67"/>
  <c r="AD9" i="67"/>
  <c r="AE9" i="67"/>
  <c r="AF9" i="67"/>
  <c r="AG9" i="67"/>
  <c r="AH9" i="67"/>
  <c r="AI9" i="67"/>
  <c r="AJ9" i="67"/>
  <c r="AK9" i="67"/>
  <c r="AL9" i="67"/>
  <c r="AM9" i="67"/>
  <c r="AN9" i="67"/>
  <c r="E9" i="67"/>
  <c r="F9" i="67"/>
  <c r="R12" i="41" l="1"/>
  <c r="U12" i="41"/>
  <c r="E33" i="58" l="1"/>
  <c r="F33" i="58" s="1"/>
  <c r="G33" i="58" s="1"/>
  <c r="H33" i="58" s="1"/>
  <c r="I33" i="58" s="1"/>
  <c r="J33" i="58" s="1"/>
  <c r="K33" i="58" s="1"/>
  <c r="L33" i="58" s="1"/>
  <c r="M33" i="58" s="1"/>
  <c r="N33" i="58" s="1"/>
  <c r="O33" i="58" s="1"/>
  <c r="P33" i="58" s="1"/>
  <c r="Q33" i="58" s="1"/>
  <c r="R33" i="58" s="1"/>
  <c r="S33" i="58" s="1"/>
  <c r="T33" i="58" s="1"/>
  <c r="U33" i="58" s="1"/>
  <c r="V33" i="58" s="1"/>
  <c r="W33" i="58" s="1"/>
  <c r="X33" i="58" s="1"/>
  <c r="Y33" i="58" s="1"/>
  <c r="Z33" i="58" s="1"/>
  <c r="AA33" i="58" s="1"/>
  <c r="AB33" i="58" s="1"/>
  <c r="AC33" i="58" s="1"/>
  <c r="AD33" i="58" s="1"/>
  <c r="AE33" i="58" s="1"/>
  <c r="AF33" i="58" s="1"/>
  <c r="AG33" i="58" s="1"/>
  <c r="AH33" i="58" s="1"/>
  <c r="AI33" i="58" s="1"/>
  <c r="AJ33" i="58" s="1"/>
  <c r="AK33" i="58" s="1"/>
  <c r="AL33" i="58" s="1"/>
  <c r="AM33" i="58" s="1"/>
  <c r="AN33" i="58" s="1"/>
  <c r="E37" i="53" l="1"/>
  <c r="F37" i="53" s="1"/>
  <c r="G37" i="53" s="1"/>
  <c r="H37" i="53" s="1"/>
  <c r="I37" i="53" s="1"/>
  <c r="J37" i="53" s="1"/>
  <c r="K37" i="53" s="1"/>
  <c r="L37" i="53" s="1"/>
  <c r="M37" i="53" s="1"/>
  <c r="N37" i="53" s="1"/>
  <c r="O37" i="53" s="1"/>
  <c r="P37" i="53" s="1"/>
  <c r="Q37" i="53" s="1"/>
  <c r="R37" i="53" s="1"/>
  <c r="S37" i="53" s="1"/>
  <c r="T37" i="53" s="1"/>
  <c r="U37" i="53" s="1"/>
  <c r="V37" i="53" s="1"/>
  <c r="W37" i="53" s="1"/>
  <c r="X37" i="53" s="1"/>
  <c r="Y37" i="53" s="1"/>
  <c r="Z37" i="53" s="1"/>
  <c r="AA37" i="53" s="1"/>
  <c r="AB37" i="53" s="1"/>
  <c r="AC37" i="53" s="1"/>
  <c r="AD37" i="53" s="1"/>
  <c r="AE37" i="53" s="1"/>
  <c r="AF37" i="53" s="1"/>
  <c r="AG37" i="53" s="1"/>
  <c r="AH37" i="53" s="1"/>
  <c r="AI37" i="53" s="1"/>
  <c r="AJ37" i="53" s="1"/>
  <c r="AK37" i="53" s="1"/>
  <c r="AL37" i="53" s="1"/>
  <c r="AM37" i="53" s="1"/>
  <c r="AN37" i="53" s="1"/>
  <c r="C4" i="67"/>
  <c r="C3" i="67"/>
  <c r="C2" i="67"/>
  <c r="D30" i="65" l="1"/>
  <c r="D40" i="67" l="1"/>
  <c r="B32" i="67"/>
  <c r="B28" i="67"/>
  <c r="B24" i="67"/>
  <c r="E23" i="67"/>
  <c r="F23" i="67" s="1"/>
  <c r="G23" i="67" s="1"/>
  <c r="H23" i="67" s="1"/>
  <c r="I23" i="67" s="1"/>
  <c r="J23" i="67" s="1"/>
  <c r="K23" i="67" s="1"/>
  <c r="L23" i="67" s="1"/>
  <c r="M23" i="67" s="1"/>
  <c r="N23" i="67" s="1"/>
  <c r="O23" i="67" s="1"/>
  <c r="P23" i="67" s="1"/>
  <c r="Q23" i="67" s="1"/>
  <c r="R23" i="67" s="1"/>
  <c r="S23" i="67" s="1"/>
  <c r="T23" i="67" s="1"/>
  <c r="U23" i="67" s="1"/>
  <c r="V23" i="67" s="1"/>
  <c r="W23" i="67" s="1"/>
  <c r="X23" i="67" s="1"/>
  <c r="Y23" i="67" s="1"/>
  <c r="Z23" i="67" s="1"/>
  <c r="AA23" i="67" s="1"/>
  <c r="AB23" i="67" s="1"/>
  <c r="AC23" i="67" s="1"/>
  <c r="AD23" i="67" s="1"/>
  <c r="AE23" i="67" s="1"/>
  <c r="AF23" i="67" s="1"/>
  <c r="AG23" i="67" s="1"/>
  <c r="AH23" i="67" s="1"/>
  <c r="AI23" i="67" s="1"/>
  <c r="AJ23" i="67" s="1"/>
  <c r="AK23" i="67" s="1"/>
  <c r="AL23" i="67" s="1"/>
  <c r="AM23" i="67" s="1"/>
  <c r="AN23" i="67" s="1"/>
  <c r="B17" i="67"/>
  <c r="B13" i="67"/>
  <c r="B9" i="67"/>
  <c r="E8" i="67"/>
  <c r="E40" i="67" s="1"/>
  <c r="F8" i="67" l="1"/>
  <c r="G8" i="67" s="1"/>
  <c r="H8" i="67" s="1"/>
  <c r="I8" i="67" s="1"/>
  <c r="J8" i="67" s="1"/>
  <c r="K8" i="67" s="1"/>
  <c r="L8" i="67" s="1"/>
  <c r="M8" i="67" s="1"/>
  <c r="N8" i="67" s="1"/>
  <c r="O8" i="67" s="1"/>
  <c r="P8" i="67" s="1"/>
  <c r="Q8" i="67" s="1"/>
  <c r="R8" i="67" s="1"/>
  <c r="S8" i="67" s="1"/>
  <c r="T8" i="67" s="1"/>
  <c r="U8" i="67" s="1"/>
  <c r="V8" i="67" s="1"/>
  <c r="W8" i="67" s="1"/>
  <c r="X8" i="67" s="1"/>
  <c r="Y8" i="67" s="1"/>
  <c r="Z8" i="67" s="1"/>
  <c r="AA8" i="67" s="1"/>
  <c r="AB8" i="67" s="1"/>
  <c r="AC8" i="67" s="1"/>
  <c r="AD8" i="67" s="1"/>
  <c r="AE8" i="67" s="1"/>
  <c r="AF8" i="67" s="1"/>
  <c r="AG8" i="67" s="1"/>
  <c r="AH8" i="67" s="1"/>
  <c r="AI8" i="67" s="1"/>
  <c r="AJ8" i="67" s="1"/>
  <c r="AK8" i="67" s="1"/>
  <c r="AL8" i="67" s="1"/>
  <c r="AM8" i="67" s="1"/>
  <c r="AN8" i="67" s="1"/>
  <c r="E10" i="53" l="1"/>
  <c r="C51" i="65" l="1"/>
  <c r="C4" i="56" l="1"/>
  <c r="C3" i="8"/>
  <c r="C3" i="53"/>
  <c r="C5" i="53"/>
  <c r="C4" i="53"/>
  <c r="C6" i="53" l="1"/>
  <c r="F51" i="65" l="1"/>
  <c r="Q44" i="41" l="1"/>
  <c r="R44" i="41" s="1"/>
  <c r="U10" i="41" l="1"/>
  <c r="U11" i="41"/>
  <c r="U13" i="41"/>
  <c r="U14" i="41"/>
  <c r="U15" i="41"/>
  <c r="U16" i="41"/>
  <c r="U17" i="41"/>
  <c r="U18" i="41"/>
  <c r="U19" i="41"/>
  <c r="U20" i="41"/>
  <c r="U21" i="41"/>
  <c r="U22" i="41"/>
  <c r="U23" i="41"/>
  <c r="U24" i="41"/>
  <c r="U25" i="41"/>
  <c r="U26" i="41"/>
  <c r="U27" i="41"/>
  <c r="U28" i="41"/>
  <c r="U29" i="41"/>
  <c r="U30" i="41"/>
  <c r="U31" i="41"/>
  <c r="U32" i="41"/>
  <c r="U33" i="41"/>
  <c r="U34" i="41"/>
  <c r="U35" i="41"/>
  <c r="U36" i="41"/>
  <c r="U37" i="41"/>
  <c r="U38" i="41"/>
  <c r="U39" i="41"/>
  <c r="U40" i="41"/>
  <c r="R10" i="41"/>
  <c r="R11" i="41"/>
  <c r="R13" i="41"/>
  <c r="R14" i="41"/>
  <c r="R15" i="41"/>
  <c r="R16" i="41"/>
  <c r="R17" i="41"/>
  <c r="R18" i="41"/>
  <c r="R19" i="41"/>
  <c r="R20" i="41"/>
  <c r="R21" i="41"/>
  <c r="R22" i="41"/>
  <c r="R23" i="41"/>
  <c r="R24" i="41"/>
  <c r="R25" i="41"/>
  <c r="R26" i="41"/>
  <c r="R27" i="41"/>
  <c r="R28" i="41"/>
  <c r="R29" i="41"/>
  <c r="R30" i="41"/>
  <c r="R31" i="41"/>
  <c r="R32" i="41"/>
  <c r="R33" i="41"/>
  <c r="R34" i="41"/>
  <c r="R35" i="41"/>
  <c r="R36" i="41"/>
  <c r="R37" i="41"/>
  <c r="R38" i="41"/>
  <c r="R39" i="41"/>
  <c r="R40" i="41"/>
  <c r="R9" i="41"/>
  <c r="F10" i="53" l="1"/>
  <c r="G10" i="53" s="1"/>
  <c r="H10" i="53" s="1"/>
  <c r="I10" i="53" s="1"/>
  <c r="J10" i="53" s="1"/>
  <c r="K10" i="53" s="1"/>
  <c r="L10" i="53" s="1"/>
  <c r="M10" i="53" s="1"/>
  <c r="N10" i="53" s="1"/>
  <c r="O10" i="53" s="1"/>
  <c r="P10" i="53" s="1"/>
  <c r="Q10" i="53" s="1"/>
  <c r="R10" i="53" s="1"/>
  <c r="S10" i="53" s="1"/>
  <c r="T10" i="53" s="1"/>
  <c r="U10" i="53" s="1"/>
  <c r="V10" i="53" s="1"/>
  <c r="W10" i="53" s="1"/>
  <c r="X10" i="53" s="1"/>
  <c r="Y10" i="53" s="1"/>
  <c r="Z10" i="53" s="1"/>
  <c r="AA10" i="53" s="1"/>
  <c r="AB10" i="53" s="1"/>
  <c r="AC10" i="53" s="1"/>
  <c r="AD10" i="53" s="1"/>
  <c r="AE10" i="53" s="1"/>
  <c r="AF10" i="53" s="1"/>
  <c r="AG10" i="53" s="1"/>
  <c r="AH10" i="53" s="1"/>
  <c r="AI10" i="53" s="1"/>
  <c r="AJ10" i="53" s="1"/>
  <c r="AK10" i="53" s="1"/>
  <c r="AL10" i="53" s="1"/>
  <c r="AM10" i="53" s="1"/>
  <c r="AN10" i="53" s="1"/>
  <c r="C6" i="65" l="1"/>
  <c r="C30" i="65" l="1"/>
  <c r="D14" i="65" l="1"/>
  <c r="C14" i="65"/>
  <c r="C5" i="65"/>
  <c r="C4" i="65"/>
  <c r="C3" i="65"/>
  <c r="P43" i="57" l="1"/>
  <c r="F16" i="58" l="1"/>
  <c r="G16" i="58"/>
  <c r="H16" i="58"/>
  <c r="I16" i="58"/>
  <c r="J16" i="58"/>
  <c r="K16" i="58"/>
  <c r="L16" i="58"/>
  <c r="M16" i="58"/>
  <c r="N16" i="58"/>
  <c r="O16" i="58"/>
  <c r="P16" i="58"/>
  <c r="Q16" i="58"/>
  <c r="R16" i="58"/>
  <c r="S16" i="58"/>
  <c r="T16" i="58"/>
  <c r="U16" i="58"/>
  <c r="V16" i="58"/>
  <c r="W16" i="58"/>
  <c r="X16" i="58"/>
  <c r="Y16" i="58"/>
  <c r="Z16" i="58"/>
  <c r="AA16" i="58"/>
  <c r="AB16" i="58"/>
  <c r="AC16" i="58"/>
  <c r="AD16" i="58"/>
  <c r="AE16" i="58"/>
  <c r="AF16" i="58"/>
  <c r="AG16" i="58"/>
  <c r="AH16" i="58"/>
  <c r="AI16" i="58"/>
  <c r="AJ16" i="58"/>
  <c r="AK16" i="58"/>
  <c r="AL16" i="58"/>
  <c r="AM16" i="58"/>
  <c r="AN16" i="58"/>
  <c r="E16" i="58"/>
  <c r="D16" i="58"/>
  <c r="AN71" i="58" l="1"/>
  <c r="AM71" i="58"/>
  <c r="AL71" i="58"/>
  <c r="AK71" i="58"/>
  <c r="AJ71" i="58"/>
  <c r="AI71" i="58"/>
  <c r="AH71" i="58"/>
  <c r="AG71" i="58"/>
  <c r="AF71" i="58"/>
  <c r="AE71" i="58"/>
  <c r="AD71" i="58"/>
  <c r="AC71" i="58"/>
  <c r="AB71" i="58"/>
  <c r="AA71" i="58"/>
  <c r="Z71" i="58"/>
  <c r="Y71" i="58"/>
  <c r="X71" i="58"/>
  <c r="W71" i="58"/>
  <c r="V71" i="58"/>
  <c r="U71" i="58"/>
  <c r="T71" i="58"/>
  <c r="S71" i="58"/>
  <c r="R71" i="58"/>
  <c r="Q71" i="58"/>
  <c r="P71" i="58"/>
  <c r="O71" i="58"/>
  <c r="N71" i="58"/>
  <c r="M71" i="58"/>
  <c r="L71" i="58"/>
  <c r="K71" i="58"/>
  <c r="J71" i="58"/>
  <c r="I71" i="58"/>
  <c r="H71" i="58"/>
  <c r="G71" i="58"/>
  <c r="F71" i="58"/>
  <c r="E71" i="58"/>
  <c r="D71" i="58"/>
  <c r="AN70" i="58"/>
  <c r="AM70" i="58"/>
  <c r="AL70" i="58"/>
  <c r="AK70" i="58"/>
  <c r="AJ70" i="58"/>
  <c r="AI70" i="58"/>
  <c r="AH70" i="58"/>
  <c r="AG70" i="58"/>
  <c r="AF70" i="58"/>
  <c r="AE70" i="58"/>
  <c r="AD70" i="58"/>
  <c r="AC70" i="58"/>
  <c r="AB70" i="58"/>
  <c r="AA70" i="58"/>
  <c r="Z70" i="58"/>
  <c r="Y70" i="58"/>
  <c r="X70" i="58"/>
  <c r="W70" i="58"/>
  <c r="V70" i="58"/>
  <c r="U70" i="58"/>
  <c r="T70" i="58"/>
  <c r="S70" i="58"/>
  <c r="R70" i="58"/>
  <c r="Q70" i="58"/>
  <c r="P70" i="58"/>
  <c r="O70" i="58"/>
  <c r="N70" i="58"/>
  <c r="M70" i="58"/>
  <c r="L70" i="58"/>
  <c r="K70" i="58"/>
  <c r="J70" i="58"/>
  <c r="I70" i="58"/>
  <c r="H70" i="58"/>
  <c r="G70" i="58"/>
  <c r="F70" i="58"/>
  <c r="E70" i="58"/>
  <c r="D70" i="58"/>
  <c r="AN69" i="58"/>
  <c r="AM69" i="58"/>
  <c r="AL69" i="58"/>
  <c r="AK69" i="58"/>
  <c r="AJ69" i="58"/>
  <c r="AI69" i="58"/>
  <c r="AH69" i="58"/>
  <c r="AG69" i="58"/>
  <c r="AF69" i="58"/>
  <c r="AE69" i="58"/>
  <c r="AD69" i="58"/>
  <c r="AC69" i="58"/>
  <c r="AB69" i="58"/>
  <c r="AA69" i="58"/>
  <c r="Z69" i="58"/>
  <c r="Y69" i="58"/>
  <c r="X69" i="58"/>
  <c r="W69" i="58"/>
  <c r="V69" i="58"/>
  <c r="U69" i="58"/>
  <c r="T69" i="58"/>
  <c r="S69" i="58"/>
  <c r="R69" i="58"/>
  <c r="Q69" i="58"/>
  <c r="P69" i="58"/>
  <c r="O69" i="58"/>
  <c r="N69" i="58"/>
  <c r="M69" i="58"/>
  <c r="L69" i="58"/>
  <c r="K69" i="58"/>
  <c r="J69" i="58"/>
  <c r="I69" i="58"/>
  <c r="H69" i="58"/>
  <c r="G69" i="58"/>
  <c r="F69" i="58"/>
  <c r="E69" i="58"/>
  <c r="D69" i="58"/>
  <c r="E7" i="58" l="1"/>
  <c r="F7" i="58" s="1"/>
  <c r="G7" i="58" s="1"/>
  <c r="H7" i="58" s="1"/>
  <c r="I7" i="58" s="1"/>
  <c r="J7" i="58" s="1"/>
  <c r="K7" i="58" s="1"/>
  <c r="L7" i="58" s="1"/>
  <c r="M7" i="58" s="1"/>
  <c r="N7" i="58" s="1"/>
  <c r="O7" i="58" s="1"/>
  <c r="P7" i="58" s="1"/>
  <c r="Q7" i="58" s="1"/>
  <c r="R7" i="58" s="1"/>
  <c r="S7" i="58" s="1"/>
  <c r="T7" i="58" s="1"/>
  <c r="U7" i="58" s="1"/>
  <c r="V7" i="58" s="1"/>
  <c r="W7" i="58" s="1"/>
  <c r="X7" i="58" s="1"/>
  <c r="Y7" i="58" s="1"/>
  <c r="Z7" i="58" s="1"/>
  <c r="AA7" i="58" s="1"/>
  <c r="AB7" i="58" s="1"/>
  <c r="AC7" i="58" s="1"/>
  <c r="AD7" i="58" s="1"/>
  <c r="AE7" i="58" s="1"/>
  <c r="AF7" i="58" s="1"/>
  <c r="AG7" i="58" s="1"/>
  <c r="AH7" i="58" s="1"/>
  <c r="AI7" i="58" s="1"/>
  <c r="AJ7" i="58" s="1"/>
  <c r="AK7" i="58" s="1"/>
  <c r="AL7" i="58" s="1"/>
  <c r="AM7" i="58" s="1"/>
  <c r="AN7" i="58" s="1"/>
  <c r="AO15" i="56" l="1"/>
  <c r="C49" i="11" s="1"/>
  <c r="AO14" i="56"/>
  <c r="C48" i="11" s="1"/>
  <c r="AN16" i="56"/>
  <c r="AM16" i="56"/>
  <c r="AL16" i="56"/>
  <c r="AK16" i="56"/>
  <c r="AJ16" i="56"/>
  <c r="AI16" i="56"/>
  <c r="AH16" i="56"/>
  <c r="AG16" i="56"/>
  <c r="AF16" i="56"/>
  <c r="AE16" i="56"/>
  <c r="AD16" i="56"/>
  <c r="AC16" i="56"/>
  <c r="AB16" i="56"/>
  <c r="AA16" i="56"/>
  <c r="Z16" i="56"/>
  <c r="Y16" i="56"/>
  <c r="X16" i="56"/>
  <c r="W16" i="56"/>
  <c r="V16" i="56"/>
  <c r="U16" i="56"/>
  <c r="T16" i="56"/>
  <c r="S16" i="56"/>
  <c r="R16" i="56"/>
  <c r="Q16" i="56"/>
  <c r="P16" i="56"/>
  <c r="O16" i="56"/>
  <c r="N16" i="56"/>
  <c r="M16" i="56"/>
  <c r="L16" i="56"/>
  <c r="K16" i="56"/>
  <c r="J16" i="56"/>
  <c r="I16" i="56"/>
  <c r="H16" i="56"/>
  <c r="G16" i="56"/>
  <c r="F16" i="56"/>
  <c r="E16" i="56"/>
  <c r="D16" i="56"/>
  <c r="H13" i="11"/>
  <c r="H12" i="11"/>
  <c r="AN29" i="56"/>
  <c r="AM29" i="56"/>
  <c r="AL29" i="56"/>
  <c r="AK29" i="56"/>
  <c r="AJ29" i="56"/>
  <c r="AI29" i="56"/>
  <c r="AH29" i="56"/>
  <c r="AG29" i="56"/>
  <c r="AF29" i="56"/>
  <c r="AE29" i="56"/>
  <c r="AD29" i="56"/>
  <c r="AC29" i="56"/>
  <c r="AB29" i="56"/>
  <c r="AA29" i="56"/>
  <c r="Z29" i="56"/>
  <c r="Y29" i="56"/>
  <c r="X29" i="56"/>
  <c r="W29" i="56"/>
  <c r="V29" i="56"/>
  <c r="U29" i="56"/>
  <c r="T29" i="56"/>
  <c r="S29" i="56"/>
  <c r="R29" i="56"/>
  <c r="Q29" i="56"/>
  <c r="P29" i="56"/>
  <c r="O29" i="56"/>
  <c r="N29" i="56"/>
  <c r="M29" i="56"/>
  <c r="L29" i="56"/>
  <c r="K29" i="56"/>
  <c r="J29" i="56"/>
  <c r="I29" i="56"/>
  <c r="H29" i="56"/>
  <c r="G29" i="56"/>
  <c r="F29" i="56"/>
  <c r="E29" i="56"/>
  <c r="D29" i="56"/>
  <c r="AO28" i="56"/>
  <c r="D49" i="11" s="1"/>
  <c r="AO27" i="56"/>
  <c r="D48" i="11" s="1"/>
  <c r="AO28" i="8"/>
  <c r="AO27" i="8"/>
  <c r="D39" i="11" s="1"/>
  <c r="AN29" i="8"/>
  <c r="AM29" i="8"/>
  <c r="AL29" i="8"/>
  <c r="AK29" i="8"/>
  <c r="AJ29" i="8"/>
  <c r="AI29" i="8"/>
  <c r="AH29" i="8"/>
  <c r="AG29" i="8"/>
  <c r="AF29" i="8"/>
  <c r="AE29" i="8"/>
  <c r="AD29" i="8"/>
  <c r="AC29" i="8"/>
  <c r="AB29" i="8"/>
  <c r="AA29" i="8"/>
  <c r="Z29" i="8"/>
  <c r="Y29" i="8"/>
  <c r="X29" i="8"/>
  <c r="W29" i="8"/>
  <c r="V29" i="8"/>
  <c r="U29" i="8"/>
  <c r="T29" i="8"/>
  <c r="S29" i="8"/>
  <c r="R29" i="8"/>
  <c r="Q29" i="8"/>
  <c r="P29" i="8"/>
  <c r="O29" i="8"/>
  <c r="N29" i="8"/>
  <c r="M29" i="8"/>
  <c r="L29" i="8"/>
  <c r="K29" i="8"/>
  <c r="J29" i="8"/>
  <c r="I29" i="8"/>
  <c r="H29" i="8"/>
  <c r="G29" i="8"/>
  <c r="F29" i="8"/>
  <c r="E29" i="8"/>
  <c r="D29" i="8"/>
  <c r="AO15" i="8"/>
  <c r="C40" i="11" s="1"/>
  <c r="AO14" i="8"/>
  <c r="C39" i="11" s="1"/>
  <c r="AN16" i="8"/>
  <c r="AM16" i="8"/>
  <c r="AL16" i="8"/>
  <c r="AK16" i="8"/>
  <c r="AJ16" i="8"/>
  <c r="AI16" i="8"/>
  <c r="AH16"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C6" i="11"/>
  <c r="C5" i="11"/>
  <c r="C4" i="11"/>
  <c r="C3" i="11"/>
  <c r="C5" i="58"/>
  <c r="C5" i="67" s="1"/>
  <c r="C4" i="58"/>
  <c r="C3" i="58"/>
  <c r="C2" i="58"/>
  <c r="B5" i="41"/>
  <c r="B4" i="41"/>
  <c r="B3" i="41"/>
  <c r="B2" i="41"/>
  <c r="C6" i="56"/>
  <c r="C5" i="56"/>
  <c r="C3" i="56"/>
  <c r="C6" i="8"/>
  <c r="C5" i="8"/>
  <c r="C4" i="8"/>
  <c r="AN61" i="58"/>
  <c r="AM61" i="58"/>
  <c r="AL61" i="58"/>
  <c r="AK61" i="58"/>
  <c r="AJ61" i="58"/>
  <c r="AI61" i="58"/>
  <c r="AH61" i="58"/>
  <c r="AG61" i="58"/>
  <c r="AF61" i="58"/>
  <c r="AE61" i="58"/>
  <c r="AD61" i="58"/>
  <c r="AC61" i="58"/>
  <c r="AB61" i="58"/>
  <c r="AA61" i="58"/>
  <c r="Z61" i="58"/>
  <c r="Y61" i="58"/>
  <c r="X61" i="58"/>
  <c r="W61" i="58"/>
  <c r="V61" i="58"/>
  <c r="U61" i="58"/>
  <c r="T61" i="58"/>
  <c r="S61" i="58"/>
  <c r="R61" i="58"/>
  <c r="Q61" i="58"/>
  <c r="P61" i="58"/>
  <c r="O61" i="58"/>
  <c r="N61" i="58"/>
  <c r="M61" i="58"/>
  <c r="L61" i="58"/>
  <c r="K61" i="58"/>
  <c r="J61" i="58"/>
  <c r="I61" i="58"/>
  <c r="H61" i="58"/>
  <c r="G61" i="58"/>
  <c r="F61" i="58"/>
  <c r="E61" i="58"/>
  <c r="D61" i="58"/>
  <c r="P22" i="57"/>
  <c r="D22" i="53" s="1"/>
  <c r="P21" i="57"/>
  <c r="D21" i="53" s="1"/>
  <c r="P20" i="57"/>
  <c r="D20" i="53" s="1"/>
  <c r="P19" i="57"/>
  <c r="D19" i="53" s="1"/>
  <c r="P18" i="57"/>
  <c r="D18" i="53" s="1"/>
  <c r="P17" i="57"/>
  <c r="D17" i="53" s="1"/>
  <c r="AN38" i="58"/>
  <c r="AM38" i="58"/>
  <c r="AL38" i="58"/>
  <c r="AK38" i="58"/>
  <c r="AJ38" i="58"/>
  <c r="AI38" i="58"/>
  <c r="AH38" i="58"/>
  <c r="AG38" i="58"/>
  <c r="AF38" i="58"/>
  <c r="AE38" i="58"/>
  <c r="AD38" i="58"/>
  <c r="AC38" i="58"/>
  <c r="AB38" i="58"/>
  <c r="AA38" i="58"/>
  <c r="Z38" i="58"/>
  <c r="Y38" i="58"/>
  <c r="X38" i="58"/>
  <c r="W38" i="58"/>
  <c r="V38" i="58"/>
  <c r="U38" i="58"/>
  <c r="T38" i="58"/>
  <c r="S38" i="58"/>
  <c r="R38" i="58"/>
  <c r="Q38" i="58"/>
  <c r="P38" i="58"/>
  <c r="O38" i="58"/>
  <c r="N38" i="58"/>
  <c r="M38" i="58"/>
  <c r="L38" i="58"/>
  <c r="K38" i="58"/>
  <c r="J38" i="58"/>
  <c r="I38" i="58"/>
  <c r="H38" i="58"/>
  <c r="G38" i="58"/>
  <c r="F38" i="58"/>
  <c r="E38" i="58"/>
  <c r="D38" i="58"/>
  <c r="AO54" i="53"/>
  <c r="AO53" i="53"/>
  <c r="D29" i="11" s="1"/>
  <c r="D38" i="65" s="1"/>
  <c r="AN34" i="53"/>
  <c r="AM34" i="53"/>
  <c r="AL34" i="53"/>
  <c r="AK34" i="53"/>
  <c r="AJ34" i="53"/>
  <c r="AI34" i="53"/>
  <c r="AH34" i="53"/>
  <c r="AG34" i="53"/>
  <c r="AF34" i="53"/>
  <c r="AE34" i="53"/>
  <c r="AD34" i="53"/>
  <c r="AC34" i="53"/>
  <c r="AB34" i="53"/>
  <c r="AA34" i="53"/>
  <c r="Z34" i="53"/>
  <c r="Y34" i="53"/>
  <c r="X34" i="53"/>
  <c r="W34" i="53"/>
  <c r="V34" i="53"/>
  <c r="U34" i="53"/>
  <c r="T34" i="53"/>
  <c r="S34" i="53"/>
  <c r="R34" i="53"/>
  <c r="Q34" i="53"/>
  <c r="P34" i="53"/>
  <c r="O34" i="53"/>
  <c r="N34" i="53"/>
  <c r="M34" i="53"/>
  <c r="L34" i="53"/>
  <c r="K34" i="53"/>
  <c r="J34" i="53"/>
  <c r="I34" i="53"/>
  <c r="H34" i="53"/>
  <c r="G34" i="53"/>
  <c r="F34" i="53"/>
  <c r="AO26" i="53"/>
  <c r="AO25" i="53"/>
  <c r="C29" i="11" s="1"/>
  <c r="C38" i="65" s="1"/>
  <c r="AC46" i="57"/>
  <c r="E50" i="53" s="1"/>
  <c r="AC45" i="57"/>
  <c r="E49" i="53" s="1"/>
  <c r="AC44" i="57"/>
  <c r="E48" i="53" s="1"/>
  <c r="AC43" i="57"/>
  <c r="E47" i="53" s="1"/>
  <c r="AC42" i="57"/>
  <c r="E46" i="53" s="1"/>
  <c r="AC41" i="57"/>
  <c r="E45" i="53" s="1"/>
  <c r="E44" i="53"/>
  <c r="AC36" i="57"/>
  <c r="E40" i="53" s="1"/>
  <c r="AC35" i="57"/>
  <c r="E39" i="53" s="1"/>
  <c r="E38" i="53"/>
  <c r="E24" i="67" s="1"/>
  <c r="P46" i="57"/>
  <c r="D50" i="53" s="1"/>
  <c r="P45" i="57"/>
  <c r="D49" i="53" s="1"/>
  <c r="P44" i="57"/>
  <c r="D48" i="53" s="1"/>
  <c r="D47" i="53"/>
  <c r="P42" i="57"/>
  <c r="D46" i="53" s="1"/>
  <c r="P41" i="57"/>
  <c r="D45" i="53" s="1"/>
  <c r="P40" i="57"/>
  <c r="D44" i="53" s="1"/>
  <c r="P36" i="57"/>
  <c r="D40" i="53" s="1"/>
  <c r="P35" i="57"/>
  <c r="D39" i="53" s="1"/>
  <c r="P34" i="57"/>
  <c r="AC29" i="57"/>
  <c r="E33" i="53" s="1"/>
  <c r="AC28" i="57"/>
  <c r="E32" i="53" s="1"/>
  <c r="E31" i="53"/>
  <c r="AC22" i="57"/>
  <c r="E22" i="53" s="1"/>
  <c r="AC21" i="57"/>
  <c r="E21" i="53" s="1"/>
  <c r="AC20" i="57"/>
  <c r="E20" i="53" s="1"/>
  <c r="AC19" i="57"/>
  <c r="E19" i="53" s="1"/>
  <c r="E18" i="53"/>
  <c r="AC17" i="57"/>
  <c r="E17" i="53" s="1"/>
  <c r="P29" i="57"/>
  <c r="D33" i="53" s="1"/>
  <c r="P28" i="57"/>
  <c r="D32" i="53" s="1"/>
  <c r="P27" i="57"/>
  <c r="D31" i="53" s="1"/>
  <c r="AN55" i="53"/>
  <c r="AM55" i="53"/>
  <c r="AL55" i="53"/>
  <c r="AK55" i="53"/>
  <c r="AJ55" i="53"/>
  <c r="AI55" i="53"/>
  <c r="AH55" i="53"/>
  <c r="AG55" i="53"/>
  <c r="AF55" i="53"/>
  <c r="AE55" i="53"/>
  <c r="AD55" i="53"/>
  <c r="AC55" i="53"/>
  <c r="AB55" i="53"/>
  <c r="AA55" i="53"/>
  <c r="Z55" i="53"/>
  <c r="Y55" i="53"/>
  <c r="X55" i="53"/>
  <c r="W55" i="53"/>
  <c r="V55" i="53"/>
  <c r="U55" i="53"/>
  <c r="T55" i="53"/>
  <c r="S55" i="53"/>
  <c r="R55" i="53"/>
  <c r="Q55" i="53"/>
  <c r="P55" i="53"/>
  <c r="O55" i="53"/>
  <c r="N55" i="53"/>
  <c r="M55" i="53"/>
  <c r="L55" i="53"/>
  <c r="K55" i="53"/>
  <c r="J55" i="53"/>
  <c r="I55" i="53"/>
  <c r="H55" i="53"/>
  <c r="G55" i="53"/>
  <c r="F55" i="53"/>
  <c r="E55" i="53"/>
  <c r="D55" i="53"/>
  <c r="AN27" i="53"/>
  <c r="AM27" i="53"/>
  <c r="AL27" i="53"/>
  <c r="AK27" i="53"/>
  <c r="AJ27" i="53"/>
  <c r="AI27" i="53"/>
  <c r="AH27" i="53"/>
  <c r="AG27" i="53"/>
  <c r="AF27" i="53"/>
  <c r="AE27" i="53"/>
  <c r="AD27" i="53"/>
  <c r="AC27" i="53"/>
  <c r="AB27" i="53"/>
  <c r="AA27" i="53"/>
  <c r="Z27" i="53"/>
  <c r="Y27" i="53"/>
  <c r="X27" i="53"/>
  <c r="W27" i="53"/>
  <c r="V27" i="53"/>
  <c r="U27" i="53"/>
  <c r="T27" i="53"/>
  <c r="S27" i="53"/>
  <c r="R27" i="53"/>
  <c r="Q27" i="53"/>
  <c r="P27" i="53"/>
  <c r="O27" i="53"/>
  <c r="N27" i="53"/>
  <c r="M27" i="53"/>
  <c r="L27" i="53"/>
  <c r="K27" i="53"/>
  <c r="J27" i="53"/>
  <c r="I27" i="53"/>
  <c r="H27" i="53"/>
  <c r="G27" i="53"/>
  <c r="F27" i="53"/>
  <c r="E27" i="53"/>
  <c r="D27" i="53"/>
  <c r="AC13" i="57"/>
  <c r="E13" i="53" s="1"/>
  <c r="AC12" i="57"/>
  <c r="E12" i="53" s="1"/>
  <c r="E13" i="67" s="1"/>
  <c r="AC11" i="57"/>
  <c r="E11" i="53" s="1"/>
  <c r="AB14" i="57"/>
  <c r="AA14" i="57"/>
  <c r="Z14" i="57"/>
  <c r="Y14" i="57"/>
  <c r="X14" i="57"/>
  <c r="W14" i="57"/>
  <c r="V14" i="57"/>
  <c r="U14" i="57"/>
  <c r="T14" i="57"/>
  <c r="S14" i="57"/>
  <c r="R14" i="57"/>
  <c r="Q14" i="57"/>
  <c r="P13" i="57"/>
  <c r="D13" i="53" s="1"/>
  <c r="D17" i="67" s="1"/>
  <c r="P12" i="57"/>
  <c r="D12" i="53" s="1"/>
  <c r="D13" i="67" s="1"/>
  <c r="P11" i="57"/>
  <c r="O14" i="57"/>
  <c r="N14" i="57"/>
  <c r="M14" i="57"/>
  <c r="L14" i="57"/>
  <c r="K14" i="57"/>
  <c r="J14" i="57"/>
  <c r="I14" i="57"/>
  <c r="H14" i="57"/>
  <c r="G14" i="57"/>
  <c r="F14" i="57"/>
  <c r="E14" i="57"/>
  <c r="AB37" i="57"/>
  <c r="AA37" i="57"/>
  <c r="Z37" i="57"/>
  <c r="Y37" i="57"/>
  <c r="X37" i="57"/>
  <c r="W37" i="57"/>
  <c r="V37" i="57"/>
  <c r="U37" i="57"/>
  <c r="T37" i="57"/>
  <c r="S37" i="57"/>
  <c r="R37" i="57"/>
  <c r="Q37" i="57"/>
  <c r="O37" i="57"/>
  <c r="N37" i="57"/>
  <c r="M37" i="57"/>
  <c r="L37" i="57"/>
  <c r="K37" i="57"/>
  <c r="J37" i="57"/>
  <c r="I37" i="57"/>
  <c r="H37" i="57"/>
  <c r="G37" i="57"/>
  <c r="F37" i="57"/>
  <c r="E37" i="57"/>
  <c r="E21" i="58"/>
  <c r="F21" i="58" s="1"/>
  <c r="G21" i="58" s="1"/>
  <c r="H21" i="58" s="1"/>
  <c r="I21" i="58" s="1"/>
  <c r="J21" i="58" s="1"/>
  <c r="K21" i="58" s="1"/>
  <c r="L21" i="58" s="1"/>
  <c r="M21" i="58" s="1"/>
  <c r="N21" i="58" s="1"/>
  <c r="O21" i="58" s="1"/>
  <c r="P21" i="58" s="1"/>
  <c r="Q21" i="58" s="1"/>
  <c r="R21" i="58" s="1"/>
  <c r="S21" i="58" s="1"/>
  <c r="T21" i="58" s="1"/>
  <c r="U21" i="58" s="1"/>
  <c r="V21" i="58" s="1"/>
  <c r="W21" i="58" s="1"/>
  <c r="X21" i="58" s="1"/>
  <c r="Y21" i="58" s="1"/>
  <c r="Z21" i="58" s="1"/>
  <c r="AA21" i="58" s="1"/>
  <c r="AB21" i="58" s="1"/>
  <c r="AC21" i="58" s="1"/>
  <c r="AD21" i="58" s="1"/>
  <c r="AE21" i="58" s="1"/>
  <c r="AF21" i="58" s="1"/>
  <c r="AG21" i="58" s="1"/>
  <c r="AH21" i="58" s="1"/>
  <c r="AI21" i="58" s="1"/>
  <c r="AJ21" i="58" s="1"/>
  <c r="AK21" i="58" s="1"/>
  <c r="AL21" i="58" s="1"/>
  <c r="AM21" i="58" s="1"/>
  <c r="AN21" i="58" s="1"/>
  <c r="AN53" i="58"/>
  <c r="AN56" i="58" s="1"/>
  <c r="AN44" i="58"/>
  <c r="AN47" i="58" s="1"/>
  <c r="D44" i="58"/>
  <c r="D47" i="58" s="1"/>
  <c r="E44" i="58"/>
  <c r="E47" i="58" s="1"/>
  <c r="F44" i="58"/>
  <c r="F47" i="58" s="1"/>
  <c r="G44" i="58"/>
  <c r="G47" i="58" s="1"/>
  <c r="H44" i="58"/>
  <c r="H47" i="58" s="1"/>
  <c r="I44" i="58"/>
  <c r="I47" i="58" s="1"/>
  <c r="J44" i="58"/>
  <c r="J47" i="58" s="1"/>
  <c r="K44" i="58"/>
  <c r="K47" i="58" s="1"/>
  <c r="L44" i="58"/>
  <c r="L47" i="58" s="1"/>
  <c r="M44" i="58"/>
  <c r="M47" i="58" s="1"/>
  <c r="N44" i="58"/>
  <c r="N47" i="58" s="1"/>
  <c r="O44" i="58"/>
  <c r="O47" i="58" s="1"/>
  <c r="P44" i="58"/>
  <c r="P47" i="58" s="1"/>
  <c r="Q44" i="58"/>
  <c r="Q47" i="58" s="1"/>
  <c r="R44" i="58"/>
  <c r="R47" i="58" s="1"/>
  <c r="S44" i="58"/>
  <c r="S47" i="58" s="1"/>
  <c r="T44" i="58"/>
  <c r="T47" i="58" s="1"/>
  <c r="U44" i="58"/>
  <c r="U47" i="58" s="1"/>
  <c r="V44" i="58"/>
  <c r="V47" i="58" s="1"/>
  <c r="W44" i="58"/>
  <c r="W47" i="58" s="1"/>
  <c r="X44" i="58"/>
  <c r="X47" i="58" s="1"/>
  <c r="Y44" i="58"/>
  <c r="Y47" i="58" s="1"/>
  <c r="Z44" i="58"/>
  <c r="Z47" i="58" s="1"/>
  <c r="AA44" i="58"/>
  <c r="AA47" i="58" s="1"/>
  <c r="AB44" i="58"/>
  <c r="AB47" i="58" s="1"/>
  <c r="AC44" i="58"/>
  <c r="AC47" i="58" s="1"/>
  <c r="AD44" i="58"/>
  <c r="AD47" i="58" s="1"/>
  <c r="AE44" i="58"/>
  <c r="AE47" i="58" s="1"/>
  <c r="AF44" i="58"/>
  <c r="AF47" i="58" s="1"/>
  <c r="AG44" i="58"/>
  <c r="AG47" i="58" s="1"/>
  <c r="AH44" i="58"/>
  <c r="AH47" i="58" s="1"/>
  <c r="AI44" i="58"/>
  <c r="AI47" i="58" s="1"/>
  <c r="AJ44" i="58"/>
  <c r="AJ47" i="58" s="1"/>
  <c r="AK44" i="58"/>
  <c r="AK47" i="58" s="1"/>
  <c r="AL44" i="58"/>
  <c r="AL47" i="58" s="1"/>
  <c r="AM44" i="58"/>
  <c r="AM47" i="58" s="1"/>
  <c r="E30" i="53"/>
  <c r="F30" i="53" s="1"/>
  <c r="G30" i="53" s="1"/>
  <c r="H30" i="53" s="1"/>
  <c r="I30" i="53" s="1"/>
  <c r="J30" i="53" s="1"/>
  <c r="K30" i="53" s="1"/>
  <c r="L30" i="53" s="1"/>
  <c r="M30" i="53" s="1"/>
  <c r="N30" i="53" s="1"/>
  <c r="O30" i="53" s="1"/>
  <c r="P30" i="53" s="1"/>
  <c r="Q30" i="53" s="1"/>
  <c r="R30" i="53" s="1"/>
  <c r="S30" i="53" s="1"/>
  <c r="T30" i="53" s="1"/>
  <c r="U30" i="53" s="1"/>
  <c r="V30" i="53" s="1"/>
  <c r="W30" i="53" s="1"/>
  <c r="X30" i="53" s="1"/>
  <c r="Y30" i="53" s="1"/>
  <c r="Z30" i="53" s="1"/>
  <c r="AA30" i="53" s="1"/>
  <c r="AB30" i="53" s="1"/>
  <c r="AC30" i="53" s="1"/>
  <c r="AD30" i="53" s="1"/>
  <c r="AE30" i="53" s="1"/>
  <c r="AF30" i="53" s="1"/>
  <c r="AG30" i="53" s="1"/>
  <c r="AH30" i="53" s="1"/>
  <c r="AI30" i="53" s="1"/>
  <c r="AJ30" i="53" s="1"/>
  <c r="AK30" i="53" s="1"/>
  <c r="AL30" i="53" s="1"/>
  <c r="AM30" i="53" s="1"/>
  <c r="AN30" i="53" s="1"/>
  <c r="E19" i="8"/>
  <c r="F19" i="8" s="1"/>
  <c r="G19" i="8" s="1"/>
  <c r="H19" i="8" s="1"/>
  <c r="I19" i="8" s="1"/>
  <c r="J19" i="8" s="1"/>
  <c r="K19" i="8" s="1"/>
  <c r="L19" i="8" s="1"/>
  <c r="M19" i="8" s="1"/>
  <c r="N19" i="8" s="1"/>
  <c r="O19" i="8" s="1"/>
  <c r="P19" i="8" s="1"/>
  <c r="Q19" i="8" s="1"/>
  <c r="R19" i="8" s="1"/>
  <c r="S19" i="8" s="1"/>
  <c r="T19" i="8" s="1"/>
  <c r="U19" i="8" s="1"/>
  <c r="V19" i="8" s="1"/>
  <c r="W19" i="8" s="1"/>
  <c r="X19" i="8" s="1"/>
  <c r="Y19" i="8" s="1"/>
  <c r="Z19" i="8" s="1"/>
  <c r="AA19" i="8" s="1"/>
  <c r="AB19" i="8" s="1"/>
  <c r="AC19" i="8" s="1"/>
  <c r="AD19" i="8" s="1"/>
  <c r="AE19" i="8" s="1"/>
  <c r="AF19" i="8" s="1"/>
  <c r="AG19" i="8" s="1"/>
  <c r="AH19" i="8" s="1"/>
  <c r="AI19" i="8" s="1"/>
  <c r="AJ19" i="8" s="1"/>
  <c r="AK19" i="8" s="1"/>
  <c r="AL19" i="8" s="1"/>
  <c r="AM19" i="8" s="1"/>
  <c r="AN19" i="8" s="1"/>
  <c r="E19" i="56"/>
  <c r="F19" i="56" s="1"/>
  <c r="G19" i="56" s="1"/>
  <c r="H19" i="56" s="1"/>
  <c r="I19" i="56" s="1"/>
  <c r="J19" i="56" s="1"/>
  <c r="K19" i="56" s="1"/>
  <c r="L19" i="56" s="1"/>
  <c r="M19" i="56" s="1"/>
  <c r="N19" i="56" s="1"/>
  <c r="O19" i="56" s="1"/>
  <c r="P19" i="56" s="1"/>
  <c r="Q19" i="56" s="1"/>
  <c r="R19" i="56" s="1"/>
  <c r="S19" i="56" s="1"/>
  <c r="T19" i="56" s="1"/>
  <c r="U19" i="56" s="1"/>
  <c r="V19" i="56" s="1"/>
  <c r="W19" i="56" s="1"/>
  <c r="X19" i="56" s="1"/>
  <c r="Y19" i="56" s="1"/>
  <c r="Z19" i="56" s="1"/>
  <c r="AA19" i="56" s="1"/>
  <c r="AB19" i="56" s="1"/>
  <c r="AC19" i="56" s="1"/>
  <c r="AD19" i="56" s="1"/>
  <c r="AE19" i="56" s="1"/>
  <c r="AF19" i="56" s="1"/>
  <c r="AG19" i="56" s="1"/>
  <c r="AH19" i="56" s="1"/>
  <c r="AI19" i="56" s="1"/>
  <c r="AJ19" i="56" s="1"/>
  <c r="AK19" i="56" s="1"/>
  <c r="AL19" i="56" s="1"/>
  <c r="AM19" i="56" s="1"/>
  <c r="AN19" i="56" s="1"/>
  <c r="AO24" i="56"/>
  <c r="D44" i="11" s="1"/>
  <c r="AO24" i="8"/>
  <c r="D35" i="11" s="1"/>
  <c r="D17" i="11"/>
  <c r="C17" i="11"/>
  <c r="AN41" i="53"/>
  <c r="AM41" i="53"/>
  <c r="AL41" i="53"/>
  <c r="AK41" i="53"/>
  <c r="AJ41" i="53"/>
  <c r="AI41" i="53"/>
  <c r="AH41" i="53"/>
  <c r="AG41" i="53"/>
  <c r="AF41" i="53"/>
  <c r="AE41" i="53"/>
  <c r="AD41" i="53"/>
  <c r="AC41" i="53"/>
  <c r="AB41" i="53"/>
  <c r="AA41" i="53"/>
  <c r="Z41" i="53"/>
  <c r="Y41" i="53"/>
  <c r="X41" i="53"/>
  <c r="W41" i="53"/>
  <c r="V41" i="53"/>
  <c r="U41" i="53"/>
  <c r="T41" i="53"/>
  <c r="S41" i="53"/>
  <c r="R41" i="53"/>
  <c r="Q41" i="53"/>
  <c r="P41" i="53"/>
  <c r="O41" i="53"/>
  <c r="N41" i="53"/>
  <c r="M41" i="53"/>
  <c r="L41" i="53"/>
  <c r="K41" i="53"/>
  <c r="J41" i="53"/>
  <c r="I41" i="53"/>
  <c r="H41" i="53"/>
  <c r="G41" i="53"/>
  <c r="F41" i="53"/>
  <c r="F14" i="53"/>
  <c r="G14" i="53"/>
  <c r="H14" i="53"/>
  <c r="I14" i="53"/>
  <c r="J14" i="53"/>
  <c r="K14" i="53"/>
  <c r="L14" i="53"/>
  <c r="M14" i="53"/>
  <c r="N14" i="53"/>
  <c r="O14" i="53"/>
  <c r="P14" i="53"/>
  <c r="Q14" i="53"/>
  <c r="R14" i="53"/>
  <c r="S14" i="53"/>
  <c r="T14" i="53"/>
  <c r="U14" i="53"/>
  <c r="V14" i="53"/>
  <c r="W14" i="53"/>
  <c r="X14" i="53"/>
  <c r="Y14" i="53"/>
  <c r="Z14" i="53"/>
  <c r="AA14" i="53"/>
  <c r="AB14" i="53"/>
  <c r="AC14" i="53"/>
  <c r="AD14" i="53"/>
  <c r="AE14" i="53"/>
  <c r="AF14" i="53"/>
  <c r="AG14" i="53"/>
  <c r="AH14" i="53"/>
  <c r="AI14" i="53"/>
  <c r="AJ14" i="53"/>
  <c r="AK14" i="53"/>
  <c r="AL14" i="53"/>
  <c r="AM14" i="53"/>
  <c r="AN14" i="53"/>
  <c r="AM53" i="58"/>
  <c r="AM56" i="58" s="1"/>
  <c r="AL53" i="58"/>
  <c r="AL56" i="58" s="1"/>
  <c r="AK53" i="58"/>
  <c r="AK56" i="58" s="1"/>
  <c r="AJ53" i="58"/>
  <c r="AJ56" i="58" s="1"/>
  <c r="AI53" i="58"/>
  <c r="AI56" i="58" s="1"/>
  <c r="AH53" i="58"/>
  <c r="AH56" i="58" s="1"/>
  <c r="AG53" i="58"/>
  <c r="AG56" i="58" s="1"/>
  <c r="AF53" i="58"/>
  <c r="AF56" i="58" s="1"/>
  <c r="AE53" i="58"/>
  <c r="AE56" i="58" s="1"/>
  <c r="AD53" i="58"/>
  <c r="AD56" i="58" s="1"/>
  <c r="AC53" i="58"/>
  <c r="AC56" i="58" s="1"/>
  <c r="AB53" i="58"/>
  <c r="AB56" i="58" s="1"/>
  <c r="AA53" i="58"/>
  <c r="AA56" i="58" s="1"/>
  <c r="Z53" i="58"/>
  <c r="Z56" i="58" s="1"/>
  <c r="Y53" i="58"/>
  <c r="Y56" i="58" s="1"/>
  <c r="X53" i="58"/>
  <c r="X56" i="58" s="1"/>
  <c r="W53" i="58"/>
  <c r="W56" i="58" s="1"/>
  <c r="V53" i="58"/>
  <c r="V56" i="58" s="1"/>
  <c r="U53" i="58"/>
  <c r="U56" i="58" s="1"/>
  <c r="T53" i="58"/>
  <c r="T56" i="58" s="1"/>
  <c r="S53" i="58"/>
  <c r="S56" i="58" s="1"/>
  <c r="R53" i="58"/>
  <c r="R56" i="58" s="1"/>
  <c r="Q53" i="58"/>
  <c r="Q56" i="58" s="1"/>
  <c r="P53" i="58"/>
  <c r="P56" i="58" s="1"/>
  <c r="O53" i="58"/>
  <c r="O56" i="58" s="1"/>
  <c r="N53" i="58"/>
  <c r="N56" i="58" s="1"/>
  <c r="M53" i="58"/>
  <c r="M56" i="58" s="1"/>
  <c r="L53" i="58"/>
  <c r="L56" i="58" s="1"/>
  <c r="K53" i="58"/>
  <c r="K56" i="58" s="1"/>
  <c r="J53" i="58"/>
  <c r="J56" i="58" s="1"/>
  <c r="I53" i="58"/>
  <c r="I56" i="58" s="1"/>
  <c r="H53" i="58"/>
  <c r="H56" i="58" s="1"/>
  <c r="G53" i="58"/>
  <c r="G56" i="58" s="1"/>
  <c r="F53" i="58"/>
  <c r="F56" i="58" s="1"/>
  <c r="E53" i="58"/>
  <c r="E56" i="58" s="1"/>
  <c r="D53" i="58"/>
  <c r="D56" i="58" s="1"/>
  <c r="E15" i="58"/>
  <c r="F15" i="58" s="1"/>
  <c r="G15" i="58" s="1"/>
  <c r="H15" i="58" s="1"/>
  <c r="I15" i="58" s="1"/>
  <c r="J15" i="58" s="1"/>
  <c r="K15" i="58" s="1"/>
  <c r="L15" i="58" s="1"/>
  <c r="M15" i="58" s="1"/>
  <c r="N15" i="58" s="1"/>
  <c r="O15" i="58" s="1"/>
  <c r="P15" i="58" s="1"/>
  <c r="Q15" i="58" s="1"/>
  <c r="R15" i="58" s="1"/>
  <c r="S15" i="58" s="1"/>
  <c r="T15" i="58" s="1"/>
  <c r="U15" i="58" s="1"/>
  <c r="V15" i="58" s="1"/>
  <c r="W15" i="58" s="1"/>
  <c r="X15" i="58" s="1"/>
  <c r="Y15" i="58" s="1"/>
  <c r="Z15" i="58" s="1"/>
  <c r="AA15" i="58" s="1"/>
  <c r="AB15" i="58" s="1"/>
  <c r="AC15" i="58" s="1"/>
  <c r="AD15" i="58" s="1"/>
  <c r="AE15" i="58" s="1"/>
  <c r="AF15" i="58" s="1"/>
  <c r="AG15" i="58" s="1"/>
  <c r="AH15" i="58" s="1"/>
  <c r="AI15" i="58" s="1"/>
  <c r="AJ15" i="58" s="1"/>
  <c r="AK15" i="58" s="1"/>
  <c r="AL15" i="58" s="1"/>
  <c r="AM15" i="58" s="1"/>
  <c r="AN15" i="58" s="1"/>
  <c r="E23" i="56"/>
  <c r="F23" i="56" s="1"/>
  <c r="G23" i="56" s="1"/>
  <c r="H23" i="56" s="1"/>
  <c r="I23" i="56" s="1"/>
  <c r="J23" i="56" s="1"/>
  <c r="K23" i="56" s="1"/>
  <c r="L23" i="56" s="1"/>
  <c r="M23" i="56" s="1"/>
  <c r="N23" i="56" s="1"/>
  <c r="O23" i="56" s="1"/>
  <c r="P23" i="56" s="1"/>
  <c r="Q23" i="56" s="1"/>
  <c r="R23" i="56" s="1"/>
  <c r="S23" i="56" s="1"/>
  <c r="T23" i="56" s="1"/>
  <c r="U23" i="56" s="1"/>
  <c r="V23" i="56" s="1"/>
  <c r="W23" i="56" s="1"/>
  <c r="X23" i="56" s="1"/>
  <c r="Y23" i="56" s="1"/>
  <c r="Z23" i="56" s="1"/>
  <c r="AA23" i="56" s="1"/>
  <c r="AB23" i="56" s="1"/>
  <c r="AC23" i="56" s="1"/>
  <c r="AD23" i="56" s="1"/>
  <c r="AE23" i="56" s="1"/>
  <c r="AF23" i="56" s="1"/>
  <c r="AG23" i="56" s="1"/>
  <c r="AH23" i="56" s="1"/>
  <c r="AI23" i="56" s="1"/>
  <c r="AJ23" i="56" s="1"/>
  <c r="AK23" i="56" s="1"/>
  <c r="AL23" i="56" s="1"/>
  <c r="AM23" i="56" s="1"/>
  <c r="AN23" i="56" s="1"/>
  <c r="E10" i="56"/>
  <c r="F10" i="56" s="1"/>
  <c r="G10" i="56" s="1"/>
  <c r="H10" i="56" s="1"/>
  <c r="I10" i="56" s="1"/>
  <c r="J10" i="56" s="1"/>
  <c r="K10" i="56" s="1"/>
  <c r="L10" i="56" s="1"/>
  <c r="M10" i="56" s="1"/>
  <c r="N10" i="56" s="1"/>
  <c r="O10" i="56" s="1"/>
  <c r="P10" i="56" s="1"/>
  <c r="Q10" i="56" s="1"/>
  <c r="R10" i="56" s="1"/>
  <c r="S10" i="56" s="1"/>
  <c r="T10" i="56" s="1"/>
  <c r="U10" i="56" s="1"/>
  <c r="V10" i="56" s="1"/>
  <c r="W10" i="56" s="1"/>
  <c r="X10" i="56" s="1"/>
  <c r="Y10" i="56" s="1"/>
  <c r="Z10" i="56" s="1"/>
  <c r="AA10" i="56" s="1"/>
  <c r="AB10" i="56" s="1"/>
  <c r="AC10" i="56" s="1"/>
  <c r="AD10" i="56" s="1"/>
  <c r="AE10" i="56" s="1"/>
  <c r="AF10" i="56" s="1"/>
  <c r="AG10" i="56" s="1"/>
  <c r="AH10" i="56" s="1"/>
  <c r="AI10" i="56" s="1"/>
  <c r="AJ10" i="56" s="1"/>
  <c r="AK10" i="56" s="1"/>
  <c r="AL10" i="56" s="1"/>
  <c r="AM10" i="56" s="1"/>
  <c r="AN10" i="56" s="1"/>
  <c r="E23" i="8"/>
  <c r="F23" i="8" s="1"/>
  <c r="G23" i="8" s="1"/>
  <c r="H23" i="8" s="1"/>
  <c r="I23" i="8" s="1"/>
  <c r="J23" i="8" s="1"/>
  <c r="K23" i="8" s="1"/>
  <c r="L23" i="8" s="1"/>
  <c r="M23" i="8" s="1"/>
  <c r="N23" i="8" s="1"/>
  <c r="O23" i="8" s="1"/>
  <c r="P23" i="8" s="1"/>
  <c r="Q23" i="8" s="1"/>
  <c r="R23" i="8" s="1"/>
  <c r="S23" i="8" s="1"/>
  <c r="T23" i="8" s="1"/>
  <c r="U23" i="8" s="1"/>
  <c r="V23" i="8" s="1"/>
  <c r="W23" i="8" s="1"/>
  <c r="X23" i="8" s="1"/>
  <c r="Y23" i="8" s="1"/>
  <c r="Z23" i="8" s="1"/>
  <c r="AA23" i="8" s="1"/>
  <c r="AB23" i="8" s="1"/>
  <c r="AC23" i="8" s="1"/>
  <c r="AD23" i="8" s="1"/>
  <c r="AE23" i="8" s="1"/>
  <c r="AF23" i="8" s="1"/>
  <c r="AG23" i="8" s="1"/>
  <c r="AH23" i="8" s="1"/>
  <c r="AI23" i="8" s="1"/>
  <c r="AJ23" i="8" s="1"/>
  <c r="AK23" i="8" s="1"/>
  <c r="AL23" i="8" s="1"/>
  <c r="AM23" i="8" s="1"/>
  <c r="AN23" i="8" s="1"/>
  <c r="E10" i="8"/>
  <c r="F10" i="8" s="1"/>
  <c r="G10" i="8" s="1"/>
  <c r="H10" i="8" s="1"/>
  <c r="I10" i="8" s="1"/>
  <c r="J10" i="8" s="1"/>
  <c r="K10" i="8" s="1"/>
  <c r="L10" i="8" s="1"/>
  <c r="M10" i="8" s="1"/>
  <c r="N10" i="8" s="1"/>
  <c r="O10" i="8" s="1"/>
  <c r="P10" i="8" s="1"/>
  <c r="Q10" i="8" s="1"/>
  <c r="R10" i="8" s="1"/>
  <c r="S10" i="8" s="1"/>
  <c r="T10" i="8" s="1"/>
  <c r="U10" i="8" s="1"/>
  <c r="V10" i="8" s="1"/>
  <c r="W10" i="8" s="1"/>
  <c r="X10" i="8" s="1"/>
  <c r="Y10" i="8" s="1"/>
  <c r="Z10" i="8" s="1"/>
  <c r="AA10" i="8" s="1"/>
  <c r="AB10" i="8" s="1"/>
  <c r="AC10" i="8" s="1"/>
  <c r="AD10" i="8" s="1"/>
  <c r="AE10" i="8" s="1"/>
  <c r="AF10" i="8" s="1"/>
  <c r="AG10" i="8" s="1"/>
  <c r="AH10" i="8" s="1"/>
  <c r="AI10" i="8" s="1"/>
  <c r="AJ10" i="8" s="1"/>
  <c r="AK10" i="8" s="1"/>
  <c r="AL10" i="8" s="1"/>
  <c r="AM10" i="8" s="1"/>
  <c r="AN10" i="8" s="1"/>
  <c r="AO20" i="56"/>
  <c r="C45" i="11" s="1"/>
  <c r="AO11" i="56"/>
  <c r="C44" i="11" s="1"/>
  <c r="AO20" i="8"/>
  <c r="C36" i="11" s="1"/>
  <c r="AO11" i="8"/>
  <c r="C35" i="11" s="1"/>
  <c r="H63" i="58" l="1"/>
  <c r="N63" i="58"/>
  <c r="T63" i="58"/>
  <c r="Z63" i="58"/>
  <c r="AF63" i="58"/>
  <c r="AL63" i="58"/>
  <c r="I63" i="58"/>
  <c r="O63" i="58"/>
  <c r="U63" i="58"/>
  <c r="AA63" i="58"/>
  <c r="AG63" i="58"/>
  <c r="AM63" i="58"/>
  <c r="J63" i="58"/>
  <c r="P63" i="58"/>
  <c r="V63" i="58"/>
  <c r="AB63" i="58"/>
  <c r="AH63" i="58"/>
  <c r="AN63" i="58"/>
  <c r="E63" i="58"/>
  <c r="K63" i="58"/>
  <c r="Q63" i="58"/>
  <c r="W63" i="58"/>
  <c r="AC63" i="58"/>
  <c r="AI63" i="58"/>
  <c r="F63" i="58"/>
  <c r="L63" i="58"/>
  <c r="R63" i="58"/>
  <c r="X63" i="58"/>
  <c r="AD63" i="58"/>
  <c r="AJ63" i="58"/>
  <c r="G63" i="58"/>
  <c r="M63" i="58"/>
  <c r="S63" i="58"/>
  <c r="Y63" i="58"/>
  <c r="AE63" i="58"/>
  <c r="AK63" i="58"/>
  <c r="D40" i="11"/>
  <c r="C30" i="11"/>
  <c r="C39" i="65" s="1"/>
  <c r="C53" i="65" s="1"/>
  <c r="D30" i="11"/>
  <c r="F53" i="65"/>
  <c r="AO29" i="56"/>
  <c r="D50" i="11" s="1"/>
  <c r="AO16" i="8"/>
  <c r="C41" i="11" s="1"/>
  <c r="AO55" i="53"/>
  <c r="D31" i="11" s="1"/>
  <c r="AO27" i="53"/>
  <c r="C31" i="11" s="1"/>
  <c r="AO47" i="53"/>
  <c r="D23" i="11" s="1"/>
  <c r="AO50" i="53"/>
  <c r="D26" i="11" s="1"/>
  <c r="AO31" i="53"/>
  <c r="AO33" i="53"/>
  <c r="AO44" i="53"/>
  <c r="D20" i="11" s="1"/>
  <c r="AO49" i="53"/>
  <c r="AO48" i="53"/>
  <c r="D24" i="11" s="1"/>
  <c r="AO29" i="8"/>
  <c r="D41" i="11" s="1"/>
  <c r="AO22" i="53"/>
  <c r="C26" i="11" s="1"/>
  <c r="AO18" i="53"/>
  <c r="C22" i="11" s="1"/>
  <c r="AO20" i="53"/>
  <c r="C24" i="11" s="1"/>
  <c r="AC14" i="57"/>
  <c r="AO45" i="53"/>
  <c r="D21" i="11" s="1"/>
  <c r="AO46" i="53"/>
  <c r="D22" i="11" s="1"/>
  <c r="AO39" i="53"/>
  <c r="D13" i="11" s="1"/>
  <c r="P37" i="57"/>
  <c r="D34" i="53"/>
  <c r="E34" i="53"/>
  <c r="P14" i="57"/>
  <c r="AO16" i="56"/>
  <c r="C50" i="11" s="1"/>
  <c r="AO13" i="53"/>
  <c r="C14" i="11" s="1"/>
  <c r="AO12" i="53"/>
  <c r="C13" i="11" s="1"/>
  <c r="E14" i="53"/>
  <c r="AO40" i="53"/>
  <c r="D14" i="11" s="1"/>
  <c r="E41" i="53"/>
  <c r="AO17" i="53"/>
  <c r="C20" i="11" s="1"/>
  <c r="AO19" i="53"/>
  <c r="C23" i="11" s="1"/>
  <c r="AO21" i="53"/>
  <c r="C25" i="11" s="1"/>
  <c r="AO32" i="53"/>
  <c r="D63" i="58"/>
  <c r="D11" i="53"/>
  <c r="D9" i="67" s="1"/>
  <c r="D38" i="53"/>
  <c r="D24" i="67" s="1"/>
  <c r="D39" i="65" l="1"/>
  <c r="D40" i="65" s="1"/>
  <c r="C40" i="65"/>
  <c r="D25" i="11"/>
  <c r="AO34" i="53"/>
  <c r="C16" i="11" s="1"/>
  <c r="D14" i="53"/>
  <c r="AO11" i="53"/>
  <c r="D41" i="53"/>
  <c r="AO38" i="53"/>
  <c r="D12" i="11" l="1"/>
  <c r="AO41" i="53"/>
  <c r="C12" i="11"/>
  <c r="AO14" i="53"/>
  <c r="U9" i="41" s="1"/>
  <c r="D15" i="11" l="1"/>
  <c r="D15" i="65" s="1"/>
  <c r="D16" i="65" s="1"/>
  <c r="D32" i="65" s="1"/>
  <c r="U44" i="41"/>
  <c r="C15" i="11"/>
  <c r="C15" i="65" s="1"/>
  <c r="C16" i="65" l="1"/>
  <c r="C32" i="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edgar.pinilla</author>
  </authors>
  <commentList>
    <comment ref="B8" authorId="0" shapeId="0" xr:uid="{00000000-0006-0000-0500-000001000000}">
      <text>
        <r>
          <rPr>
            <b/>
            <sz val="9"/>
            <color indexed="81"/>
            <rFont val="Tahoma"/>
            <charset val="1"/>
          </rPr>
          <t>Usuario:</t>
        </r>
        <r>
          <rPr>
            <sz val="9"/>
            <color indexed="81"/>
            <rFont val="Tahoma"/>
            <charset val="1"/>
          </rPr>
          <t xml:space="preserve">
Se entendera la clasificacion como una asignacion del tipo de yacimiento de acuerdo al estado de los fluidos de la lista desplegable. 
Se espera que el tipo de mecanismo de produccion sea entregado en el informe del operador.</t>
        </r>
      </text>
    </comment>
    <comment ref="A9" authorId="1" shapeId="0" xr:uid="{00000000-0006-0000-0500-000002000000}">
      <text>
        <r>
          <rPr>
            <sz val="9"/>
            <color indexed="81"/>
            <rFont val="Tahoma"/>
            <family val="2"/>
          </rPr>
          <t xml:space="preserve">
Los datos de esta fila deben ser los Totales para el Campo</t>
        </r>
      </text>
    </comment>
    <comment ref="T9" authorId="1" shapeId="0" xr:uid="{00000000-0006-0000-0500-000003000000}">
      <text>
        <r>
          <rPr>
            <sz val="11"/>
            <color indexed="81"/>
            <rFont val="Tahoma"/>
            <family val="2"/>
          </rPr>
          <t xml:space="preserve">
</t>
        </r>
        <r>
          <rPr>
            <sz val="18"/>
            <color indexed="81"/>
            <rFont val="Tahoma"/>
            <family val="2"/>
          </rPr>
          <t>Este valor debe ser igual al reportado en la forma 9SH</t>
        </r>
      </text>
    </comment>
    <comment ref="A11" authorId="1" shapeId="0" xr:uid="{00000000-0006-0000-0500-000004000000}">
      <text>
        <r>
          <rPr>
            <sz val="9"/>
            <color indexed="81"/>
            <rFont val="Tahoma"/>
            <family val="2"/>
          </rPr>
          <t xml:space="preserve">
las filas a continuación (hasta fila 30) deben mostrar el desagregado por yacimiento con sus respectivas propiedades</t>
        </r>
      </text>
    </comment>
    <comment ref="A44" authorId="1" shapeId="0" xr:uid="{00000000-0006-0000-0500-000005000000}">
      <text>
        <r>
          <rPr>
            <sz val="9"/>
            <color indexed="81"/>
            <rFont val="Tahoma"/>
            <family val="2"/>
          </rPr>
          <t xml:space="preserve">
Los datos de esta fila deben ser los Totales para el Campo</t>
        </r>
      </text>
    </comment>
    <comment ref="T44" authorId="1" shapeId="0" xr:uid="{00000000-0006-0000-0500-000006000000}">
      <text>
        <r>
          <rPr>
            <sz val="11"/>
            <color indexed="81"/>
            <rFont val="Tahoma"/>
            <family val="2"/>
          </rPr>
          <t xml:space="preserve">
</t>
        </r>
        <r>
          <rPr>
            <sz val="18"/>
            <color indexed="81"/>
            <rFont val="Tahoma"/>
            <family val="2"/>
          </rPr>
          <t>Este valor debe ser igual al reportado en la forma 9SH</t>
        </r>
      </text>
    </comment>
    <comment ref="A46" authorId="1" shapeId="0" xr:uid="{00000000-0006-0000-0500-000007000000}">
      <text>
        <r>
          <rPr>
            <sz val="9"/>
            <color indexed="81"/>
            <rFont val="Tahoma"/>
            <family val="2"/>
          </rPr>
          <t xml:space="preserve">
las filas a continuación (hasta fila 30) deben mostrar el desagregado por yacimiento con sus respectivas propiedades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Darwin Geovanny Avella Arevalo</author>
  </authors>
  <commentList>
    <comment ref="D8" authorId="0" shapeId="0" xr:uid="{00000000-0006-0000-0600-000001000000}">
      <text>
        <r>
          <rPr>
            <b/>
            <sz val="9"/>
            <color indexed="81"/>
            <rFont val="Tahoma"/>
            <family val="2"/>
          </rPr>
          <t>Entre 20 y 150</t>
        </r>
        <r>
          <rPr>
            <sz val="9"/>
            <color indexed="81"/>
            <rFont val="Tahoma"/>
            <family val="2"/>
          </rPr>
          <t xml:space="preserve">
</t>
        </r>
      </text>
    </comment>
    <comment ref="D9" authorId="0" shapeId="0" xr:uid="{00000000-0006-0000-0600-000002000000}">
      <text>
        <r>
          <rPr>
            <b/>
            <sz val="9"/>
            <color indexed="81"/>
            <rFont val="Tahoma"/>
            <family val="2"/>
          </rPr>
          <t>Entre 20 y 150</t>
        </r>
        <r>
          <rPr>
            <sz val="9"/>
            <color indexed="81"/>
            <rFont val="Tahoma"/>
            <family val="2"/>
          </rPr>
          <t xml:space="preserve">
</t>
        </r>
      </text>
    </comment>
    <comment ref="D10" authorId="0" shapeId="0" xr:uid="{00000000-0006-0000-0600-000003000000}">
      <text>
        <r>
          <rPr>
            <b/>
            <sz val="9"/>
            <color indexed="81"/>
            <rFont val="Tahoma"/>
            <family val="2"/>
          </rPr>
          <t>Valor positivo</t>
        </r>
      </text>
    </comment>
    <comment ref="D11" authorId="0" shapeId="0" xr:uid="{00000000-0006-0000-0600-000004000000}">
      <text>
        <r>
          <rPr>
            <b/>
            <sz val="9"/>
            <color indexed="81"/>
            <rFont val="Tahoma"/>
            <family val="2"/>
          </rPr>
          <t>Valor positivo</t>
        </r>
      </text>
    </comment>
  </commentList>
</comments>
</file>

<file path=xl/sharedStrings.xml><?xml version="1.0" encoding="utf-8"?>
<sst xmlns="http://schemas.openxmlformats.org/spreadsheetml/2006/main" count="677" uniqueCount="326">
  <si>
    <t>Compañía:</t>
  </si>
  <si>
    <t>Descripción</t>
  </si>
  <si>
    <t>Total</t>
  </si>
  <si>
    <t>PDP</t>
  </si>
  <si>
    <t>PNP</t>
  </si>
  <si>
    <t>PND</t>
  </si>
  <si>
    <t>TOTAL</t>
  </si>
  <si>
    <t>Contrato</t>
  </si>
  <si>
    <t>Campo</t>
  </si>
  <si>
    <t xml:space="preserve"> </t>
  </si>
  <si>
    <t>RESUMEN DE RESERVAS Y RECURSOS TOTALES</t>
  </si>
  <si>
    <t xml:space="preserve">Clasificación </t>
  </si>
  <si>
    <t>Profundidad promedio(pies)</t>
  </si>
  <si>
    <t>Profundidad Limite de Contacto(pies)</t>
  </si>
  <si>
    <t>Área Acres</t>
  </si>
  <si>
    <t>Espesor  Neto (Pies)</t>
  </si>
  <si>
    <t>Porosidad %</t>
  </si>
  <si>
    <t>Saturación Agua (%)</t>
  </si>
  <si>
    <t>Presión Original (PSI)</t>
  </si>
  <si>
    <t>Temp.  Yac. (°F)</t>
  </si>
  <si>
    <t>Grav. (API)</t>
  </si>
  <si>
    <t>Grav. Del Gas</t>
  </si>
  <si>
    <t>Gas en Solución (GOR)</t>
  </si>
  <si>
    <t>Factor Vol. Formac. (Bo)</t>
  </si>
  <si>
    <t>Petróleo Original  En sitio (barriles)</t>
  </si>
  <si>
    <t>Grav. Del Cond. (API)</t>
  </si>
  <si>
    <t>Relacion Cond/Gas</t>
  </si>
  <si>
    <t>Factor Vol. Formac. (Bg)</t>
  </si>
  <si>
    <t>Encogimiento (%)</t>
  </si>
  <si>
    <t>Enero</t>
  </si>
  <si>
    <t>Febrero</t>
  </si>
  <si>
    <t>Marzo</t>
  </si>
  <si>
    <t>Abril</t>
  </si>
  <si>
    <t>Mayo</t>
  </si>
  <si>
    <t>Junio</t>
  </si>
  <si>
    <t>Julio</t>
  </si>
  <si>
    <t>Agosto</t>
  </si>
  <si>
    <t>Septiembre</t>
  </si>
  <si>
    <t>Octubre</t>
  </si>
  <si>
    <t>Noviembre</t>
  </si>
  <si>
    <t>Diciembre</t>
  </si>
  <si>
    <t>Total Año</t>
  </si>
  <si>
    <t>Yacimiento(s):</t>
  </si>
  <si>
    <t>RESERVAS ESTIMADAS - YACIMIENTOS DE GAS</t>
  </si>
  <si>
    <t>RESERVAS ESTIMADAS - YACIMIENTOS DE PETROLEO</t>
  </si>
  <si>
    <t>1P</t>
  </si>
  <si>
    <t>TOTAL RESERVA PROBADA (1P):</t>
  </si>
  <si>
    <t>RECURSOS CONTINGENTES</t>
  </si>
  <si>
    <t>Clase de Reserva (Bls)</t>
  </si>
  <si>
    <t xml:space="preserve">Descripción - Petróleo </t>
  </si>
  <si>
    <t>Clase de Reserva (Kpc)</t>
  </si>
  <si>
    <t xml:space="preserve">Pronóstico Anual de Producción </t>
  </si>
  <si>
    <t xml:space="preserve">RECURSOS CONTINGENTES </t>
  </si>
  <si>
    <t>PRB</t>
  </si>
  <si>
    <t>CONDENSADOS</t>
  </si>
  <si>
    <t>PETROLEO (BLS)</t>
  </si>
  <si>
    <t>CONDENSADOS (BLS)</t>
  </si>
  <si>
    <t>GAS (KPC)</t>
  </si>
  <si>
    <t>DISTRIBUCION DE LA PRODUCCIÓN (1P)</t>
  </si>
  <si>
    <t>PS</t>
  </si>
  <si>
    <t>RC3</t>
  </si>
  <si>
    <t>DISTRIBUCION DE LA PRODUCCION</t>
  </si>
  <si>
    <t>Probables</t>
  </si>
  <si>
    <t>Posibles</t>
  </si>
  <si>
    <t>A Abandonar</t>
  </si>
  <si>
    <t>Activos</t>
  </si>
  <si>
    <t>Inyectores Agua (Disposición e inyección)</t>
  </si>
  <si>
    <t>Inyectores de gas</t>
  </si>
  <si>
    <t>Perforación</t>
  </si>
  <si>
    <t>Servicios (WO) &amp; Completamiento</t>
  </si>
  <si>
    <t xml:space="preserve">Pronóstico Anual de Producción - Reservas probadas </t>
  </si>
  <si>
    <t>Gas</t>
  </si>
  <si>
    <t>Descripción - Condensado</t>
  </si>
  <si>
    <t>Descripción - Gas</t>
  </si>
  <si>
    <t>RC2</t>
  </si>
  <si>
    <t>CONDENSADOS  y OTROS LIQUIDOS(BLS)</t>
  </si>
  <si>
    <t>CONDENSADOS  y OTROS LIQUIDOS (BLS)</t>
  </si>
  <si>
    <t>Condensados asociados a las  Reservas Probables</t>
  </si>
  <si>
    <t>TOTAL CONDENSADOS ASOCIADO A LAS RESERVAS PROBADAS (1P)</t>
  </si>
  <si>
    <t>Total de condensados Asociado a las Reservas Probadas</t>
  </si>
  <si>
    <t>Condensados asociados a las  Reservas Posibles</t>
  </si>
  <si>
    <t>Condensados Asociados a Reservas Posibles (PS)</t>
  </si>
  <si>
    <t>Condensados Asociados a Reservas Probables (PRB)</t>
  </si>
  <si>
    <t>Post- Finalización Contratos de Asociación</t>
  </si>
  <si>
    <t>INFORMACION DE POZOS  (Número)</t>
  </si>
  <si>
    <t>#</t>
  </si>
  <si>
    <t>US$/Bl</t>
  </si>
  <si>
    <t xml:space="preserve"> US$/Kpc</t>
  </si>
  <si>
    <t>Petróleo</t>
  </si>
  <si>
    <t>Total Reservas Probadas Produciendo (PDP)</t>
  </si>
  <si>
    <t>Total Reservas Probadas No produciendo (PNP)</t>
  </si>
  <si>
    <t>Total Reservas Probadas No Desarrolladas (PND)</t>
  </si>
  <si>
    <t>Reservas Probadas (1P)</t>
  </si>
  <si>
    <t>Pérdidas por Quemado y otros</t>
  </si>
  <si>
    <t>Regalías Al Gobierno Colombiano AL 100%</t>
  </si>
  <si>
    <t>Reservas Netas al 100%</t>
  </si>
  <si>
    <t>Regalías al Gobierno Colombiano al100%</t>
  </si>
  <si>
    <t>Volumen de participación en la producción  - ANH (Obtenido del X%)</t>
  </si>
  <si>
    <t>Volumen Derechos Económicos a la ANH- Por precios altos</t>
  </si>
  <si>
    <t>Total Recursos contingentes C1</t>
  </si>
  <si>
    <t>Otra contingencia (precio, ambiental, social, entre otros)</t>
  </si>
  <si>
    <t>Total Reservas Probadas Produciendo</t>
  </si>
  <si>
    <t>Total Reservas Probadas No produciendo</t>
  </si>
  <si>
    <t>Total Reservas Probadas No Desarrolladas</t>
  </si>
  <si>
    <t xml:space="preserve">Condensados asociados a las Reservas Probadas Produciendo </t>
  </si>
  <si>
    <t>Condensados asociados a las Reservas Probadas No produciendo</t>
  </si>
  <si>
    <t>Condensados asociados a las Reservas Probadas No Desarrolladas</t>
  </si>
  <si>
    <t>Reservas Probables (PRB)</t>
  </si>
  <si>
    <t>Reservas Probables (PS)</t>
  </si>
  <si>
    <t>Regalías al Gobierno Colombiano al 100%</t>
  </si>
  <si>
    <t>RC1</t>
  </si>
  <si>
    <t>Consumo en la operación</t>
  </si>
  <si>
    <t>Consumo  en la operación</t>
  </si>
  <si>
    <t>Total Reservas Probables</t>
  </si>
  <si>
    <t>Total Reservas Posibles</t>
  </si>
  <si>
    <t>Total (WO)&amp;Completamiento</t>
  </si>
  <si>
    <t>Total Otros</t>
  </si>
  <si>
    <t>Otros trabajos (especificar en el informe)</t>
  </si>
  <si>
    <t>Taponamiento y abandono de pozos</t>
  </si>
  <si>
    <t>Desmantelamiento civil y remediación</t>
  </si>
  <si>
    <t>Total Abandono</t>
  </si>
  <si>
    <t>Producción Acumulada  a 31 de Diciembre</t>
  </si>
  <si>
    <t>A Perforar y que estan asociados a  reservas</t>
  </si>
  <si>
    <t>Total Perforación</t>
  </si>
  <si>
    <t>Abandono ( Reservas Probadas)</t>
  </si>
  <si>
    <t>Inactivos</t>
  </si>
  <si>
    <t>VERIFICACION</t>
  </si>
  <si>
    <t>Fecha de corte</t>
  </si>
  <si>
    <t>INFORMACION YACIMIENTOS</t>
  </si>
  <si>
    <t>Total Recursos contingentes C3</t>
  </si>
  <si>
    <t>Total Recursos contingentes C2</t>
  </si>
  <si>
    <t>Reservas Probadas</t>
  </si>
  <si>
    <t>Reservas Netas para la compañía que reporta</t>
  </si>
  <si>
    <t>Volumen Derechos Económicos ANH-Por precios altos</t>
  </si>
  <si>
    <t>Volumen Derechos Económicos ANH- Por de precios altos</t>
  </si>
  <si>
    <t>Volumnen Derechos Económicos ANH- Por precios altos</t>
  </si>
  <si>
    <t>Volumen Derechos Económicos ANH-Derecho de precios altos</t>
  </si>
  <si>
    <t>RESUMEN CAPEX</t>
  </si>
  <si>
    <t xml:space="preserve"> #</t>
  </si>
  <si>
    <t>Inversión asociada</t>
  </si>
  <si>
    <t>Líquidos</t>
  </si>
  <si>
    <t>Reservas Probables</t>
  </si>
  <si>
    <t>Reservas Posibles</t>
  </si>
  <si>
    <t>Pozos a perforar (PND) próx 5 años</t>
  </si>
  <si>
    <t>KUS$</t>
  </si>
  <si>
    <t>WTI</t>
  </si>
  <si>
    <t>Brent</t>
  </si>
  <si>
    <t>Promedio Condensado / Otros Líquidos</t>
  </si>
  <si>
    <t>Ajuste calidad</t>
  </si>
  <si>
    <t>Ajuste Transporte</t>
  </si>
  <si>
    <t>USD$/Bl</t>
  </si>
  <si>
    <t>Precio Marcador de Referencia USD$/Bl</t>
  </si>
  <si>
    <t>COSTOS (KUS$)</t>
  </si>
  <si>
    <t>TOTAL INVERSION</t>
  </si>
  <si>
    <t>PRECIO DE VENTA</t>
  </si>
  <si>
    <t>INSTRUCTIVO</t>
  </si>
  <si>
    <t>Hoja “Pronósticos 1P mensual x 2 años”</t>
  </si>
  <si>
    <t>Hoja “Probadas”</t>
  </si>
  <si>
    <t>Hoja “Probables”</t>
  </si>
  <si>
    <t>Hoja “Posibles”</t>
  </si>
  <si>
    <t>Hoja “Inf. Yac”</t>
  </si>
  <si>
    <t>Hoja “Opex”</t>
  </si>
  <si>
    <t>Hoja “Capex”</t>
  </si>
  <si>
    <r>
      <t>1.</t>
    </r>
    <r>
      <rPr>
        <sz val="7"/>
        <rFont val="Times New Roman"/>
        <family val="1"/>
      </rPr>
      <t xml:space="preserve">       </t>
    </r>
    <r>
      <rPr>
        <sz val="11"/>
        <rFont val="Calibri"/>
        <family val="2"/>
      </rPr>
      <t xml:space="preserve"> En la hoja “</t>
    </r>
    <r>
      <rPr>
        <i/>
        <sz val="11"/>
        <color rgb="FF5B9BD5"/>
        <rFont val="Calibri"/>
        <family val="2"/>
      </rPr>
      <t>Pronósticos 1P mensual x 2 años</t>
    </r>
    <r>
      <rPr>
        <sz val="11"/>
        <rFont val="Calibri"/>
        <family val="2"/>
      </rPr>
      <t xml:space="preserve">”, ingresar en las celdas C3 a la celda C5 los nombres de: la compañía, el Contrato y del Campo. El nombre del campo debe ser exactamente igual al que les aparece cuando se </t>
    </r>
    <r>
      <rPr>
        <i/>
        <sz val="11"/>
        <rFont val="Calibri"/>
        <family val="2"/>
      </rPr>
      <t>logueen</t>
    </r>
    <r>
      <rPr>
        <sz val="11"/>
        <rFont val="Calibri"/>
        <family val="2"/>
      </rPr>
      <t xml:space="preserve"> en la WEB, de lo contrario no les permitirá la carga de este archivo.  La Fecha de corte ya se encuentra diligenciada.  Todos estos Nombres se replican automáticamente en las siguientes hojas.</t>
    </r>
  </si>
  <si>
    <r>
      <t>3.</t>
    </r>
    <r>
      <rPr>
        <sz val="7"/>
        <rFont val="Times New Roman"/>
        <family val="1"/>
      </rPr>
      <t xml:space="preserve">       </t>
    </r>
    <r>
      <rPr>
        <sz val="11"/>
        <rFont val="Calibri"/>
        <family val="2"/>
      </rPr>
      <t>En las filas de la 16 a la fila 22 para petróleo, se diligencian mensualmente y en barriles la distribución de la producción 1P (Fila 14) así:</t>
    </r>
  </si>
  <si>
    <r>
      <t>a.</t>
    </r>
    <r>
      <rPr>
        <sz val="7"/>
        <rFont val="Times New Roman"/>
        <family val="1"/>
      </rPr>
      <t xml:space="preserve">       </t>
    </r>
    <r>
      <rPr>
        <sz val="11"/>
        <rFont val="Calibri"/>
        <family val="2"/>
      </rPr>
      <t>Consumo en la operación</t>
    </r>
  </si>
  <si>
    <r>
      <t>b.</t>
    </r>
    <r>
      <rPr>
        <sz val="7"/>
        <rFont val="Times New Roman"/>
        <family val="1"/>
      </rPr>
      <t xml:space="preserve">       </t>
    </r>
    <r>
      <rPr>
        <sz val="11"/>
        <rFont val="Calibri"/>
        <family val="2"/>
      </rPr>
      <t>Regalías al Gobierno Colombiano al 100%</t>
    </r>
  </si>
  <si>
    <r>
      <t>c.</t>
    </r>
    <r>
      <rPr>
        <sz val="7"/>
        <rFont val="Times New Roman"/>
        <family val="1"/>
      </rPr>
      <t xml:space="preserve">       </t>
    </r>
    <r>
      <rPr>
        <sz val="11"/>
        <rFont val="Calibri"/>
        <family val="2"/>
      </rPr>
      <t>Reservas Netas al 100%</t>
    </r>
  </si>
  <si>
    <r>
      <t>d.</t>
    </r>
    <r>
      <rPr>
        <sz val="7"/>
        <rFont val="Times New Roman"/>
        <family val="1"/>
      </rPr>
      <t xml:space="preserve">       </t>
    </r>
    <r>
      <rPr>
        <sz val="11"/>
        <rFont val="Calibri"/>
        <family val="2"/>
      </rPr>
      <t>Reservas Netas para la compañía que reporta</t>
    </r>
  </si>
  <si>
    <r>
      <t>e.</t>
    </r>
    <r>
      <rPr>
        <sz val="7"/>
        <rFont val="Times New Roman"/>
        <family val="1"/>
      </rPr>
      <t xml:space="preserve">       </t>
    </r>
    <r>
      <rPr>
        <sz val="11"/>
        <rFont val="Calibri"/>
        <family val="2"/>
      </rPr>
      <t>Volumen Derechos Económicos ANH-Por precios altos: Para los contratos en donde figure para la ANH el beneficio de la cláusula de Derechos de Precios Altos.</t>
    </r>
  </si>
  <si>
    <r>
      <t>f.</t>
    </r>
    <r>
      <rPr>
        <sz val="7"/>
        <rFont val="Times New Roman"/>
        <family val="1"/>
      </rPr>
      <t xml:space="preserve">        </t>
    </r>
    <r>
      <rPr>
        <sz val="11"/>
        <rFont val="Calibri"/>
        <family val="2"/>
      </rPr>
      <t>Volumen de participación en la producción - ANH (Obtenido del X%).  En los contratos E&amp;P o en algún otro contrato que dentro del clausulado se especifique para la ANH una participación de X%.</t>
    </r>
  </si>
  <si>
    <r>
      <t>4.</t>
    </r>
    <r>
      <rPr>
        <sz val="7"/>
        <rFont val="Times New Roman"/>
        <family val="1"/>
      </rPr>
      <t xml:space="preserve">       </t>
    </r>
    <r>
      <rPr>
        <sz val="11"/>
        <rFont val="Calibri"/>
        <family val="2"/>
      </rPr>
      <t>En las filas de la 24 a la fila 30, se diligencian mensualmente y en barriles los condensados o algún otro tipo de líquidos que junto con el petróleo producido son enviados por el oleoducto.  Estos valores producidos deben estar asociados a las reservas PDP, PNP y PND, diligenciados en el numeral 5, presentado a continuación. El valor totalizado de la fila 30 se calcula automáticamente y su celda se encuentra bloqueada.</t>
    </r>
  </si>
  <si>
    <r>
      <t>5.</t>
    </r>
    <r>
      <rPr>
        <sz val="7"/>
        <rFont val="Times New Roman"/>
        <family val="1"/>
      </rPr>
      <t xml:space="preserve">       </t>
    </r>
    <r>
      <rPr>
        <sz val="11"/>
        <rFont val="Calibri"/>
        <family val="2"/>
      </rPr>
      <t>En las filas de la 34 a la fila 37 para gas. se diligencian mensualmente para los dos años siguientes a la fecha de corte y en KPC (miles de pies cúbicos) las reservas PDP, PNP y PND. El valor de las reservas 1P, fila 37 y en color amarillo, se encuentran bloqueada y se calcula automáticamente. Es importante aclarar que se deben diligenciar solamente cuando existen de por medio contratos de venta de gas.</t>
    </r>
  </si>
  <si>
    <r>
      <t>6.</t>
    </r>
    <r>
      <rPr>
        <sz val="7"/>
        <rFont val="Times New Roman"/>
        <family val="1"/>
      </rPr>
      <t xml:space="preserve">       </t>
    </r>
    <r>
      <rPr>
        <sz val="11"/>
        <rFont val="Calibri"/>
        <family val="2"/>
      </rPr>
      <t>En las filas de la 39 a la fila 46, se diligencian mensualmente y en KPC la distribución de la producción 1P de gas (Fila 37) así:</t>
    </r>
  </si>
  <si>
    <r>
      <t>b.</t>
    </r>
    <r>
      <rPr>
        <sz val="7"/>
        <rFont val="Times New Roman"/>
        <family val="1"/>
      </rPr>
      <t xml:space="preserve">       </t>
    </r>
    <r>
      <rPr>
        <sz val="11"/>
        <rFont val="Calibri"/>
        <family val="2"/>
      </rPr>
      <t>Pérdidas por Quemado y otros</t>
    </r>
  </si>
  <si>
    <r>
      <t>c.</t>
    </r>
    <r>
      <rPr>
        <sz val="7"/>
        <rFont val="Times New Roman"/>
        <family val="1"/>
      </rPr>
      <t xml:space="preserve">       </t>
    </r>
    <r>
      <rPr>
        <sz val="11"/>
        <rFont val="Calibri"/>
        <family val="2"/>
      </rPr>
      <t>Regalías al Gobierno Colombiano al 100%</t>
    </r>
  </si>
  <si>
    <r>
      <t>d.</t>
    </r>
    <r>
      <rPr>
        <sz val="7"/>
        <rFont val="Times New Roman"/>
        <family val="1"/>
      </rPr>
      <t xml:space="preserve">       </t>
    </r>
    <r>
      <rPr>
        <sz val="11"/>
        <rFont val="Calibri"/>
        <family val="2"/>
      </rPr>
      <t>Reservas Netas al 100%</t>
    </r>
  </si>
  <si>
    <r>
      <t>e.</t>
    </r>
    <r>
      <rPr>
        <sz val="7"/>
        <rFont val="Times New Roman"/>
        <family val="1"/>
      </rPr>
      <t xml:space="preserve">       </t>
    </r>
    <r>
      <rPr>
        <sz val="11"/>
        <rFont val="Calibri"/>
        <family val="2"/>
      </rPr>
      <t>Reservas Netas para la compañía que reporta</t>
    </r>
  </si>
  <si>
    <r>
      <t>f.</t>
    </r>
    <r>
      <rPr>
        <sz val="7"/>
        <rFont val="Times New Roman"/>
        <family val="1"/>
      </rPr>
      <t xml:space="preserve">        </t>
    </r>
    <r>
      <rPr>
        <sz val="11"/>
        <rFont val="Calibri"/>
        <family val="2"/>
      </rPr>
      <t>Volumen Derechos Económicos ANH-Por precios altos: Para los contratos en donde figure para la ANH el beneficio de la cláusula de Derechos de Precios Altos.</t>
    </r>
  </si>
  <si>
    <r>
      <t>g.</t>
    </r>
    <r>
      <rPr>
        <sz val="7"/>
        <rFont val="Times New Roman"/>
        <family val="1"/>
      </rPr>
      <t xml:space="preserve">       </t>
    </r>
    <r>
      <rPr>
        <sz val="11"/>
        <rFont val="Calibri"/>
        <family val="2"/>
      </rPr>
      <t>Volumen de participación en la producción - ANH (Obtenido del X%).  En los contratos E&amp;P o en algún otro contrato que dentro del clausulado se especifique para la ANH una participación de X%.</t>
    </r>
  </si>
  <si>
    <r>
      <t>7.</t>
    </r>
    <r>
      <rPr>
        <sz val="7"/>
        <rFont val="Times New Roman"/>
        <family val="1"/>
      </rPr>
      <t xml:space="preserve">       </t>
    </r>
    <r>
      <rPr>
        <sz val="11"/>
        <rFont val="Calibri"/>
        <family val="2"/>
      </rPr>
      <t>Para esta hoja su diligenciamiento anual y en Bls, es similar al de la hoja “</t>
    </r>
    <r>
      <rPr>
        <i/>
        <sz val="11"/>
        <color rgb="FF5B9BD5"/>
        <rFont val="Calibri"/>
        <family val="2"/>
      </rPr>
      <t>Pronósticos 1P mensual x 2 años</t>
    </r>
    <r>
      <rPr>
        <sz val="11"/>
        <rFont val="Calibri"/>
        <family val="2"/>
      </rPr>
      <t>”, pero se deben tener en cuenta los siguientes aspectos:</t>
    </r>
  </si>
  <si>
    <r>
      <t>a.</t>
    </r>
    <r>
      <rPr>
        <sz val="7"/>
        <rFont val="Times New Roman"/>
        <family val="1"/>
      </rPr>
      <t xml:space="preserve">       </t>
    </r>
    <r>
      <rPr>
        <sz val="11"/>
        <rFont val="Calibri"/>
        <family val="2"/>
      </rPr>
      <t>Los valores de las columnas D y E, que se encuentran bloqueados y en color azul son extraídos automáticamente de los totales obtenidos de la hoja “</t>
    </r>
    <r>
      <rPr>
        <i/>
        <sz val="11"/>
        <color rgb="FF5B9BD5"/>
        <rFont val="Calibri"/>
        <family val="2"/>
      </rPr>
      <t>Pronósticos 1P mensual x 2 años</t>
    </r>
    <r>
      <rPr>
        <sz val="11"/>
        <rFont val="Calibri"/>
        <family val="2"/>
      </rPr>
      <t>”, Columna P y AC respectivamente.</t>
    </r>
  </si>
  <si>
    <r>
      <t>b.</t>
    </r>
    <r>
      <rPr>
        <sz val="7"/>
        <rFont val="Times New Roman"/>
        <family val="1"/>
      </rPr>
      <t xml:space="preserve">       </t>
    </r>
    <r>
      <rPr>
        <sz val="11"/>
        <rFont val="Calibri"/>
        <family val="2"/>
      </rPr>
      <t>En las filas 24 a la fila 27 para petróleo y 52 a 55 para gas, se encuentran los recursos contingentes C1.  Estos recursos se encuentran divididos así:</t>
    </r>
  </si>
  <si>
    <r>
      <t xml:space="preserve">                                                             </t>
    </r>
    <r>
      <rPr>
        <sz val="11"/>
        <rFont val="Calibri"/>
        <family val="2"/>
      </rPr>
      <t>ii.</t>
    </r>
    <r>
      <rPr>
        <sz val="7"/>
        <rFont val="Times New Roman"/>
        <family val="1"/>
      </rPr>
      <t xml:space="preserve">      </t>
    </r>
    <r>
      <rPr>
        <sz val="11"/>
        <rFont val="Calibri"/>
        <family val="2"/>
      </rPr>
      <t>Otra contingencia (precio, ambiental, social, entre otros), recursos estimados cuando se presenta algún tipo de contingencia relacionada con precio, ambiental, social o de algún otro tipo.</t>
    </r>
  </si>
  <si>
    <r>
      <t xml:space="preserve">                                                           </t>
    </r>
    <r>
      <rPr>
        <sz val="11"/>
        <rFont val="Calibri"/>
        <family val="2"/>
      </rPr>
      <t>iii.</t>
    </r>
    <r>
      <rPr>
        <sz val="7"/>
        <rFont val="Times New Roman"/>
        <family val="1"/>
      </rPr>
      <t xml:space="preserve">      </t>
    </r>
    <r>
      <rPr>
        <sz val="11"/>
        <rFont val="Calibri"/>
        <family val="2"/>
      </rPr>
      <t>La fila 27 para el petróleo o la fila 55 para el gas corresponden a la suma de las dos literales anteriores (i. y ii).  Celdas en color amarillo, bloqueadas y que se calculan automáticamente.</t>
    </r>
  </si>
  <si>
    <r>
      <t>8.</t>
    </r>
    <r>
      <rPr>
        <sz val="7"/>
        <rFont val="Times New Roman"/>
        <family val="1"/>
      </rPr>
      <t xml:space="preserve">       </t>
    </r>
    <r>
      <rPr>
        <sz val="11"/>
        <rFont val="Calibri"/>
        <family val="2"/>
      </rPr>
      <t>En la fila 11, reservas probables su diligenciamiento es anual y en Bls de petróleo; de igual forma para la fila 24 Reservas probables de gas, diligenciamiento anual y en KPC.</t>
    </r>
  </si>
  <si>
    <r>
      <t>9.</t>
    </r>
    <r>
      <rPr>
        <sz val="7"/>
        <rFont val="Times New Roman"/>
        <family val="1"/>
      </rPr>
      <t xml:space="preserve">       </t>
    </r>
    <r>
      <rPr>
        <sz val="11"/>
        <rFont val="Calibri"/>
        <family val="2"/>
      </rPr>
      <t xml:space="preserve">En la fila 20 se diligencian y en barriles los condensados o algún otro tipo de líquidos que junto con el petróleo producido son enviados por el oleoducto y que están asociados a la producción de la fila 24.  </t>
    </r>
  </si>
  <si>
    <r>
      <t>10.</t>
    </r>
    <r>
      <rPr>
        <sz val="7"/>
        <rFont val="Times New Roman"/>
        <family val="1"/>
      </rPr>
      <t xml:space="preserve">   </t>
    </r>
    <r>
      <rPr>
        <sz val="11"/>
        <rFont val="Calibri"/>
        <family val="2"/>
      </rPr>
      <t>Los recursos contingentes contemplados en las filas 13-16 para petróleo y 26 a 29 para gas, se diligencian con los mismos criterios contemplados en el numeral 7.b.</t>
    </r>
  </si>
  <si>
    <r>
      <t>11.</t>
    </r>
    <r>
      <rPr>
        <sz val="7"/>
        <rFont val="Times New Roman"/>
        <family val="1"/>
      </rPr>
      <t xml:space="preserve">   </t>
    </r>
    <r>
      <rPr>
        <sz val="11"/>
        <rFont val="Calibri"/>
        <family val="2"/>
      </rPr>
      <t>Su diligenciamiento es similar al de la hoja “Hoja “</t>
    </r>
    <r>
      <rPr>
        <b/>
        <sz val="11"/>
        <color rgb="FF5B9BD5"/>
        <rFont val="Calibri"/>
        <family val="2"/>
      </rPr>
      <t>Probables</t>
    </r>
    <r>
      <rPr>
        <sz val="11"/>
        <rFont val="Calibri"/>
        <family val="2"/>
      </rPr>
      <t xml:space="preserve"> “.</t>
    </r>
  </si>
  <si>
    <r>
      <t>12.</t>
    </r>
    <r>
      <rPr>
        <sz val="7"/>
        <rFont val="Times New Roman"/>
        <family val="1"/>
      </rPr>
      <t xml:space="preserve">   </t>
    </r>
    <r>
      <rPr>
        <sz val="11"/>
        <rFont val="Calibri"/>
        <family val="2"/>
      </rPr>
      <t>Esta hoja contiene información de las propiedades de la roca y de fluidos; y se debe diligenciar así:</t>
    </r>
  </si>
  <si>
    <r>
      <t xml:space="preserve">                                                               </t>
    </r>
    <r>
      <rPr>
        <sz val="11"/>
        <rFont val="Calibri"/>
        <family val="2"/>
      </rPr>
      <t>i.</t>
    </r>
    <r>
      <rPr>
        <sz val="7"/>
        <rFont val="Times New Roman"/>
        <family val="1"/>
      </rPr>
      <t xml:space="preserve">      </t>
    </r>
    <r>
      <rPr>
        <sz val="11"/>
        <rFont val="Calibri"/>
        <family val="2"/>
      </rPr>
      <t>Petróleo Original En sitio (barriles)</t>
    </r>
  </si>
  <si>
    <r>
      <t xml:space="preserve">                                                               </t>
    </r>
    <r>
      <rPr>
        <sz val="11"/>
        <rFont val="Calibri"/>
        <family val="2"/>
      </rPr>
      <t>i.</t>
    </r>
    <r>
      <rPr>
        <sz val="7"/>
        <rFont val="Times New Roman"/>
        <family val="1"/>
      </rPr>
      <t xml:space="preserve">      </t>
    </r>
    <r>
      <rPr>
        <sz val="11"/>
        <rFont val="Calibri"/>
        <family val="2"/>
      </rPr>
      <t>Gas Original En sitio (KPC)</t>
    </r>
  </si>
  <si>
    <r>
      <t>13.</t>
    </r>
    <r>
      <rPr>
        <sz val="7"/>
        <rFont val="Times New Roman"/>
        <family val="1"/>
      </rPr>
      <t xml:space="preserve">   </t>
    </r>
    <r>
      <rPr>
        <sz val="11"/>
        <rFont val="Calibri"/>
        <family val="2"/>
      </rPr>
      <t>En esta hoja se contemplan los valores de costos fijos en miles de dólares por año (kUS$/año) y costos variables en dólares por barril (US$/bl) o dólares por miles de pies cúbicos (US$/kpc), dependiendo si es para petróleo o gas respectivamente. Estos valores deben estar asociados únicamente a las reservas probadas (PDP, PNP y PND).</t>
    </r>
  </si>
  <si>
    <r>
      <t>14.</t>
    </r>
    <r>
      <rPr>
        <sz val="7"/>
        <rFont val="Times New Roman"/>
        <family val="1"/>
      </rPr>
      <t xml:space="preserve">   </t>
    </r>
    <r>
      <rPr>
        <sz val="11"/>
        <rFont val="Calibri"/>
        <family val="2"/>
      </rPr>
      <t>En las filas 41 a la 43 se deben diligenciar los costos unitarios (US $/bl) de:</t>
    </r>
  </si>
  <si>
    <r>
      <t>a.</t>
    </r>
    <r>
      <rPr>
        <sz val="7"/>
        <rFont val="Times New Roman"/>
        <family val="1"/>
      </rPr>
      <t xml:space="preserve">       </t>
    </r>
    <r>
      <rPr>
        <sz val="11"/>
        <rFont val="Calibri"/>
        <family val="2"/>
      </rPr>
      <t>Costos de disposición. Agua</t>
    </r>
  </si>
  <si>
    <r>
      <t>b.</t>
    </r>
    <r>
      <rPr>
        <sz val="7"/>
        <rFont val="Times New Roman"/>
        <family val="1"/>
      </rPr>
      <t xml:space="preserve">       </t>
    </r>
    <r>
      <rPr>
        <sz val="11"/>
        <rFont val="Calibri"/>
        <family val="2"/>
      </rPr>
      <t>Costos Tratamiento de agua</t>
    </r>
  </si>
  <si>
    <r>
      <t>c.</t>
    </r>
    <r>
      <rPr>
        <sz val="7"/>
        <rFont val="Times New Roman"/>
        <family val="1"/>
      </rPr>
      <t xml:space="preserve">       </t>
    </r>
    <r>
      <rPr>
        <sz val="11"/>
        <rFont val="Calibri"/>
        <family val="2"/>
      </rPr>
      <t>Costo Diluyente</t>
    </r>
  </si>
  <si>
    <r>
      <t>15.</t>
    </r>
    <r>
      <rPr>
        <sz val="7"/>
        <rFont val="Times New Roman"/>
        <family val="1"/>
      </rPr>
      <t xml:space="preserve">   </t>
    </r>
    <r>
      <rPr>
        <sz val="11"/>
        <rFont val="Calibri"/>
        <family val="2"/>
      </rPr>
      <t xml:space="preserve"> Los costos asociados a la clasificación de reservas probables y posibles se extraerán de la tabla de Flujo de Caja en Excel que cada compañía debe presentar por campo y por cada una de las clasificaciones de reservas que se presentan y en el formato establecido.</t>
    </r>
  </si>
  <si>
    <r>
      <t>16.</t>
    </r>
    <r>
      <rPr>
        <sz val="7"/>
        <rFont val="Times New Roman"/>
        <family val="1"/>
      </rPr>
      <t xml:space="preserve">   </t>
    </r>
    <r>
      <rPr>
        <sz val="11"/>
        <rFont val="Calibri"/>
        <family val="2"/>
      </rPr>
      <t>Las filas 9, 13 y 17, para petróleo y 24, 28 y 32 para gas, que se encuentran en celdas de color azul y bloqueadas los valores de producción anualizado extraídos automáticamente de a hoja “</t>
    </r>
    <r>
      <rPr>
        <b/>
        <sz val="11"/>
        <color rgb="FF5B9BD5"/>
        <rFont val="Calibri"/>
        <family val="2"/>
      </rPr>
      <t>Probadas”</t>
    </r>
    <r>
      <rPr>
        <sz val="11"/>
        <rFont val="Calibri"/>
        <family val="2"/>
      </rPr>
      <t>. Esta información que automáticamente se visualiza en la hoja de “</t>
    </r>
    <r>
      <rPr>
        <b/>
        <sz val="11"/>
        <color rgb="FF5B9BD5"/>
        <rFont val="Calibri"/>
        <family val="2"/>
      </rPr>
      <t xml:space="preserve">Opex” </t>
    </r>
    <r>
      <rPr>
        <sz val="11"/>
        <rFont val="Calibri"/>
        <family val="2"/>
      </rPr>
      <t>es de ayuda para que sus valores sean coherentes con la producción y con los años productivos.</t>
    </r>
  </si>
  <si>
    <r>
      <t>17.</t>
    </r>
    <r>
      <rPr>
        <sz val="7"/>
        <rFont val="Times New Roman"/>
        <family val="1"/>
      </rPr>
      <t xml:space="preserve">   </t>
    </r>
    <r>
      <rPr>
        <sz val="11"/>
        <rFont val="Calibri"/>
        <family val="2"/>
      </rPr>
      <t>En las filas 7 y 8 de esta página se diligencian el pronóstico de precios seleccionado bien sea el del marcador WTI o BRENT.</t>
    </r>
  </si>
  <si>
    <r>
      <t>18.</t>
    </r>
    <r>
      <rPr>
        <sz val="7"/>
        <rFont val="Times New Roman"/>
        <family val="1"/>
      </rPr>
      <t xml:space="preserve">   </t>
    </r>
    <r>
      <rPr>
        <sz val="11"/>
        <rFont val="Calibri"/>
        <family val="2"/>
      </rPr>
      <t>En las filas 10 y 11 se diligencian los ajustes en trasporte y ajuste en calidad respectivamente.</t>
    </r>
  </si>
  <si>
    <r>
      <t>19.</t>
    </r>
    <r>
      <rPr>
        <sz val="7"/>
        <rFont val="Times New Roman"/>
        <family val="1"/>
      </rPr>
      <t xml:space="preserve">   </t>
    </r>
    <r>
      <rPr>
        <sz val="11"/>
        <rFont val="Calibri"/>
        <family val="2"/>
      </rPr>
      <t>La fila 16, celdas en color amarillo, calcula en forma automática los precios de venta del Petróleo.  Estos precios de venta son obtenidos de restarle al precio del marcador de referencia el ajuste de transporte y el ajuste por calidad.</t>
    </r>
  </si>
  <si>
    <r>
      <t>20.</t>
    </r>
    <r>
      <rPr>
        <sz val="7"/>
        <rFont val="Times New Roman"/>
        <family val="1"/>
      </rPr>
      <t xml:space="preserve">   </t>
    </r>
    <r>
      <rPr>
        <sz val="11"/>
        <rFont val="Calibri"/>
        <family val="2"/>
      </rPr>
      <t>En las filas 17 y 18 están los precios del condensado y del gas respectivamente.</t>
    </r>
  </si>
  <si>
    <r>
      <t>21.</t>
    </r>
    <r>
      <rPr>
        <sz val="7"/>
        <rFont val="Times New Roman"/>
        <family val="1"/>
      </rPr>
      <t xml:space="preserve">   </t>
    </r>
    <r>
      <rPr>
        <sz val="11"/>
        <rFont val="Calibri"/>
        <family val="2"/>
      </rPr>
      <t>De las filas 20 a la 30 se encuentra la información de pozos a perforar según la categoría de reservas o la desagregación de los existentes</t>
    </r>
  </si>
  <si>
    <r>
      <t>22.</t>
    </r>
    <r>
      <rPr>
        <sz val="7"/>
        <rFont val="Times New Roman"/>
        <family val="1"/>
      </rPr>
      <t xml:space="preserve">   </t>
    </r>
    <r>
      <rPr>
        <sz val="11"/>
        <rFont val="Calibri"/>
        <family val="2"/>
      </rPr>
      <t>En las filas 32 a la 63 se encuentra la información de inversiones relacionadas con los pozos a perforar según la categoría de reservas, trabajos de WO&amp;Completamiento o algunos otros.  Estos valores están relacionados según la categoría de reservas. También, en esta sección se solicita el diligenciamiento de la inversión de abandono.</t>
    </r>
  </si>
  <si>
    <r>
      <t>23.</t>
    </r>
    <r>
      <rPr>
        <sz val="7"/>
        <rFont val="Times New Roman"/>
        <family val="1"/>
      </rPr>
      <t xml:space="preserve">   </t>
    </r>
    <r>
      <rPr>
        <sz val="11"/>
        <rFont val="Calibri"/>
        <family val="2"/>
      </rPr>
      <t>En las filas 67 a 71, se encuentra la sección de verificación.  Si hay información de perforación de pozos, debe haber inversión o si hay inversión para la perforación de pozos debe tener un correspondiente número de pozos a perforar.  Si existe esta correlación, todas las celdas mostraran la expresión OK; de lo contrario aparecerá un mensaje que falta un dato y en que celda está faltando</t>
    </r>
    <r>
      <rPr>
        <b/>
        <sz val="11"/>
        <rFont val="Calibri"/>
        <family val="2"/>
      </rPr>
      <t>.   Si en alguna de estas celdas (D69:AN71) no está la expresión OK no les permitirá la carga del archivo Excel.</t>
    </r>
  </si>
  <si>
    <t>Código de Colores</t>
  </si>
  <si>
    <t>Sección de Petróleo</t>
  </si>
  <si>
    <t>Sección de Condensado y Otros Líquidos</t>
  </si>
  <si>
    <t>Sección de Gas</t>
  </si>
  <si>
    <t>Celdas con sumatoria de valores o formulación</t>
  </si>
  <si>
    <t>Celdas que arrastran totales o información de otras hojas</t>
  </si>
  <si>
    <r>
      <t>2.</t>
    </r>
    <r>
      <rPr>
        <sz val="7"/>
        <rFont val="Times New Roman"/>
        <family val="1"/>
      </rPr>
      <t xml:space="preserve">       </t>
    </r>
    <r>
      <rPr>
        <sz val="11"/>
        <rFont val="Calibri"/>
        <family val="2"/>
      </rPr>
      <t>En las filas de la 11 a la fila 14 para petróleo, se diligencian mensualmente para los dos años siguientes a la fecha de corte y en barriles las reservas PDP, PNP y PND. El valor de las 1P celdas en color amarillo, se encuentran bloqueada y se totalizan automáticamente.</t>
    </r>
  </si>
  <si>
    <t>Si en fila 16 aparece "ERROR" es porque diligenció las filas 8 y 9 (celdas de referencia para WTI y Brent); solo se debe diligenciar una de estas celdas</t>
  </si>
  <si>
    <t>Ítem</t>
  </si>
  <si>
    <t>Diferencia</t>
  </si>
  <si>
    <t>Petróleo (bls)</t>
  </si>
  <si>
    <t>Gas (kpc)</t>
  </si>
  <si>
    <t>Nuevas incorporaciones</t>
  </si>
  <si>
    <t>Petroleo</t>
  </si>
  <si>
    <t>Verificador Balance</t>
  </si>
  <si>
    <t>Verificador recursos contingentes</t>
  </si>
  <si>
    <t>Total Recursos - Otras contingencias</t>
  </si>
  <si>
    <t>CERT</t>
  </si>
  <si>
    <t>Tipo de Otra contingencia</t>
  </si>
  <si>
    <t>Técnica</t>
  </si>
  <si>
    <t>Factor de Recobro Actual (%)</t>
  </si>
  <si>
    <t>1. BALANCE DE RESERVAS POR CAMPO</t>
  </si>
  <si>
    <t>1. 1 DISCRIMINACION DE LA DIFERENCIA DEL BALANCE DE RESERVAS 1P</t>
  </si>
  <si>
    <t>2. RECURSOS CONTINGENTES</t>
  </si>
  <si>
    <t>Recursos contingentes por finalización de contrato</t>
  </si>
  <si>
    <t>Otras Contingencias</t>
  </si>
  <si>
    <t>2. 1 DISCRIMINACION DE OTRAS CONTINGENCIAS</t>
  </si>
  <si>
    <t>Criterio</t>
  </si>
  <si>
    <t>Factores Económicos</t>
  </si>
  <si>
    <t>Revisiones Técnicas</t>
  </si>
  <si>
    <t>Económica</t>
  </si>
  <si>
    <t>Reclasificaciones</t>
  </si>
  <si>
    <t xml:space="preserve">Asuntos Legales y/o Contractuales </t>
  </si>
  <si>
    <t>Proyectos de producción Incremental (PPI)</t>
  </si>
  <si>
    <t>Proyectos EOR/EGR</t>
  </si>
  <si>
    <t>Desarrollo pendiente: Acumulación descubierta donde las actividades del proyecto continuan para justificar el desarrollo comercial en un futuro cercano.</t>
  </si>
  <si>
    <t>Desarrollo en espera: Acumulación descubierta donde las actividades del proyecto están en espera y/o que la justificación de desarrollo comercial puede estar sujeta con retrasos significativos.</t>
  </si>
  <si>
    <t>Desarrollo no clarificado: Acumulación descubierta donde las actividades del proyecto están bajo evaluación y donde la justificación como desarrollo comercial es desconocida o basado en la información disponible</t>
  </si>
  <si>
    <t>Desarrollo no viable: Acumulación descubierta para la cual no hay planes actuales de desarrollo o de adquisición de información adicional.</t>
  </si>
  <si>
    <t>Factor de  recobro último esperado (%)</t>
  </si>
  <si>
    <t>Recobro Último Estimado
EUR  (barriles)</t>
  </si>
  <si>
    <t>Producción acumulada a 31,dic (barriles)</t>
  </si>
  <si>
    <t>Producción acumulada @ 31.dic  (kpc)</t>
  </si>
  <si>
    <t>Recobro Último Estimado
EUR  (kpc)</t>
  </si>
  <si>
    <t>Gas Original  En sitio (kpc)</t>
  </si>
  <si>
    <t>Post- Finalización Contratos C2</t>
  </si>
  <si>
    <t>Otra contingencia C2 (precio, ambiental, social, entre otros)</t>
  </si>
  <si>
    <t>Otras contingencias (bls)</t>
  </si>
  <si>
    <t>Otras contingencias (kpc)</t>
  </si>
  <si>
    <r>
      <t xml:space="preserve">26. En las filas 23 a 29, se diligencia la discriminación de la diferencia del </t>
    </r>
    <r>
      <rPr>
        <i/>
        <sz val="11"/>
        <rFont val="Calibri"/>
        <family val="2"/>
      </rPr>
      <t xml:space="preserve">" BALANCE DE RESERVAS POR CAMPO", </t>
    </r>
    <r>
      <rPr>
        <sz val="11"/>
        <rFont val="Calibri"/>
        <family val="2"/>
      </rPr>
      <t xml:space="preserve">teniendo en cuenta las definiciones, criterios e instrucciones del documento </t>
    </r>
    <r>
      <rPr>
        <b/>
        <i/>
        <sz val="11"/>
        <rFont val="Calibri"/>
        <family val="2"/>
      </rPr>
      <t>"DEFINICIONES REPORTE DE RECURSOS Y RESERVAS - HOJA BALANCE Y JUSTIFICACION"</t>
    </r>
    <r>
      <rPr>
        <i/>
        <sz val="11"/>
        <rFont val="Calibri"/>
        <family val="2"/>
      </rPr>
      <t xml:space="preserve"> </t>
    </r>
  </si>
  <si>
    <t>Hoja “Balance y Justificación”</t>
  </si>
  <si>
    <t>RECURSOS Y RESERVAS</t>
  </si>
  <si>
    <t>Ambiental y/o Social</t>
  </si>
  <si>
    <r>
      <t xml:space="preserve">28. La información de la fila 39 </t>
    </r>
    <r>
      <rPr>
        <i/>
        <sz val="11"/>
        <rFont val="Calibri"/>
        <family val="2"/>
      </rPr>
      <t xml:space="preserve">"Otras Contingencias", </t>
    </r>
    <r>
      <rPr>
        <sz val="11"/>
        <rFont val="Calibri"/>
        <family val="2"/>
      </rPr>
      <t xml:space="preserve">debe ser discriminada en las filas 47 a 50, clasificando las contingencias según  lo establecido en el documento </t>
    </r>
    <r>
      <rPr>
        <b/>
        <i/>
        <sz val="11"/>
        <rFont val="Calibri"/>
        <family val="2"/>
      </rPr>
      <t>"DEFINICIONES REPORTE DE RECURSOS Y RESERVAS - HOJA BALANCE Y JUSTIFICACION"</t>
    </r>
    <r>
      <rPr>
        <sz val="11"/>
        <rFont val="Calibri"/>
        <family val="2"/>
      </rPr>
      <t xml:space="preserve">   </t>
    </r>
  </si>
  <si>
    <t xml:space="preserve">29. En las filas 47 a 50, columna D, se reporta la oportunidad de comercialidad en fracción.  </t>
  </si>
  <si>
    <t>30. En las filas 47 a 50, columna E, se debe seleccionar la madurez del proyecto según corresponda (1. Desarrollo pendiente 2. Desarrollo en espera 3. Desarrollo no clarificado 4. Desarrollo no viable. )</t>
  </si>
  <si>
    <t>Hoja “Resumen IRR”</t>
  </si>
  <si>
    <r>
      <t xml:space="preserve">                                                             </t>
    </r>
    <r>
      <rPr>
        <sz val="11"/>
        <rFont val="Calibri"/>
        <family val="2"/>
      </rPr>
      <t>ii.</t>
    </r>
    <r>
      <rPr>
        <sz val="7"/>
        <rFont val="Times New Roman"/>
        <family val="1"/>
      </rPr>
      <t xml:space="preserve">      </t>
    </r>
    <r>
      <rPr>
        <sz val="11"/>
        <rFont val="Calibri"/>
        <family val="2"/>
      </rPr>
      <t xml:space="preserve">Factor de Recobro Actual (%), corresponde a la relación entre la Producción Acumulada y el Petróleo Original En Sitio  </t>
    </r>
  </si>
  <si>
    <r>
      <t xml:space="preserve">                                                           </t>
    </r>
    <r>
      <rPr>
        <sz val="11"/>
        <rFont val="Calibri"/>
        <family val="2"/>
      </rPr>
      <t>iii.</t>
    </r>
    <r>
      <rPr>
        <sz val="7"/>
        <rFont val="Times New Roman"/>
        <family val="1"/>
      </rPr>
      <t xml:space="preserve">      </t>
    </r>
    <r>
      <rPr>
        <sz val="11"/>
        <rFont val="Calibri"/>
        <family val="2"/>
      </rPr>
      <t>Recobro Último Estimado EUR  (barriles), corresponde a la estimación alta de reservas 3P.</t>
    </r>
  </si>
  <si>
    <r>
      <t xml:space="preserve">                                                           </t>
    </r>
    <r>
      <rPr>
        <sz val="11"/>
        <rFont val="Calibri"/>
        <family val="2"/>
      </rPr>
      <t>iv.</t>
    </r>
    <r>
      <rPr>
        <sz val="7"/>
        <rFont val="Times New Roman"/>
        <family val="1"/>
      </rPr>
      <t xml:space="preserve">      </t>
    </r>
    <r>
      <rPr>
        <sz val="11"/>
        <rFont val="Calibri"/>
        <family val="2"/>
      </rPr>
      <t>Producción acumulada a 31 de dic (barriles): Valor igual al obtenido de la forma 9SH</t>
    </r>
  </si>
  <si>
    <r>
      <t xml:space="preserve">                                                            </t>
    </r>
    <r>
      <rPr>
        <sz val="11"/>
        <rFont val="Calibri"/>
        <family val="2"/>
      </rPr>
      <t>v.</t>
    </r>
    <r>
      <rPr>
        <sz val="7"/>
        <rFont val="Times New Roman"/>
        <family val="1"/>
      </rPr>
      <t xml:space="preserve">      </t>
    </r>
    <r>
      <rPr>
        <sz val="11"/>
        <rFont val="Calibri"/>
        <family val="2"/>
      </rPr>
      <t>Factor de  recobro último esperado (%), es la relación entre el  Recobro Último Estimado (EUR) y el Petróleo Original En Sitio</t>
    </r>
  </si>
  <si>
    <r>
      <t xml:space="preserve">                                                             </t>
    </r>
    <r>
      <rPr>
        <sz val="11"/>
        <rFont val="Calibri"/>
        <family val="2"/>
      </rPr>
      <t>ii.</t>
    </r>
    <r>
      <rPr>
        <sz val="7"/>
        <rFont val="Times New Roman"/>
        <family val="1"/>
      </rPr>
      <t xml:space="preserve">      </t>
    </r>
    <r>
      <rPr>
        <sz val="11"/>
        <rFont val="Calibri"/>
        <family val="2"/>
      </rPr>
      <t>Factor de Recobro Actual (%), corresponde a la relación entre la Producción Acumulada y el Gas Original En Sitio</t>
    </r>
  </si>
  <si>
    <r>
      <t xml:space="preserve">                                                            </t>
    </r>
    <r>
      <rPr>
        <sz val="11"/>
        <rFont val="Calibri"/>
        <family val="2"/>
      </rPr>
      <t>v.</t>
    </r>
    <r>
      <rPr>
        <sz val="7"/>
        <rFont val="Times New Roman"/>
        <family val="1"/>
      </rPr>
      <t xml:space="preserve">      </t>
    </r>
    <r>
      <rPr>
        <sz val="11"/>
        <rFont val="Calibri"/>
        <family val="2"/>
      </rPr>
      <t>Factor de  recobro último esperado (%), es la relación entre el  Recobro Último Estimado (EUR) y el Gas Original En Sitio</t>
    </r>
  </si>
  <si>
    <t xml:space="preserve">Post- Finalización Contratos </t>
  </si>
  <si>
    <t>Post- Finalización Contratos C3</t>
  </si>
  <si>
    <t>YRG</t>
  </si>
  <si>
    <t>Otra contingencia C3 (precio, ambiental, social, entre otros)</t>
  </si>
  <si>
    <r>
      <t>d.</t>
    </r>
    <r>
      <rPr>
        <sz val="7"/>
        <rFont val="Times New Roman"/>
        <family val="1"/>
      </rPr>
      <t xml:space="preserve">       </t>
    </r>
    <r>
      <rPr>
        <sz val="11"/>
        <rFont val="Calibri"/>
        <family val="2"/>
      </rPr>
      <t>En las filas 12 a la fila 40 para petróleo y en las filas de la 47 a la fila 75 para gas, columnas de la B a la U, se pueden diligenciar las propiedades por yacimientos.</t>
    </r>
  </si>
  <si>
    <t>c.     En la columna B desde la fila 12 y posteriormente desde la fila 47, se entendera la clasificacion como una asignacion del tipo de yacimiento de acuerdo al estado de los fluidos, a tipos como: gas disuelto, Yacimientos de gas sin condensación retrógrada, Yacimientos de gas seco, yacimientos de gas humedo, yacimientos de gas condensado (retrógrada), Petroleo Negro, Petroleo Volatil y alfaltenicos. El tipo de mecanismo de produccion debe ser entregado en el informe del operador.</t>
  </si>
  <si>
    <t>INFORMACION DE COSTOS - CAMPOS PETROLEO (BLS)</t>
  </si>
  <si>
    <t>Bls/año</t>
  </si>
  <si>
    <t>Costos Fijos - Asociado a PDP</t>
  </si>
  <si>
    <t>KUS$/año</t>
  </si>
  <si>
    <t>Costos variables  Asociado a PDP</t>
  </si>
  <si>
    <t>Costos Fijos - Asociado a PNP</t>
  </si>
  <si>
    <t>Costos variables Asociado a PNP</t>
  </si>
  <si>
    <t>Costos Fijos - Asociado a PND</t>
  </si>
  <si>
    <t>Costos variables Asociado a PND</t>
  </si>
  <si>
    <t xml:space="preserve">INFORMACION DE COSTOS - CAMPOS DE GAS </t>
  </si>
  <si>
    <t>Kpc/año</t>
  </si>
  <si>
    <t>INFORMACION ADICIONAL DE COSTOS POR BARRIL DE PETROLEO PRODUCIDO</t>
  </si>
  <si>
    <t xml:space="preserve">Costos de disposición. Agua </t>
  </si>
  <si>
    <t>US$/bl</t>
  </si>
  <si>
    <t xml:space="preserve">Costos Tratamiento de agua </t>
  </si>
  <si>
    <t xml:space="preserve">Costo Diluyente </t>
  </si>
  <si>
    <t>Año 2021</t>
  </si>
  <si>
    <t>Reservas Probadas Total a dic. 31/2019</t>
  </si>
  <si>
    <t>Gas disuelto.</t>
  </si>
  <si>
    <t>Yacimientos de gas seco.</t>
  </si>
  <si>
    <t>Yacimientos de gas sin condensación retrógrada.</t>
  </si>
  <si>
    <t>Yacimientos de gas humedo.</t>
  </si>
  <si>
    <t>Yacimientos de gas condensado (retrógrada).</t>
  </si>
  <si>
    <t>Petroleo Negro.</t>
  </si>
  <si>
    <t>Petroleo Volatil.</t>
  </si>
  <si>
    <t xml:space="preserve">Alfaltenicos. </t>
  </si>
  <si>
    <t>Otro que aplique.</t>
  </si>
  <si>
    <t>Tipo de Madurez del Proyecto</t>
  </si>
  <si>
    <r>
      <rPr>
        <sz val="10"/>
        <color rgb="FFFF0000"/>
        <rFont val="Arial"/>
        <family val="2"/>
      </rPr>
      <t>En esta tabla relacione los recursos contigentes -</t>
    </r>
    <r>
      <rPr>
        <b/>
        <sz val="10"/>
        <color rgb="FFFF0000"/>
        <rFont val="Arial"/>
        <family val="2"/>
      </rPr>
      <t xml:space="preserve"> OTRAS CONTINGENCIAS</t>
    </r>
    <r>
      <rPr>
        <sz val="10"/>
        <color rgb="FFFF0000"/>
        <rFont val="Arial"/>
        <family val="2"/>
      </rPr>
      <t>, es importante que el verificador este en estado</t>
    </r>
    <r>
      <rPr>
        <b/>
        <sz val="10"/>
        <color rgb="FFFF0000"/>
        <rFont val="Arial"/>
        <family val="2"/>
      </rPr>
      <t xml:space="preserve"> OK</t>
    </r>
  </si>
  <si>
    <t>Madurez del Proyecto (Referirse a la tabla abajo)</t>
  </si>
  <si>
    <t>Oportunidad de comercialidad (0&lt;Fracción≤1)</t>
  </si>
  <si>
    <t>24. En las filas 12 y 13 se diligencian el total de Reservas Probadas a dic. 31/2018 y la Producción del año 2019</t>
  </si>
  <si>
    <r>
      <t>25. La información de la fila 15 que se encuentran en celdas de color azul y bloqueadas, es extraída automáticamente de la hoja</t>
    </r>
    <r>
      <rPr>
        <b/>
        <sz val="11"/>
        <color theme="4"/>
        <rFont val="Calibri"/>
        <family val="2"/>
      </rPr>
      <t xml:space="preserve"> “Resumen IRR”</t>
    </r>
    <r>
      <rPr>
        <sz val="11"/>
        <rFont val="Calibri"/>
        <family val="2"/>
      </rPr>
      <t xml:space="preserve"> y corresponde  al total de Reservas Probadas a dic. 31/2019</t>
    </r>
  </si>
  <si>
    <r>
      <t>27. La información de las filas 38 a 40 que se encuentra en celdas de color azul y bloqueadas, es extraída automáticamente de la hoja</t>
    </r>
    <r>
      <rPr>
        <i/>
        <sz val="11"/>
        <rFont val="Calibri"/>
        <family val="2"/>
      </rPr>
      <t xml:space="preserve"> “Resumen IRR” y corresponde  al total de Recursos Contingentes a dic. 31/2019. </t>
    </r>
  </si>
  <si>
    <r>
      <t>31.</t>
    </r>
    <r>
      <rPr>
        <sz val="7"/>
        <rFont val="Times New Roman"/>
        <family val="1"/>
      </rPr>
      <t xml:space="preserve">   </t>
    </r>
    <r>
      <rPr>
        <sz val="11"/>
        <rFont val="Calibri"/>
        <family val="2"/>
      </rPr>
      <t>Esta hoja no la tienen que diligenciar, pero si deben verificar que la información totalizada, obtenida de los pronósticos que se llenaron en las hojas anteriores concuerde con la que ustedes tienen totalizada</t>
    </r>
  </si>
  <si>
    <r>
      <t>32.</t>
    </r>
    <r>
      <rPr>
        <sz val="7"/>
        <rFont val="Times New Roman"/>
        <family val="1"/>
      </rPr>
      <t xml:space="preserve">   </t>
    </r>
    <r>
      <rPr>
        <sz val="11"/>
        <rFont val="Calibri"/>
        <family val="2"/>
      </rPr>
      <t>En las celdas F9:H13, se presenta el resumen total de pozos a perforar en los próximos 5 años (PND) y su inversión asociada.</t>
    </r>
  </si>
  <si>
    <t>Total a dic. 31/2019</t>
  </si>
  <si>
    <t>Clasificación</t>
  </si>
  <si>
    <t>Madurez del Proyecto (Referirse a la tabla de abajo)</t>
  </si>
  <si>
    <r>
      <t xml:space="preserve">A continuacion justifique las diferencias en reservas de la vigencia actual con respecto al año anterior, la casilla C32, D32 y E32 deben estar en </t>
    </r>
    <r>
      <rPr>
        <b/>
        <sz val="10"/>
        <color rgb="FFFF0000"/>
        <rFont val="Arial"/>
        <family val="2"/>
      </rPr>
      <t>OK</t>
    </r>
    <r>
      <rPr>
        <sz val="10"/>
        <color rgb="FFFF0000"/>
        <rFont val="Arial"/>
        <family val="2"/>
      </rPr>
      <t xml:space="preserve"> </t>
    </r>
  </si>
  <si>
    <t>ANH20</t>
  </si>
  <si>
    <t>Post- Finalización Contratos</t>
  </si>
  <si>
    <r>
      <t xml:space="preserve">                                                               </t>
    </r>
    <r>
      <rPr>
        <sz val="11"/>
        <rFont val="Calibri"/>
        <family val="2"/>
      </rPr>
      <t>i.</t>
    </r>
    <r>
      <rPr>
        <sz val="7"/>
        <rFont val="Times New Roman"/>
        <family val="1"/>
      </rPr>
      <t xml:space="preserve">      </t>
    </r>
    <r>
      <rPr>
        <sz val="11"/>
        <rFont val="Calibri"/>
        <family val="2"/>
      </rPr>
      <t>Post- Finalización Contratos:  Los diligencian todas las compañías con contratos con la ANH o de Asociación con Ecopetrol, que han estimado valores después de la finalización del negocio juridico.</t>
    </r>
  </si>
  <si>
    <t>Año 2022</t>
  </si>
  <si>
    <t>RESUMEN BALANCE - dic. 31/2020</t>
  </si>
  <si>
    <t>Producción año 2020</t>
  </si>
  <si>
    <t>Balance a dic. 31/2020</t>
  </si>
  <si>
    <t>Reservas Probadas Total a dic. 31/2020</t>
  </si>
  <si>
    <t>RECURSOS CONTINGENTES a dic. 31/2020</t>
  </si>
  <si>
    <r>
      <t>a.</t>
    </r>
    <r>
      <rPr>
        <sz val="7"/>
        <rFont val="Times New Roman"/>
        <family val="1"/>
      </rPr>
      <t xml:space="preserve">       </t>
    </r>
    <r>
      <rPr>
        <sz val="11"/>
        <rFont val="Calibri"/>
        <family val="2"/>
      </rPr>
      <t>En la fila 9, columnas de la Q a la U, se diligencia únicamente la columna S, correpondientes al Recobro Último Estimado EUR (corresponde a la estimación alta de reservas 3P) y la columna T correspondiente a la producción acumulada a 31 de diciembre (información que debe coincidir con lo reportado en la Forma 9SH).</t>
    </r>
  </si>
  <si>
    <r>
      <t>b.</t>
    </r>
    <r>
      <rPr>
        <sz val="7"/>
        <rFont val="Times New Roman"/>
        <family val="1"/>
      </rPr>
      <t xml:space="preserve">       </t>
    </r>
    <r>
      <rPr>
        <sz val="11"/>
        <rFont val="Calibri"/>
        <family val="2"/>
      </rPr>
      <t>En la fila 44, columnas de la Q a la U, se diligencia únicamente la columna S, correpondientes al Recobro Último Estimado EUR (corresponde a la estimación alta de reservas 3P) y la columna T correspondiente a la producción acumulada a 31 de diciembre (información que debe coincidir con lo reportado en la Forma 9SH).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</si>
</sst>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dd\-mmm\-yyyy"/>
    <numFmt numFmtId="167" formatCode="_(* #,##0_);_(* \(#,##0\);_(* &quot;-&quot;??_);_(@_)"/>
    <numFmt numFmtId="168" formatCode="_(* #,##0.000000_);_(* \(#,##0.000000\);_(* &quot;-&quot;??_);_(@_)"/>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4"/>
      <name val="Arial"/>
      <family val="2"/>
    </font>
    <font>
      <b/>
      <sz val="10"/>
      <color indexed="10"/>
      <name val="Arial"/>
      <family val="2"/>
    </font>
    <font>
      <sz val="8"/>
      <name val="Arial"/>
      <family val="2"/>
    </font>
    <font>
      <sz val="12"/>
      <name val="Arial"/>
      <family val="2"/>
    </font>
    <font>
      <sz val="10"/>
      <name val="Arial"/>
      <family val="2"/>
    </font>
    <font>
      <sz val="9"/>
      <color indexed="81"/>
      <name val="Tahoma"/>
      <family val="2"/>
    </font>
    <font>
      <sz val="11"/>
      <name val="Arial"/>
      <family val="2"/>
    </font>
    <font>
      <i/>
      <sz val="9"/>
      <name val="Arial"/>
      <family val="2"/>
    </font>
    <font>
      <b/>
      <i/>
      <sz val="9"/>
      <name val="Arial"/>
      <family val="2"/>
    </font>
    <font>
      <i/>
      <sz val="10"/>
      <name val="Arial"/>
      <family val="2"/>
    </font>
    <font>
      <b/>
      <sz val="10"/>
      <color rgb="FFFF0000"/>
      <name val="Arial"/>
      <family val="2"/>
    </font>
    <font>
      <sz val="10"/>
      <color theme="9" tint="-0.249977111117893"/>
      <name val="Arial"/>
      <family val="2"/>
    </font>
    <font>
      <sz val="10"/>
      <name val="Arial"/>
      <family val="2"/>
    </font>
    <font>
      <sz val="10"/>
      <name val="Arial"/>
      <family val="2"/>
    </font>
    <font>
      <b/>
      <sz val="11"/>
      <color theme="1"/>
      <name val="Calibri"/>
      <family val="2"/>
      <scheme val="minor"/>
    </font>
    <font>
      <b/>
      <sz val="11"/>
      <name val="Arial"/>
      <family val="2"/>
    </font>
    <font>
      <sz val="16"/>
      <color theme="1"/>
      <name val="Calibri"/>
      <family val="2"/>
      <scheme val="minor"/>
    </font>
    <font>
      <sz val="11"/>
      <color indexed="81"/>
      <name val="Tahoma"/>
      <family val="2"/>
    </font>
    <font>
      <sz val="18"/>
      <color indexed="81"/>
      <name val="Tahoma"/>
      <family val="2"/>
    </font>
    <font>
      <sz val="11"/>
      <name val="Calibri"/>
      <family val="2"/>
    </font>
    <font>
      <sz val="7"/>
      <name val="Times New Roman"/>
      <family val="1"/>
    </font>
    <font>
      <sz val="11"/>
      <name val="Arial"/>
      <family val="2"/>
    </font>
    <font>
      <b/>
      <sz val="12"/>
      <name val="Arial"/>
      <family val="2"/>
    </font>
    <font>
      <sz val="12"/>
      <name val="Arial"/>
      <family val="2"/>
    </font>
    <font>
      <b/>
      <sz val="14"/>
      <name val="Arial"/>
      <family val="2"/>
    </font>
    <font>
      <b/>
      <sz val="11"/>
      <name val="Arial"/>
      <family val="2"/>
    </font>
    <font>
      <sz val="10"/>
      <name val="Arial"/>
      <family val="2"/>
    </font>
    <font>
      <b/>
      <sz val="11"/>
      <color rgb="FFFF0000"/>
      <name val="Calibri"/>
      <family val="2"/>
    </font>
    <font>
      <b/>
      <sz val="11"/>
      <color rgb="FF5B9BD5"/>
      <name val="Calibri"/>
      <family val="2"/>
    </font>
    <font>
      <b/>
      <sz val="11"/>
      <name val="Calibri"/>
      <family val="2"/>
    </font>
    <font>
      <u/>
      <sz val="11"/>
      <name val="Calibri"/>
      <family val="2"/>
    </font>
    <font>
      <i/>
      <sz val="11"/>
      <color rgb="FF5B9BD5"/>
      <name val="Calibri"/>
      <family val="2"/>
    </font>
    <font>
      <i/>
      <sz val="11"/>
      <name val="Calibri"/>
      <family val="2"/>
    </font>
    <font>
      <b/>
      <sz val="11"/>
      <color rgb="FFFF0000"/>
      <name val="Calibri"/>
      <family val="2"/>
      <scheme val="minor"/>
    </font>
    <font>
      <sz val="11"/>
      <color theme="0"/>
      <name val="Calibri"/>
      <family val="2"/>
      <scheme val="minor"/>
    </font>
    <font>
      <sz val="11"/>
      <color theme="0"/>
      <name val="Arial"/>
      <family val="2"/>
    </font>
    <font>
      <b/>
      <sz val="9"/>
      <color indexed="81"/>
      <name val="Tahoma"/>
      <family val="2"/>
    </font>
    <font>
      <b/>
      <sz val="9"/>
      <name val="Arial"/>
      <family val="2"/>
    </font>
    <font>
      <b/>
      <i/>
      <sz val="11"/>
      <name val="Calibri"/>
      <family val="2"/>
    </font>
    <font>
      <b/>
      <sz val="11"/>
      <color theme="4"/>
      <name val="Calibri"/>
      <family val="2"/>
    </font>
    <font>
      <sz val="10"/>
      <color theme="0"/>
      <name val="Arial"/>
      <family val="2"/>
    </font>
    <font>
      <sz val="9"/>
      <color indexed="81"/>
      <name val="Tahoma"/>
      <charset val="1"/>
    </font>
    <font>
      <b/>
      <sz val="9"/>
      <color indexed="81"/>
      <name val="Tahoma"/>
      <charset val="1"/>
    </font>
    <font>
      <sz val="8"/>
      <name val="Arial"/>
    </font>
    <font>
      <sz val="10"/>
      <color rgb="FFFF0000"/>
      <name val="Arial"/>
      <family val="2"/>
    </font>
    <font>
      <b/>
      <sz val="8"/>
      <color rgb="FFFF0000"/>
      <name val="Arial"/>
      <family val="2"/>
    </font>
    <font>
      <sz val="8"/>
      <color rgb="FFFF0000"/>
      <name val="Arial"/>
      <family val="2"/>
    </font>
    <font>
      <b/>
      <sz val="16"/>
      <name val="Arial"/>
      <family val="2"/>
    </font>
    <font>
      <sz val="16"/>
      <color rgb="FFFF0000"/>
      <name val="Calibri"/>
      <family val="2"/>
      <scheme val="minor"/>
    </font>
    <font>
      <b/>
      <sz val="14"/>
      <color rgb="FFFF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bgColor indexed="64"/>
      </patternFill>
    </fill>
    <fill>
      <patternFill patternType="solid">
        <fgColor rgb="FFD9D9D9"/>
        <bgColor indexed="64"/>
      </patternFill>
    </fill>
    <fill>
      <patternFill patternType="solid">
        <fgColor theme="9" tint="0.79998168889431442"/>
        <bgColor indexed="64"/>
      </patternFill>
    </fill>
    <fill>
      <patternFill patternType="solid">
        <fgColor theme="6"/>
        <bgColor indexed="64"/>
      </patternFill>
    </fill>
    <fill>
      <patternFill patternType="solid">
        <fgColor theme="9"/>
        <bgColor indexed="64"/>
      </patternFill>
    </fill>
  </fills>
  <borders count="63">
    <border>
      <left/>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18">
    <xf numFmtId="0" fontId="0" fillId="0" borderId="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7" fillId="0" borderId="0"/>
    <xf numFmtId="0" fontId="23" fillId="0" borderId="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8" fillId="0" borderId="0"/>
    <xf numFmtId="0" fontId="24" fillId="0" borderId="0"/>
    <xf numFmtId="0" fontId="6"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2" fillId="0" borderId="0"/>
    <xf numFmtId="0" fontId="8" fillId="0" borderId="0"/>
    <xf numFmtId="0" fontId="1" fillId="0" borderId="0"/>
  </cellStyleXfs>
  <cellXfs count="626">
    <xf numFmtId="0" fontId="0" fillId="0" borderId="0" xfId="0"/>
    <xf numFmtId="0" fontId="9" fillId="0" borderId="0" xfId="0" applyFont="1"/>
    <xf numFmtId="0" fontId="10" fillId="0" borderId="0" xfId="0" applyFont="1"/>
    <xf numFmtId="0" fontId="12" fillId="0" borderId="0" xfId="0" applyFont="1"/>
    <xf numFmtId="0" fontId="18" fillId="0" borderId="0" xfId="0" applyFont="1" applyAlignment="1">
      <alignment horizontal="center"/>
    </xf>
    <xf numFmtId="0" fontId="19" fillId="0" borderId="0" xfId="0" applyFont="1" applyBorder="1" applyAlignment="1">
      <alignment horizontal="center"/>
    </xf>
    <xf numFmtId="0" fontId="19" fillId="0" borderId="0" xfId="0" applyFont="1" applyAlignment="1">
      <alignment horizontal="center"/>
    </xf>
    <xf numFmtId="0" fontId="15" fillId="0" borderId="0" xfId="0" applyFont="1"/>
    <xf numFmtId="0" fontId="9" fillId="0" borderId="0" xfId="0" applyFont="1" applyAlignment="1"/>
    <xf numFmtId="0" fontId="17" fillId="0" borderId="0" xfId="0" applyNumberFormat="1" applyFont="1" applyFill="1" applyBorder="1" applyAlignment="1">
      <alignment vertical="center"/>
    </xf>
    <xf numFmtId="0" fontId="17" fillId="0" borderId="3" xfId="0" applyNumberFormat="1" applyFont="1" applyFill="1" applyBorder="1" applyAlignment="1">
      <alignment vertical="center"/>
    </xf>
    <xf numFmtId="0" fontId="15" fillId="0" borderId="0" xfId="0" applyNumberFormat="1" applyFont="1" applyFill="1" applyAlignment="1">
      <alignment vertical="center"/>
    </xf>
    <xf numFmtId="0" fontId="14" fillId="0" borderId="0" xfId="0" applyNumberFormat="1" applyFont="1" applyFill="1" applyBorder="1" applyAlignment="1">
      <alignment vertical="center"/>
    </xf>
    <xf numFmtId="0" fontId="14" fillId="0" borderId="3" xfId="0" applyNumberFormat="1" applyFont="1" applyFill="1" applyBorder="1" applyAlignment="1">
      <alignment vertical="center"/>
    </xf>
    <xf numFmtId="0" fontId="17" fillId="0" borderId="27" xfId="0" applyNumberFormat="1" applyFont="1" applyFill="1" applyBorder="1" applyAlignment="1">
      <alignment vertical="center"/>
    </xf>
    <xf numFmtId="0" fontId="17" fillId="0" borderId="2" xfId="0" applyNumberFormat="1" applyFont="1" applyFill="1" applyBorder="1" applyAlignment="1">
      <alignment vertical="center"/>
    </xf>
    <xf numFmtId="0" fontId="17" fillId="0" borderId="0" xfId="0" applyNumberFormat="1" applyFont="1" applyFill="1" applyAlignment="1">
      <alignment vertical="center"/>
    </xf>
    <xf numFmtId="0" fontId="17" fillId="0" borderId="0" xfId="0" applyNumberFormat="1" applyFont="1" applyFill="1" applyAlignment="1">
      <alignment vertical="center" wrapText="1"/>
    </xf>
    <xf numFmtId="0" fontId="17" fillId="0" borderId="8" xfId="0" applyNumberFormat="1" applyFont="1" applyFill="1" applyBorder="1" applyAlignment="1">
      <alignment vertical="center"/>
    </xf>
    <xf numFmtId="0" fontId="17" fillId="0" borderId="9" xfId="1" applyNumberFormat="1" applyFont="1" applyFill="1" applyBorder="1" applyAlignment="1">
      <alignment horizontal="center" vertical="center"/>
    </xf>
    <xf numFmtId="0" fontId="17" fillId="0" borderId="9" xfId="0" applyNumberFormat="1" applyFont="1" applyFill="1" applyBorder="1" applyAlignment="1">
      <alignment vertical="center"/>
    </xf>
    <xf numFmtId="0" fontId="14" fillId="0" borderId="0" xfId="0" applyNumberFormat="1" applyFont="1" applyFill="1" applyAlignment="1">
      <alignment vertical="center"/>
    </xf>
    <xf numFmtId="0" fontId="17" fillId="0" borderId="8" xfId="1" applyNumberFormat="1" applyFont="1" applyFill="1" applyBorder="1" applyAlignment="1">
      <alignment horizontal="left" vertical="center"/>
    </xf>
    <xf numFmtId="0" fontId="14" fillId="0" borderId="2" xfId="0" applyNumberFormat="1" applyFont="1" applyFill="1" applyBorder="1" applyAlignment="1">
      <alignment vertical="center"/>
    </xf>
    <xf numFmtId="0" fontId="14" fillId="0" borderId="0" xfId="2"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0" fillId="0" borderId="0" xfId="0" applyProtection="1">
      <protection locked="0"/>
    </xf>
    <xf numFmtId="1" fontId="17" fillId="0" borderId="9" xfId="1" applyNumberFormat="1" applyFont="1" applyFill="1" applyBorder="1" applyAlignment="1" applyProtection="1">
      <alignment vertical="center"/>
      <protection locked="0"/>
    </xf>
    <xf numFmtId="1" fontId="17" fillId="0" borderId="9" xfId="1" applyNumberFormat="1" applyFont="1" applyFill="1" applyBorder="1" applyAlignment="1" applyProtection="1">
      <alignment vertical="center"/>
    </xf>
    <xf numFmtId="9" fontId="8" fillId="0" borderId="0" xfId="0" applyNumberFormat="1" applyFont="1" applyProtection="1">
      <protection locked="0"/>
    </xf>
    <xf numFmtId="1" fontId="15" fillId="0" borderId="0" xfId="0" applyNumberFormat="1" applyFont="1" applyFill="1" applyAlignment="1">
      <alignment vertical="center"/>
    </xf>
    <xf numFmtId="1" fontId="17" fillId="0" borderId="0" xfId="0" applyNumberFormat="1" applyFont="1" applyFill="1" applyAlignment="1">
      <alignment vertical="center"/>
    </xf>
    <xf numFmtId="0" fontId="22" fillId="2" borderId="0" xfId="0" applyFont="1" applyFill="1"/>
    <xf numFmtId="0" fontId="10" fillId="0" borderId="2"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14" fillId="0" borderId="3" xfId="0" applyNumberFormat="1" applyFont="1" applyFill="1" applyBorder="1" applyAlignment="1" applyProtection="1">
      <alignment vertical="center"/>
    </xf>
    <xf numFmtId="1" fontId="17" fillId="0" borderId="9" xfId="1" applyNumberFormat="1" applyFont="1" applyFill="1" applyBorder="1" applyAlignment="1" applyProtection="1">
      <alignment horizontal="right" vertical="center"/>
      <protection locked="0"/>
    </xf>
    <xf numFmtId="1" fontId="17" fillId="3" borderId="9" xfId="1" applyNumberFormat="1" applyFont="1" applyFill="1" applyBorder="1" applyAlignment="1" applyProtection="1">
      <alignment vertical="center"/>
      <protection hidden="1"/>
    </xf>
    <xf numFmtId="1" fontId="17" fillId="0" borderId="9" xfId="1" applyNumberFormat="1" applyFont="1" applyFill="1" applyBorder="1" applyAlignment="1" applyProtection="1">
      <alignment horizontal="right" vertical="center"/>
      <protection hidden="1"/>
    </xf>
    <xf numFmtId="1" fontId="17" fillId="0" borderId="10" xfId="1" applyNumberFormat="1" applyFont="1" applyFill="1" applyBorder="1" applyAlignment="1" applyProtection="1">
      <alignment vertical="center"/>
      <protection hidden="1"/>
    </xf>
    <xf numFmtId="0" fontId="17" fillId="0" borderId="1" xfId="0" applyNumberFormat="1" applyFont="1" applyFill="1" applyBorder="1" applyAlignment="1">
      <alignment vertical="center"/>
    </xf>
    <xf numFmtId="0" fontId="0" fillId="0" borderId="0" xfId="0" applyFill="1"/>
    <xf numFmtId="1" fontId="17" fillId="0" borderId="9" xfId="1" applyNumberFormat="1" applyFont="1" applyFill="1" applyBorder="1" applyAlignment="1" applyProtection="1">
      <alignment vertical="center"/>
      <protection hidden="1"/>
    </xf>
    <xf numFmtId="1" fontId="17" fillId="0" borderId="10" xfId="1" applyNumberFormat="1" applyFont="1" applyFill="1" applyBorder="1" applyAlignment="1" applyProtection="1">
      <alignment horizontal="right" vertical="center"/>
      <protection hidden="1"/>
    </xf>
    <xf numFmtId="0" fontId="17" fillId="0" borderId="0"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xf>
    <xf numFmtId="0" fontId="17" fillId="0" borderId="4"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wrapText="1"/>
    </xf>
    <xf numFmtId="0" fontId="14" fillId="0" borderId="0" xfId="0" applyNumberFormat="1" applyFont="1" applyFill="1" applyBorder="1" applyAlignment="1" applyProtection="1">
      <alignment vertical="center"/>
      <protection hidden="1"/>
    </xf>
    <xf numFmtId="166" fontId="14" fillId="0" borderId="0" xfId="0" applyNumberFormat="1" applyFont="1" applyFill="1" applyBorder="1" applyAlignment="1" applyProtection="1">
      <alignment vertical="center"/>
      <protection hidden="1"/>
    </xf>
    <xf numFmtId="0" fontId="6" fillId="0" borderId="0" xfId="11"/>
    <xf numFmtId="0" fontId="6" fillId="0" borderId="0" xfId="11" applyAlignment="1">
      <alignment horizontal="center"/>
    </xf>
    <xf numFmtId="0" fontId="17" fillId="0" borderId="10" xfId="0" applyNumberFormat="1" applyFont="1" applyFill="1" applyBorder="1" applyAlignment="1">
      <alignment horizontal="center" vertical="center" wrapText="1"/>
    </xf>
    <xf numFmtId="0" fontId="17" fillId="0" borderId="10" xfId="0" applyNumberFormat="1" applyFont="1" applyFill="1" applyBorder="1" applyAlignment="1">
      <alignment vertical="center"/>
    </xf>
    <xf numFmtId="0" fontId="17" fillId="0" borderId="16" xfId="0" applyNumberFormat="1" applyFont="1" applyFill="1" applyBorder="1" applyAlignment="1">
      <alignment vertical="center"/>
    </xf>
    <xf numFmtId="0" fontId="17" fillId="0" borderId="12" xfId="0" applyNumberFormat="1" applyFont="1" applyFill="1" applyBorder="1" applyAlignment="1">
      <alignment vertical="center"/>
    </xf>
    <xf numFmtId="0" fontId="17" fillId="0" borderId="22" xfId="0" applyNumberFormat="1" applyFont="1" applyFill="1" applyBorder="1" applyAlignment="1">
      <alignment vertical="center"/>
    </xf>
    <xf numFmtId="0" fontId="17" fillId="0" borderId="23" xfId="0" applyNumberFormat="1" applyFont="1" applyFill="1" applyBorder="1" applyAlignment="1">
      <alignment vertical="center"/>
    </xf>
    <xf numFmtId="0" fontId="14" fillId="0" borderId="9" xfId="1" applyNumberFormat="1" applyFont="1" applyFill="1" applyBorder="1" applyAlignment="1">
      <alignment vertical="center"/>
    </xf>
    <xf numFmtId="0" fontId="14" fillId="0" borderId="10" xfId="1" applyNumberFormat="1" applyFont="1" applyFill="1" applyBorder="1" applyAlignment="1">
      <alignment vertical="center"/>
    </xf>
    <xf numFmtId="0" fontId="11" fillId="0" borderId="0" xfId="0" applyNumberFormat="1" applyFont="1" applyFill="1" applyBorder="1" applyAlignment="1">
      <alignment vertical="center"/>
    </xf>
    <xf numFmtId="0" fontId="17" fillId="0" borderId="2" xfId="1" applyNumberFormat="1" applyFont="1" applyFill="1" applyBorder="1" applyAlignment="1">
      <alignment vertical="center"/>
    </xf>
    <xf numFmtId="0" fontId="17" fillId="0" borderId="0" xfId="1" applyNumberFormat="1" applyFont="1" applyFill="1" applyBorder="1" applyAlignment="1">
      <alignment vertical="center"/>
    </xf>
    <xf numFmtId="0" fontId="11" fillId="0" borderId="2" xfId="0" applyNumberFormat="1" applyFont="1" applyFill="1" applyBorder="1" applyAlignment="1">
      <alignment vertical="center"/>
    </xf>
    <xf numFmtId="0" fontId="15" fillId="0" borderId="2"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3" xfId="0" applyNumberFormat="1" applyFont="1" applyFill="1" applyBorder="1" applyAlignment="1">
      <alignment vertical="center"/>
    </xf>
    <xf numFmtId="1" fontId="17" fillId="6" borderId="9" xfId="1" applyNumberFormat="1" applyFont="1" applyFill="1" applyBorder="1" applyAlignment="1" applyProtection="1">
      <alignment vertical="center"/>
      <protection hidden="1"/>
    </xf>
    <xf numFmtId="0" fontId="17" fillId="0" borderId="8" xfId="0" applyNumberFormat="1" applyFont="1" applyFill="1" applyBorder="1" applyAlignment="1">
      <alignment horizontal="center" vertical="center"/>
    </xf>
    <xf numFmtId="1" fontId="17" fillId="0" borderId="0" xfId="1" applyNumberFormat="1" applyFont="1" applyFill="1" applyBorder="1" applyAlignment="1" applyProtection="1">
      <alignment vertical="center"/>
    </xf>
    <xf numFmtId="0" fontId="10" fillId="0" borderId="0" xfId="2" applyNumberFormat="1" applyFont="1" applyFill="1" applyBorder="1" applyAlignment="1">
      <alignment vertical="center"/>
    </xf>
    <xf numFmtId="0" fontId="17" fillId="0" borderId="11" xfId="0" applyNumberFormat="1" applyFont="1" applyFill="1" applyBorder="1" applyAlignment="1">
      <alignment vertical="center"/>
    </xf>
    <xf numFmtId="0" fontId="17" fillId="0" borderId="14" xfId="0" applyNumberFormat="1" applyFont="1" applyFill="1" applyBorder="1" applyAlignment="1">
      <alignment vertical="center"/>
    </xf>
    <xf numFmtId="0" fontId="17" fillId="0" borderId="24" xfId="0" applyNumberFormat="1" applyFont="1" applyFill="1" applyBorder="1" applyAlignment="1">
      <alignment vertical="center"/>
    </xf>
    <xf numFmtId="0" fontId="17" fillId="0" borderId="25" xfId="0" applyNumberFormat="1" applyFont="1" applyFill="1" applyBorder="1" applyAlignment="1">
      <alignment vertical="center"/>
    </xf>
    <xf numFmtId="0" fontId="17" fillId="0" borderId="13" xfId="0" applyNumberFormat="1" applyFont="1" applyFill="1" applyBorder="1" applyAlignment="1">
      <alignment horizontal="center" vertical="center"/>
    </xf>
    <xf numFmtId="1" fontId="17" fillId="5" borderId="10" xfId="1" applyNumberFormat="1" applyFont="1" applyFill="1" applyBorder="1" applyAlignment="1" applyProtection="1">
      <alignment vertical="center"/>
      <protection hidden="1"/>
    </xf>
    <xf numFmtId="0" fontId="17" fillId="0" borderId="1" xfId="0" applyNumberFormat="1" applyFont="1" applyFill="1" applyBorder="1" applyAlignment="1">
      <alignment horizontal="center" vertical="center"/>
    </xf>
    <xf numFmtId="0" fontId="10" fillId="0" borderId="0" xfId="2"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36" xfId="0" applyNumberFormat="1" applyFont="1" applyFill="1" applyBorder="1" applyAlignment="1">
      <alignment vertical="center"/>
    </xf>
    <xf numFmtId="1" fontId="17" fillId="0" borderId="13" xfId="1" applyNumberFormat="1" applyFont="1" applyFill="1" applyBorder="1" applyAlignment="1" applyProtection="1">
      <alignment horizontal="right" vertical="center"/>
      <protection locked="0"/>
    </xf>
    <xf numFmtId="0" fontId="17" fillId="0" borderId="22" xfId="0" applyNumberFormat="1" applyFont="1" applyFill="1" applyBorder="1" applyAlignment="1">
      <alignment horizontal="center" vertical="center"/>
    </xf>
    <xf numFmtId="1" fontId="17" fillId="8" borderId="9" xfId="1" applyNumberFormat="1" applyFont="1" applyFill="1" applyBorder="1" applyAlignment="1" applyProtection="1">
      <alignment vertical="center"/>
      <protection hidden="1"/>
    </xf>
    <xf numFmtId="1" fontId="17" fillId="8" borderId="10" xfId="1" applyNumberFormat="1" applyFont="1" applyFill="1" applyBorder="1" applyAlignment="1" applyProtection="1">
      <alignment vertical="center"/>
      <protection hidden="1"/>
    </xf>
    <xf numFmtId="1" fontId="17" fillId="4" borderId="9" xfId="1" applyNumberFormat="1" applyFont="1" applyFill="1" applyBorder="1" applyAlignment="1" applyProtection="1">
      <alignment vertical="center"/>
      <protection hidden="1"/>
    </xf>
    <xf numFmtId="0" fontId="17" fillId="4" borderId="9" xfId="0" applyNumberFormat="1" applyFont="1" applyFill="1" applyBorder="1" applyAlignment="1">
      <alignment vertical="center"/>
    </xf>
    <xf numFmtId="0" fontId="17" fillId="0" borderId="13" xfId="0" applyNumberFormat="1" applyFont="1" applyFill="1" applyBorder="1" applyAlignment="1">
      <alignment vertical="center"/>
    </xf>
    <xf numFmtId="1" fontId="17" fillId="4" borderId="10" xfId="1" applyNumberFormat="1" applyFont="1" applyFill="1" applyBorder="1" applyAlignment="1" applyProtection="1">
      <alignment vertical="center"/>
      <protection hidden="1"/>
    </xf>
    <xf numFmtId="1" fontId="17" fillId="9" borderId="9" xfId="1" applyNumberFormat="1" applyFont="1" applyFill="1" applyBorder="1" applyAlignment="1" applyProtection="1">
      <alignment vertical="center"/>
      <protection hidden="1"/>
    </xf>
    <xf numFmtId="1" fontId="17" fillId="9" borderId="10" xfId="1" applyNumberFormat="1" applyFont="1" applyFill="1" applyBorder="1" applyAlignment="1" applyProtection="1">
      <alignment vertical="center"/>
      <protection hidden="1"/>
    </xf>
    <xf numFmtId="0" fontId="11" fillId="10" borderId="21" xfId="0" applyNumberFormat="1" applyFont="1" applyFill="1" applyBorder="1" applyAlignment="1">
      <alignment vertical="center"/>
    </xf>
    <xf numFmtId="0" fontId="11" fillId="10" borderId="22" xfId="0" applyNumberFormat="1" applyFont="1" applyFill="1" applyBorder="1" applyAlignment="1">
      <alignment vertical="center"/>
    </xf>
    <xf numFmtId="0" fontId="11" fillId="11" borderId="18" xfId="0" applyNumberFormat="1" applyFont="1" applyFill="1" applyBorder="1" applyAlignment="1">
      <alignment vertical="center"/>
    </xf>
    <xf numFmtId="0" fontId="17" fillId="11" borderId="22" xfId="1" applyNumberFormat="1" applyFont="1" applyFill="1" applyBorder="1" applyAlignment="1">
      <alignment horizontal="center" vertical="center"/>
    </xf>
    <xf numFmtId="0" fontId="11" fillId="11" borderId="21" xfId="0" applyNumberFormat="1" applyFont="1" applyFill="1" applyBorder="1" applyAlignment="1">
      <alignment vertical="center"/>
    </xf>
    <xf numFmtId="0" fontId="11" fillId="12" borderId="21" xfId="0" applyNumberFormat="1" applyFont="1" applyFill="1" applyBorder="1" applyAlignment="1">
      <alignment vertical="center"/>
    </xf>
    <xf numFmtId="0" fontId="11" fillId="12" borderId="22" xfId="0" applyNumberFormat="1" applyFont="1" applyFill="1" applyBorder="1" applyAlignment="1">
      <alignment vertical="center"/>
    </xf>
    <xf numFmtId="0" fontId="17" fillId="4" borderId="10" xfId="0" applyNumberFormat="1" applyFont="1" applyFill="1" applyBorder="1" applyAlignment="1">
      <alignment vertical="center"/>
    </xf>
    <xf numFmtId="0" fontId="11" fillId="10" borderId="23" xfId="0" applyNumberFormat="1" applyFont="1" applyFill="1" applyBorder="1" applyAlignment="1">
      <alignment vertical="center"/>
    </xf>
    <xf numFmtId="1" fontId="17" fillId="8" borderId="9" xfId="1" applyNumberFormat="1" applyFont="1" applyFill="1" applyBorder="1" applyAlignment="1" applyProtection="1">
      <alignment horizontal="right" vertical="center"/>
      <protection hidden="1"/>
    </xf>
    <xf numFmtId="0" fontId="17" fillId="9" borderId="0" xfId="0" applyNumberFormat="1" applyFont="1" applyFill="1" applyBorder="1" applyAlignment="1">
      <alignment horizontal="center" vertical="center"/>
    </xf>
    <xf numFmtId="0" fontId="11" fillId="12" borderId="23" xfId="0" applyNumberFormat="1" applyFont="1" applyFill="1" applyBorder="1" applyAlignment="1">
      <alignment vertical="center"/>
    </xf>
    <xf numFmtId="0" fontId="17" fillId="10" borderId="22" xfId="0" applyNumberFormat="1" applyFont="1" applyFill="1" applyBorder="1" applyAlignment="1">
      <alignment horizontal="center" vertical="center"/>
    </xf>
    <xf numFmtId="0" fontId="17" fillId="12" borderId="23" xfId="0" applyNumberFormat="1" applyFont="1" applyFill="1" applyBorder="1" applyAlignment="1">
      <alignment horizontal="center" vertical="center"/>
    </xf>
    <xf numFmtId="0" fontId="17" fillId="11" borderId="30" xfId="1" applyNumberFormat="1" applyFont="1" applyFill="1" applyBorder="1" applyAlignment="1">
      <alignment horizontal="center" vertical="center"/>
    </xf>
    <xf numFmtId="1" fontId="17" fillId="11" borderId="30" xfId="1" applyNumberFormat="1" applyFont="1" applyFill="1" applyBorder="1" applyAlignment="1" applyProtection="1">
      <alignment horizontal="right" vertical="center"/>
      <protection hidden="1"/>
    </xf>
    <xf numFmtId="1" fontId="17" fillId="11" borderId="30" xfId="1" applyNumberFormat="1" applyFont="1" applyFill="1" applyBorder="1" applyAlignment="1" applyProtection="1">
      <alignment horizontal="right" vertical="center"/>
      <protection locked="0"/>
    </xf>
    <xf numFmtId="1" fontId="17" fillId="11" borderId="32" xfId="1" applyNumberFormat="1" applyFont="1" applyFill="1" applyBorder="1" applyAlignment="1" applyProtection="1">
      <alignment vertical="center"/>
      <protection hidden="1"/>
    </xf>
    <xf numFmtId="1" fontId="17" fillId="4" borderId="5" xfId="1" applyNumberFormat="1" applyFont="1" applyFill="1" applyBorder="1" applyAlignment="1" applyProtection="1">
      <alignment vertical="center"/>
      <protection hidden="1"/>
    </xf>
    <xf numFmtId="1" fontId="17" fillId="11" borderId="22" xfId="1" applyNumberFormat="1" applyFont="1" applyFill="1" applyBorder="1" applyAlignment="1" applyProtection="1">
      <alignment horizontal="right" vertical="center"/>
      <protection hidden="1"/>
    </xf>
    <xf numFmtId="1" fontId="17" fillId="11" borderId="22" xfId="1" applyNumberFormat="1" applyFont="1" applyFill="1" applyBorder="1" applyAlignment="1" applyProtection="1">
      <alignment horizontal="right" vertical="center"/>
      <protection locked="0"/>
    </xf>
    <xf numFmtId="1" fontId="17" fillId="11" borderId="23" xfId="1" applyNumberFormat="1" applyFont="1" applyFill="1" applyBorder="1" applyAlignment="1" applyProtection="1">
      <alignment vertical="center"/>
      <protection hidden="1"/>
    </xf>
    <xf numFmtId="0" fontId="11" fillId="10" borderId="18" xfId="0" applyNumberFormat="1" applyFont="1" applyFill="1" applyBorder="1" applyAlignment="1">
      <alignment vertical="center"/>
    </xf>
    <xf numFmtId="0" fontId="11" fillId="10" borderId="19" xfId="0" applyNumberFormat="1" applyFont="1" applyFill="1" applyBorder="1" applyAlignment="1">
      <alignment vertical="center"/>
    </xf>
    <xf numFmtId="0" fontId="11" fillId="10" borderId="20" xfId="0" applyNumberFormat="1" applyFont="1" applyFill="1" applyBorder="1" applyAlignment="1">
      <alignment vertical="center"/>
    </xf>
    <xf numFmtId="0" fontId="11" fillId="12" borderId="18" xfId="0" applyNumberFormat="1" applyFont="1" applyFill="1" applyBorder="1" applyAlignment="1">
      <alignment vertical="center"/>
    </xf>
    <xf numFmtId="0" fontId="11" fillId="12" borderId="19" xfId="0" applyNumberFormat="1" applyFont="1" applyFill="1" applyBorder="1" applyAlignment="1">
      <alignment vertical="center"/>
    </xf>
    <xf numFmtId="0" fontId="17" fillId="9" borderId="22" xfId="0" applyNumberFormat="1" applyFont="1" applyFill="1" applyBorder="1" applyAlignment="1">
      <alignment vertical="center"/>
    </xf>
    <xf numFmtId="0" fontId="17" fillId="9" borderId="23" xfId="0" applyNumberFormat="1" applyFont="1" applyFill="1" applyBorder="1" applyAlignment="1">
      <alignment vertical="center"/>
    </xf>
    <xf numFmtId="0" fontId="17" fillId="9" borderId="19" xfId="0" applyNumberFormat="1" applyFont="1" applyFill="1" applyBorder="1" applyAlignment="1">
      <alignment vertical="center"/>
    </xf>
    <xf numFmtId="0" fontId="17" fillId="9" borderId="20" xfId="0" applyNumberFormat="1" applyFont="1" applyFill="1" applyBorder="1" applyAlignment="1">
      <alignment vertical="center"/>
    </xf>
    <xf numFmtId="0" fontId="17" fillId="4" borderId="4" xfId="0" applyNumberFormat="1" applyFont="1" applyFill="1" applyBorder="1" applyAlignment="1">
      <alignment vertical="center"/>
    </xf>
    <xf numFmtId="0" fontId="17" fillId="4" borderId="5" xfId="0" applyNumberFormat="1" applyFont="1" applyFill="1" applyBorder="1" applyAlignment="1">
      <alignment vertical="center"/>
    </xf>
    <xf numFmtId="0" fontId="17" fillId="0" borderId="39" xfId="0" applyNumberFormat="1" applyFont="1" applyFill="1" applyBorder="1" applyAlignment="1">
      <alignment horizontal="center" vertical="center"/>
    </xf>
    <xf numFmtId="1" fontId="17" fillId="13" borderId="9" xfId="1" applyNumberFormat="1" applyFont="1" applyFill="1" applyBorder="1" applyAlignment="1" applyProtection="1">
      <alignment horizontal="right" vertical="center"/>
      <protection hidden="1"/>
    </xf>
    <xf numFmtId="0" fontId="25" fillId="0" borderId="0" xfId="11" applyFont="1"/>
    <xf numFmtId="0" fontId="26" fillId="0" borderId="9"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0" fontId="26" fillId="0" borderId="8"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26" fillId="0" borderId="0" xfId="0" applyNumberFormat="1" applyFont="1" applyFill="1" applyBorder="1" applyAlignment="1">
      <alignment vertical="center"/>
    </xf>
    <xf numFmtId="0" fontId="26" fillId="0" borderId="0" xfId="0" applyNumberFormat="1" applyFont="1" applyFill="1" applyAlignment="1">
      <alignment vertical="center" wrapText="1"/>
    </xf>
    <xf numFmtId="0" fontId="26" fillId="0" borderId="15" xfId="0" applyNumberFormat="1" applyFont="1" applyFill="1" applyBorder="1" applyAlignment="1">
      <alignment horizontal="center" vertical="center" wrapText="1"/>
    </xf>
    <xf numFmtId="0" fontId="26" fillId="0" borderId="30"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0" fontId="26" fillId="0" borderId="31" xfId="0" applyNumberFormat="1" applyFont="1" applyFill="1" applyBorder="1" applyAlignment="1">
      <alignment horizontal="center" vertical="center" wrapText="1"/>
    </xf>
    <xf numFmtId="1" fontId="26" fillId="9" borderId="10" xfId="1" applyNumberFormat="1" applyFont="1" applyFill="1" applyBorder="1" applyAlignment="1" applyProtection="1">
      <alignment horizontal="center" vertical="center"/>
      <protection hidden="1"/>
    </xf>
    <xf numFmtId="0" fontId="26" fillId="0" borderId="1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xf>
    <xf numFmtId="0" fontId="26" fillId="0" borderId="0" xfId="0" applyNumberFormat="1" applyFont="1" applyFill="1" applyAlignment="1">
      <alignment vertical="center"/>
    </xf>
    <xf numFmtId="0" fontId="26" fillId="0" borderId="8" xfId="0" applyNumberFormat="1" applyFont="1" applyFill="1" applyBorder="1" applyAlignment="1">
      <alignment vertical="center"/>
    </xf>
    <xf numFmtId="1" fontId="17" fillId="4" borderId="4" xfId="1" applyNumberFormat="1" applyFont="1" applyFill="1" applyBorder="1" applyAlignment="1" applyProtection="1">
      <alignment vertical="center"/>
      <protection hidden="1"/>
    </xf>
    <xf numFmtId="0" fontId="10" fillId="3" borderId="8" xfId="0" applyNumberFormat="1" applyFont="1" applyFill="1" applyBorder="1" applyAlignment="1" applyProtection="1">
      <alignment vertical="center"/>
    </xf>
    <xf numFmtId="0" fontId="10" fillId="3" borderId="1" xfId="0" applyNumberFormat="1" applyFont="1" applyFill="1" applyBorder="1" applyAlignment="1" applyProtection="1">
      <alignment vertical="center"/>
    </xf>
    <xf numFmtId="14" fontId="10" fillId="7" borderId="5" xfId="0" applyNumberFormat="1" applyFont="1" applyFill="1" applyBorder="1" applyAlignment="1" applyProtection="1">
      <alignment vertical="center" wrapText="1"/>
    </xf>
    <xf numFmtId="0" fontId="10" fillId="3" borderId="21" xfId="0" applyNumberFormat="1" applyFont="1" applyFill="1" applyBorder="1" applyAlignment="1" applyProtection="1">
      <alignment vertical="center"/>
    </xf>
    <xf numFmtId="0" fontId="14" fillId="7" borderId="23" xfId="10" applyFont="1" applyFill="1" applyBorder="1"/>
    <xf numFmtId="0" fontId="14" fillId="7" borderId="7" xfId="10" applyFont="1" applyFill="1" applyBorder="1"/>
    <xf numFmtId="14" fontId="10" fillId="7" borderId="35" xfId="10" applyNumberFormat="1" applyFont="1" applyFill="1" applyBorder="1"/>
    <xf numFmtId="0" fontId="10" fillId="0" borderId="3" xfId="2" applyNumberFormat="1" applyFont="1" applyFill="1" applyBorder="1" applyAlignment="1">
      <alignment vertical="center"/>
    </xf>
    <xf numFmtId="0" fontId="14" fillId="0" borderId="3" xfId="2" applyNumberFormat="1" applyFont="1" applyFill="1" applyBorder="1" applyAlignment="1">
      <alignment horizontal="center" vertical="center"/>
    </xf>
    <xf numFmtId="0" fontId="11" fillId="0" borderId="3" xfId="0" applyNumberFormat="1" applyFont="1" applyFill="1" applyBorder="1" applyAlignment="1">
      <alignment vertical="center"/>
    </xf>
    <xf numFmtId="0" fontId="17" fillId="0" borderId="3" xfId="1" applyNumberFormat="1" applyFont="1" applyFill="1" applyBorder="1" applyAlignment="1">
      <alignment vertical="center"/>
    </xf>
    <xf numFmtId="0" fontId="10" fillId="0" borderId="3" xfId="2" applyNumberFormat="1" applyFont="1" applyFill="1" applyBorder="1" applyAlignment="1">
      <alignment horizontal="center" vertical="center"/>
    </xf>
    <xf numFmtId="0" fontId="17" fillId="0" borderId="35" xfId="0" applyNumberFormat="1" applyFont="1" applyFill="1" applyBorder="1" applyAlignment="1">
      <alignment vertical="center"/>
    </xf>
    <xf numFmtId="0" fontId="26" fillId="0" borderId="8" xfId="1" applyNumberFormat="1" applyFont="1" applyFill="1" applyBorder="1" applyAlignment="1">
      <alignment vertical="center"/>
    </xf>
    <xf numFmtId="0" fontId="10" fillId="0" borderId="8" xfId="1" applyNumberFormat="1" applyFont="1" applyFill="1" applyBorder="1" applyAlignment="1">
      <alignment vertical="center"/>
    </xf>
    <xf numFmtId="0" fontId="26" fillId="0" borderId="8" xfId="1" applyNumberFormat="1" applyFont="1" applyFill="1" applyBorder="1" applyAlignment="1">
      <alignment horizontal="left" vertical="center"/>
    </xf>
    <xf numFmtId="0" fontId="26" fillId="0" borderId="9" xfId="1" applyNumberFormat="1" applyFont="1" applyFill="1" applyBorder="1" applyAlignment="1">
      <alignment horizontal="center" vertical="center"/>
    </xf>
    <xf numFmtId="0" fontId="26" fillId="0" borderId="1" xfId="0" applyNumberFormat="1" applyFont="1" applyFill="1" applyBorder="1" applyAlignment="1">
      <alignment vertical="center"/>
    </xf>
    <xf numFmtId="0" fontId="26" fillId="0" borderId="4" xfId="0" applyNumberFormat="1" applyFont="1" applyFill="1" applyBorder="1" applyAlignment="1">
      <alignment horizontal="center" vertical="center"/>
    </xf>
    <xf numFmtId="0" fontId="26" fillId="0" borderId="8" xfId="0" applyNumberFormat="1" applyFont="1" applyFill="1" applyBorder="1" applyAlignment="1">
      <alignment horizontal="center" vertical="center"/>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9" fontId="20" fillId="0" borderId="12" xfId="3" applyFont="1" applyBorder="1" applyAlignment="1">
      <alignment horizontal="center" vertical="center" wrapText="1"/>
    </xf>
    <xf numFmtId="0" fontId="20" fillId="0" borderId="0" xfId="0" applyFont="1" applyAlignment="1">
      <alignment horizontal="center" vertical="center" wrapText="1"/>
    </xf>
    <xf numFmtId="9" fontId="20" fillId="0" borderId="0" xfId="3" applyFont="1" applyAlignment="1">
      <alignment horizontal="center" vertical="center" wrapText="1"/>
    </xf>
    <xf numFmtId="0" fontId="11" fillId="0" borderId="0" xfId="0" applyNumberFormat="1" applyFont="1" applyFill="1" applyAlignment="1">
      <alignment vertical="center"/>
    </xf>
    <xf numFmtId="0" fontId="17" fillId="0" borderId="21" xfId="0" applyNumberFormat="1" applyFont="1" applyFill="1" applyBorder="1" applyAlignment="1">
      <alignment vertical="center"/>
    </xf>
    <xf numFmtId="0" fontId="17" fillId="0" borderId="17" xfId="0" applyNumberFormat="1" applyFont="1" applyFill="1" applyBorder="1" applyAlignment="1">
      <alignment vertical="center"/>
    </xf>
    <xf numFmtId="1" fontId="17" fillId="8" borderId="45" xfId="1" applyNumberFormat="1" applyFont="1" applyFill="1" applyBorder="1" applyAlignment="1" applyProtection="1">
      <alignment vertical="center"/>
      <protection hidden="1"/>
    </xf>
    <xf numFmtId="0" fontId="17" fillId="5" borderId="37" xfId="1" applyNumberFormat="1" applyFont="1" applyFill="1" applyBorder="1" applyAlignment="1" applyProtection="1">
      <alignment vertical="center"/>
      <protection hidden="1"/>
    </xf>
    <xf numFmtId="0" fontId="17" fillId="0" borderId="37" xfId="0" applyNumberFormat="1" applyFont="1" applyFill="1" applyBorder="1" applyAlignment="1">
      <alignment vertical="center"/>
    </xf>
    <xf numFmtId="1" fontId="17" fillId="8" borderId="46" xfId="1" applyNumberFormat="1" applyFont="1" applyFill="1" applyBorder="1" applyAlignment="1" applyProtection="1">
      <alignment vertical="center"/>
      <protection hidden="1"/>
    </xf>
    <xf numFmtId="1" fontId="17" fillId="8" borderId="26" xfId="1" applyNumberFormat="1" applyFont="1" applyFill="1" applyBorder="1" applyAlignment="1" applyProtection="1">
      <alignment vertical="center"/>
      <protection hidden="1"/>
    </xf>
    <xf numFmtId="1" fontId="17" fillId="8" borderId="27" xfId="1" applyNumberFormat="1" applyFont="1" applyFill="1" applyBorder="1" applyAlignment="1" applyProtection="1">
      <alignment vertical="center"/>
      <protection hidden="1"/>
    </xf>
    <xf numFmtId="1" fontId="17" fillId="8" borderId="28" xfId="1" applyNumberFormat="1" applyFont="1" applyFill="1" applyBorder="1" applyAlignment="1" applyProtection="1">
      <alignment vertical="center"/>
      <protection hidden="1"/>
    </xf>
    <xf numFmtId="0" fontId="15" fillId="0" borderId="37" xfId="0" applyNumberFormat="1" applyFont="1" applyFill="1" applyBorder="1" applyAlignment="1">
      <alignment vertical="center"/>
    </xf>
    <xf numFmtId="0" fontId="15" fillId="0" borderId="27" xfId="0" applyNumberFormat="1" applyFont="1" applyFill="1" applyBorder="1" applyAlignment="1">
      <alignment vertical="center"/>
    </xf>
    <xf numFmtId="0" fontId="8" fillId="0" borderId="22" xfId="0" applyNumberFormat="1" applyFont="1" applyFill="1" applyBorder="1" applyAlignment="1">
      <alignment horizontal="center" vertical="center"/>
    </xf>
    <xf numFmtId="0" fontId="15" fillId="8" borderId="23" xfId="0" applyNumberFormat="1" applyFont="1" applyFill="1" applyBorder="1" applyAlignment="1">
      <alignment vertical="center"/>
    </xf>
    <xf numFmtId="0" fontId="8" fillId="0" borderId="4" xfId="0" applyNumberFormat="1" applyFont="1" applyFill="1" applyBorder="1" applyAlignment="1">
      <alignment horizontal="center" vertical="center"/>
    </xf>
    <xf numFmtId="0" fontId="15" fillId="8" borderId="5" xfId="0" applyNumberFormat="1" applyFont="1" applyFill="1" applyBorder="1" applyAlignment="1">
      <alignment vertical="center"/>
    </xf>
    <xf numFmtId="1" fontId="17" fillId="3" borderId="31" xfId="1" applyNumberFormat="1" applyFont="1" applyFill="1" applyBorder="1" applyAlignment="1" applyProtection="1">
      <alignment vertical="center"/>
      <protection hidden="1"/>
    </xf>
    <xf numFmtId="1" fontId="17" fillId="3" borderId="10" xfId="1" applyNumberFormat="1" applyFont="1" applyFill="1" applyBorder="1" applyAlignment="1" applyProtection="1">
      <alignment vertical="center"/>
      <protection hidden="1"/>
    </xf>
    <xf numFmtId="0" fontId="17" fillId="0" borderId="48" xfId="0" applyNumberFormat="1" applyFont="1" applyFill="1" applyBorder="1" applyAlignment="1">
      <alignment vertical="center"/>
    </xf>
    <xf numFmtId="0" fontId="11" fillId="12" borderId="20" xfId="0" applyNumberFormat="1" applyFont="1" applyFill="1" applyBorder="1" applyAlignment="1">
      <alignment vertical="center"/>
    </xf>
    <xf numFmtId="1" fontId="17" fillId="8" borderId="4" xfId="1" applyNumberFormat="1" applyFont="1" applyFill="1" applyBorder="1" applyAlignment="1" applyProtection="1">
      <alignment vertical="center"/>
      <protection hidden="1"/>
    </xf>
    <xf numFmtId="1" fontId="17" fillId="8" borderId="5" xfId="1" applyNumberFormat="1" applyFont="1" applyFill="1" applyBorder="1" applyAlignment="1" applyProtection="1">
      <alignment vertical="center"/>
      <protection hidden="1"/>
    </xf>
    <xf numFmtId="0" fontId="26" fillId="0" borderId="22" xfId="0" applyNumberFormat="1" applyFont="1" applyFill="1" applyBorder="1" applyAlignment="1">
      <alignment horizontal="center" vertical="center"/>
    </xf>
    <xf numFmtId="0" fontId="26" fillId="0" borderId="23" xfId="0" applyNumberFormat="1" applyFont="1" applyFill="1" applyBorder="1" applyAlignment="1">
      <alignment horizontal="center" vertical="center"/>
    </xf>
    <xf numFmtId="0" fontId="5" fillId="0" borderId="0" xfId="11" applyFont="1" applyBorder="1"/>
    <xf numFmtId="0" fontId="5" fillId="0" borderId="9" xfId="11" applyFont="1" applyBorder="1" applyAlignment="1">
      <alignment horizontal="center" vertical="center"/>
    </xf>
    <xf numFmtId="0" fontId="10" fillId="0" borderId="0" xfId="0" applyNumberFormat="1" applyFont="1" applyFill="1" applyBorder="1" applyAlignment="1" applyProtection="1">
      <alignment vertical="center"/>
    </xf>
    <xf numFmtId="14" fontId="10" fillId="0" borderId="0" xfId="10" applyNumberFormat="1" applyFont="1" applyFill="1" applyBorder="1"/>
    <xf numFmtId="0" fontId="5" fillId="0" borderId="6" xfId="11" applyFont="1" applyBorder="1" applyAlignment="1">
      <alignment horizontal="center" vertical="center"/>
    </xf>
    <xf numFmtId="0" fontId="26" fillId="9" borderId="21" xfId="0" applyNumberFormat="1" applyFont="1" applyFill="1" applyBorder="1" applyAlignment="1">
      <alignment vertical="center"/>
    </xf>
    <xf numFmtId="0" fontId="26" fillId="9" borderId="18" xfId="0" applyNumberFormat="1" applyFont="1" applyFill="1" applyBorder="1" applyAlignment="1">
      <alignment vertical="center"/>
    </xf>
    <xf numFmtId="0" fontId="26" fillId="0" borderId="21" xfId="0" applyNumberFormat="1" applyFont="1" applyFill="1" applyBorder="1" applyAlignment="1">
      <alignment horizontal="left" vertical="center"/>
    </xf>
    <xf numFmtId="0" fontId="26" fillId="0" borderId="40" xfId="0" applyNumberFormat="1" applyFont="1" applyFill="1" applyBorder="1" applyAlignment="1">
      <alignment horizontal="center" vertical="center"/>
    </xf>
    <xf numFmtId="0" fontId="10" fillId="0" borderId="17" xfId="0" applyNumberFormat="1" applyFont="1" applyFill="1" applyBorder="1" applyAlignment="1" applyProtection="1">
      <alignment vertical="center"/>
    </xf>
    <xf numFmtId="14" fontId="10" fillId="0" borderId="49" xfId="10" applyNumberFormat="1" applyFont="1" applyFill="1" applyBorder="1"/>
    <xf numFmtId="0" fontId="10" fillId="0" borderId="8"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5" fillId="0" borderId="4" xfId="11" applyFont="1" applyBorder="1" applyAlignment="1">
      <alignment horizontal="center" vertical="center"/>
    </xf>
    <xf numFmtId="0" fontId="4" fillId="0" borderId="9" xfId="11" applyFont="1" applyBorder="1" applyAlignment="1">
      <alignment horizontal="center" vertical="center"/>
    </xf>
    <xf numFmtId="0" fontId="26" fillId="0" borderId="9" xfId="0" applyNumberFormat="1" applyFont="1" applyFill="1" applyBorder="1" applyAlignment="1">
      <alignment vertical="center"/>
    </xf>
    <xf numFmtId="0" fontId="17" fillId="0" borderId="9" xfId="0" applyNumberFormat="1" applyFont="1" applyFill="1" applyBorder="1" applyAlignment="1" applyProtection="1">
      <alignment vertical="center"/>
      <protection locked="0"/>
    </xf>
    <xf numFmtId="0" fontId="17" fillId="0" borderId="4" xfId="0" applyNumberFormat="1" applyFont="1" applyFill="1" applyBorder="1" applyAlignment="1" applyProtection="1">
      <alignment vertical="center"/>
      <protection locked="0"/>
    </xf>
    <xf numFmtId="1" fontId="17" fillId="0" borderId="9" xfId="1" applyNumberFormat="1" applyFont="1" applyFill="1" applyBorder="1" applyAlignment="1" applyProtection="1">
      <alignment vertical="center"/>
      <protection locked="0" hidden="1"/>
    </xf>
    <xf numFmtId="1" fontId="17" fillId="0" borderId="13" xfId="1" applyNumberFormat="1" applyFont="1" applyFill="1" applyBorder="1" applyAlignment="1" applyProtection="1">
      <alignment vertical="center"/>
      <protection locked="0" hidden="1"/>
    </xf>
    <xf numFmtId="1" fontId="17" fillId="4" borderId="4" xfId="1" applyNumberFormat="1" applyFont="1" applyFill="1" applyBorder="1" applyAlignment="1" applyProtection="1">
      <alignment horizontal="right" vertical="center"/>
    </xf>
    <xf numFmtId="0" fontId="32" fillId="0" borderId="0" xfId="0" applyNumberFormat="1" applyFont="1" applyFill="1" applyAlignment="1">
      <alignment vertical="center"/>
    </xf>
    <xf numFmtId="1" fontId="32" fillId="0" borderId="0" xfId="1" applyNumberFormat="1" applyFont="1" applyFill="1" applyBorder="1" applyAlignment="1" applyProtection="1">
      <alignment vertical="center"/>
    </xf>
    <xf numFmtId="1" fontId="32" fillId="0" borderId="0" xfId="0" applyNumberFormat="1" applyFont="1" applyFill="1" applyAlignment="1">
      <alignment vertical="center"/>
    </xf>
    <xf numFmtId="0" fontId="32" fillId="0" borderId="0" xfId="0" applyNumberFormat="1" applyFont="1" applyFill="1" applyBorder="1" applyAlignment="1">
      <alignment vertical="center"/>
    </xf>
    <xf numFmtId="0" fontId="33" fillId="0" borderId="0" xfId="2" applyNumberFormat="1" applyFont="1" applyFill="1" applyBorder="1" applyAlignment="1">
      <alignment vertical="center"/>
    </xf>
    <xf numFmtId="0" fontId="33" fillId="3" borderId="21" xfId="0" applyNumberFormat="1" applyFont="1" applyFill="1" applyBorder="1" applyAlignment="1" applyProtection="1">
      <alignment vertical="center"/>
    </xf>
    <xf numFmtId="0" fontId="34" fillId="7" borderId="23" xfId="10" applyFont="1" applyFill="1" applyBorder="1"/>
    <xf numFmtId="0" fontId="33" fillId="0" borderId="3" xfId="2" applyNumberFormat="1" applyFont="1" applyFill="1" applyBorder="1" applyAlignment="1">
      <alignment vertical="center"/>
    </xf>
    <xf numFmtId="0" fontId="33" fillId="3" borderId="8" xfId="0" applyNumberFormat="1" applyFont="1" applyFill="1" applyBorder="1" applyAlignment="1" applyProtection="1">
      <alignment vertical="center"/>
    </xf>
    <xf numFmtId="0" fontId="34" fillId="7" borderId="7" xfId="10" applyFont="1" applyFill="1" applyBorder="1"/>
    <xf numFmtId="0" fontId="34" fillId="0" borderId="0" xfId="2" applyNumberFormat="1" applyFont="1" applyFill="1" applyBorder="1" applyAlignment="1">
      <alignment horizontal="center" vertical="center"/>
    </xf>
    <xf numFmtId="0" fontId="34" fillId="0" borderId="3" xfId="2" applyNumberFormat="1" applyFont="1" applyFill="1" applyBorder="1" applyAlignment="1">
      <alignment horizontal="center" vertical="center"/>
    </xf>
    <xf numFmtId="0" fontId="33" fillId="3" borderId="1" xfId="0" applyNumberFormat="1" applyFont="1" applyFill="1" applyBorder="1" applyAlignment="1" applyProtection="1">
      <alignment vertical="center"/>
    </xf>
    <xf numFmtId="14" fontId="33" fillId="7" borderId="35" xfId="10" applyNumberFormat="1" applyFont="1" applyFill="1" applyBorder="1"/>
    <xf numFmtId="0" fontId="34" fillId="0" borderId="2" xfId="0" applyNumberFormat="1" applyFont="1" applyFill="1" applyBorder="1" applyAlignment="1">
      <alignment vertical="center"/>
    </xf>
    <xf numFmtId="166" fontId="34" fillId="0" borderId="0" xfId="0" applyNumberFormat="1" applyFont="1" applyFill="1" applyBorder="1" applyAlignment="1" applyProtection="1">
      <alignment vertical="center"/>
      <protection hidden="1"/>
    </xf>
    <xf numFmtId="0" fontId="34" fillId="0" borderId="0" xfId="0" applyNumberFormat="1" applyFont="1" applyFill="1" applyBorder="1" applyAlignment="1">
      <alignment vertical="center"/>
    </xf>
    <xf numFmtId="0" fontId="34" fillId="0" borderId="3" xfId="0" applyNumberFormat="1" applyFont="1" applyFill="1" applyBorder="1" applyAlignment="1">
      <alignment vertical="center"/>
    </xf>
    <xf numFmtId="0" fontId="35" fillId="0" borderId="2" xfId="0" applyNumberFormat="1" applyFont="1" applyFill="1" applyBorder="1" applyAlignment="1">
      <alignment vertical="center"/>
    </xf>
    <xf numFmtId="0" fontId="35" fillId="0" borderId="0" xfId="0" applyNumberFormat="1" applyFont="1" applyFill="1" applyBorder="1" applyAlignment="1">
      <alignment vertical="center"/>
    </xf>
    <xf numFmtId="0" fontId="35" fillId="0" borderId="3" xfId="0" applyNumberFormat="1" applyFont="1" applyFill="1" applyBorder="1" applyAlignment="1">
      <alignment vertical="center"/>
    </xf>
    <xf numFmtId="0" fontId="35" fillId="10" borderId="21" xfId="0" applyNumberFormat="1" applyFont="1" applyFill="1" applyBorder="1" applyAlignment="1">
      <alignment vertical="center"/>
    </xf>
    <xf numFmtId="0" fontId="35" fillId="10" borderId="22" xfId="0" applyNumberFormat="1" applyFont="1" applyFill="1" applyBorder="1" applyAlignment="1">
      <alignment vertical="center"/>
    </xf>
    <xf numFmtId="0" fontId="35" fillId="10" borderId="23" xfId="0" applyNumberFormat="1" applyFont="1" applyFill="1" applyBorder="1" applyAlignment="1">
      <alignment vertical="center"/>
    </xf>
    <xf numFmtId="0" fontId="36" fillId="0" borderId="8"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1" fontId="36" fillId="9" borderId="10" xfId="1" applyNumberFormat="1" applyFont="1" applyFill="1" applyBorder="1" applyAlignment="1" applyProtection="1">
      <alignment horizontal="center" vertical="center"/>
      <protection hidden="1"/>
    </xf>
    <xf numFmtId="0" fontId="36" fillId="0" borderId="0" xfId="0" applyNumberFormat="1" applyFont="1" applyFill="1" applyBorder="1" applyAlignment="1">
      <alignment vertical="center"/>
    </xf>
    <xf numFmtId="0" fontId="36" fillId="0" borderId="0" xfId="0" applyNumberFormat="1" applyFont="1" applyFill="1" applyAlignment="1">
      <alignment vertical="center" wrapText="1"/>
    </xf>
    <xf numFmtId="0" fontId="36" fillId="0" borderId="8" xfId="0" applyNumberFormat="1" applyFont="1" applyFill="1" applyBorder="1" applyAlignment="1">
      <alignment vertical="center"/>
    </xf>
    <xf numFmtId="0" fontId="36" fillId="0" borderId="9" xfId="0" applyNumberFormat="1" applyFont="1" applyFill="1" applyBorder="1" applyAlignment="1">
      <alignment horizontal="center" vertical="center"/>
    </xf>
    <xf numFmtId="1" fontId="32" fillId="0" borderId="9" xfId="1" applyNumberFormat="1" applyFont="1" applyFill="1" applyBorder="1" applyAlignment="1" applyProtection="1">
      <alignment vertical="center"/>
      <protection locked="0"/>
    </xf>
    <xf numFmtId="1" fontId="32" fillId="4" borderId="10" xfId="1" applyNumberFormat="1" applyFont="1" applyFill="1" applyBorder="1" applyAlignment="1" applyProtection="1">
      <alignment vertical="center"/>
      <protection hidden="1"/>
    </xf>
    <xf numFmtId="0" fontId="32" fillId="0" borderId="8" xfId="0" applyNumberFormat="1" applyFont="1" applyFill="1" applyBorder="1" applyAlignment="1">
      <alignment vertical="center"/>
    </xf>
    <xf numFmtId="0" fontId="32" fillId="0" borderId="13" xfId="0" applyNumberFormat="1" applyFont="1" applyFill="1" applyBorder="1" applyAlignment="1">
      <alignment horizontal="center" vertical="center"/>
    </xf>
    <xf numFmtId="1" fontId="32" fillId="0" borderId="13" xfId="1" applyNumberFormat="1" applyFont="1" applyFill="1" applyBorder="1" applyAlignment="1" applyProtection="1">
      <alignment vertical="center"/>
      <protection locked="0"/>
    </xf>
    <xf numFmtId="1" fontId="32" fillId="9" borderId="10" xfId="1" applyNumberFormat="1" applyFont="1" applyFill="1" applyBorder="1" applyAlignment="1" applyProtection="1">
      <alignment vertical="center"/>
      <protection hidden="1"/>
    </xf>
    <xf numFmtId="0" fontId="33" fillId="0" borderId="8" xfId="1" applyNumberFormat="1" applyFont="1" applyFill="1" applyBorder="1" applyAlignment="1">
      <alignment vertical="center"/>
    </xf>
    <xf numFmtId="0" fontId="32" fillId="0" borderId="36" xfId="0" applyNumberFormat="1" applyFont="1" applyFill="1" applyBorder="1" applyAlignment="1">
      <alignment vertical="center"/>
    </xf>
    <xf numFmtId="0" fontId="36" fillId="0" borderId="1" xfId="0" applyNumberFormat="1" applyFont="1" applyFill="1" applyBorder="1" applyAlignment="1">
      <alignment vertical="center"/>
    </xf>
    <xf numFmtId="0" fontId="36" fillId="0" borderId="4" xfId="0" applyNumberFormat="1" applyFont="1" applyFill="1" applyBorder="1" applyAlignment="1">
      <alignment horizontal="center" vertical="center"/>
    </xf>
    <xf numFmtId="1" fontId="32" fillId="4" borderId="4" xfId="1" applyNumberFormat="1" applyFont="1" applyFill="1" applyBorder="1" applyAlignment="1" applyProtection="1">
      <alignment horizontal="right" vertical="center"/>
    </xf>
    <xf numFmtId="1" fontId="32" fillId="4" borderId="5" xfId="1" applyNumberFormat="1" applyFont="1" applyFill="1" applyBorder="1" applyAlignment="1" applyProtection="1">
      <alignment vertical="center"/>
      <protection hidden="1"/>
    </xf>
    <xf numFmtId="0" fontId="32" fillId="0" borderId="0" xfId="0" applyNumberFormat="1" applyFont="1" applyFill="1" applyBorder="1" applyAlignment="1">
      <alignment horizontal="center" vertical="center"/>
    </xf>
    <xf numFmtId="0" fontId="35" fillId="11" borderId="21" xfId="0" applyNumberFormat="1" applyFont="1" applyFill="1" applyBorder="1" applyAlignment="1">
      <alignment vertical="center"/>
    </xf>
    <xf numFmtId="0" fontId="32" fillId="11" borderId="22" xfId="1" applyNumberFormat="1" applyFont="1" applyFill="1" applyBorder="1" applyAlignment="1">
      <alignment horizontal="center" vertical="center"/>
    </xf>
    <xf numFmtId="1" fontId="32" fillId="11" borderId="22" xfId="1" applyNumberFormat="1" applyFont="1" applyFill="1" applyBorder="1" applyAlignment="1" applyProtection="1">
      <alignment horizontal="right" vertical="center"/>
      <protection hidden="1"/>
    </xf>
    <xf numFmtId="1" fontId="32" fillId="11" borderId="22" xfId="1" applyNumberFormat="1" applyFont="1" applyFill="1" applyBorder="1" applyAlignment="1" applyProtection="1">
      <alignment horizontal="right" vertical="center"/>
      <protection locked="0"/>
    </xf>
    <xf numFmtId="1" fontId="32" fillId="11" borderId="23" xfId="1" applyNumberFormat="1" applyFont="1" applyFill="1" applyBorder="1" applyAlignment="1" applyProtection="1">
      <alignment vertical="center"/>
      <protection hidden="1"/>
    </xf>
    <xf numFmtId="0" fontId="36" fillId="0" borderId="8" xfId="1" applyNumberFormat="1" applyFont="1" applyFill="1" applyBorder="1" applyAlignment="1">
      <alignment horizontal="left" vertical="center"/>
    </xf>
    <xf numFmtId="0" fontId="32" fillId="0" borderId="2" xfId="1" applyNumberFormat="1" applyFont="1" applyFill="1" applyBorder="1" applyAlignment="1">
      <alignment vertical="center"/>
    </xf>
    <xf numFmtId="0" fontId="32" fillId="0" borderId="0" xfId="1" applyNumberFormat="1" applyFont="1" applyFill="1" applyBorder="1" applyAlignment="1">
      <alignment vertical="center"/>
    </xf>
    <xf numFmtId="0" fontId="32" fillId="0" borderId="3" xfId="1" applyNumberFormat="1" applyFont="1" applyFill="1" applyBorder="1" applyAlignment="1">
      <alignment vertical="center"/>
    </xf>
    <xf numFmtId="0" fontId="35" fillId="12" borderId="21" xfId="0" applyNumberFormat="1" applyFont="1" applyFill="1" applyBorder="1" applyAlignment="1">
      <alignment vertical="center"/>
    </xf>
    <xf numFmtId="0" fontId="35" fillId="12" borderId="22" xfId="0" applyNumberFormat="1" applyFont="1" applyFill="1" applyBorder="1" applyAlignment="1">
      <alignment vertical="center"/>
    </xf>
    <xf numFmtId="0" fontId="35" fillId="12" borderId="23" xfId="0" applyNumberFormat="1" applyFont="1" applyFill="1" applyBorder="1" applyAlignment="1">
      <alignment vertical="center"/>
    </xf>
    <xf numFmtId="0" fontId="34" fillId="0" borderId="0" xfId="0" applyNumberFormat="1" applyFont="1" applyFill="1" applyAlignment="1">
      <alignment vertical="center"/>
    </xf>
    <xf numFmtId="0" fontId="36" fillId="0" borderId="8" xfId="0" applyNumberFormat="1" applyFont="1" applyFill="1" applyBorder="1" applyAlignment="1">
      <alignment horizontal="center" vertical="center"/>
    </xf>
    <xf numFmtId="0" fontId="32" fillId="0" borderId="0" xfId="0" applyNumberFormat="1" applyFont="1" applyFill="1" applyAlignment="1">
      <alignment vertical="center" wrapText="1"/>
    </xf>
    <xf numFmtId="1" fontId="32" fillId="0" borderId="9" xfId="1" applyNumberFormat="1" applyFont="1" applyFill="1" applyBorder="1" applyAlignment="1" applyProtection="1">
      <alignment horizontal="right" vertical="center"/>
      <protection locked="0"/>
    </xf>
    <xf numFmtId="1" fontId="32" fillId="0" borderId="13" xfId="1" applyNumberFormat="1" applyFont="1" applyFill="1" applyBorder="1" applyAlignment="1" applyProtection="1">
      <alignment horizontal="right" vertical="center"/>
      <protection locked="0"/>
    </xf>
    <xf numFmtId="1" fontId="32" fillId="9" borderId="31" xfId="1" applyNumberFormat="1" applyFont="1" applyFill="1" applyBorder="1" applyAlignment="1" applyProtection="1">
      <alignment vertical="center"/>
      <protection hidden="1"/>
    </xf>
    <xf numFmtId="1" fontId="32" fillId="4" borderId="31" xfId="1" applyNumberFormat="1" applyFont="1" applyFill="1" applyBorder="1" applyAlignment="1" applyProtection="1">
      <alignment vertical="center"/>
      <protection hidden="1"/>
    </xf>
    <xf numFmtId="0" fontId="37" fillId="0" borderId="0" xfId="0" applyFont="1"/>
    <xf numFmtId="1" fontId="17" fillId="4" borderId="33" xfId="1" applyNumberFormat="1" applyFont="1" applyFill="1" applyBorder="1" applyAlignment="1" applyProtection="1">
      <alignment horizontal="right" vertical="center"/>
    </xf>
    <xf numFmtId="1" fontId="17" fillId="4" borderId="47" xfId="1" applyNumberFormat="1" applyFont="1" applyFill="1" applyBorder="1" applyAlignment="1" applyProtection="1">
      <alignment horizontal="right" vertical="center"/>
    </xf>
    <xf numFmtId="1" fontId="17" fillId="0" borderId="9" xfId="1" applyNumberFormat="1" applyFont="1" applyFill="1" applyBorder="1" applyAlignment="1" applyProtection="1">
      <alignment horizontal="right" vertical="center"/>
    </xf>
    <xf numFmtId="0" fontId="22" fillId="2" borderId="0" xfId="0" applyFont="1" applyFill="1" applyProtection="1"/>
    <xf numFmtId="0" fontId="6" fillId="0" borderId="9" xfId="11" applyBorder="1" applyProtection="1">
      <protection locked="0"/>
    </xf>
    <xf numFmtId="0" fontId="6" fillId="0" borderId="10" xfId="11" applyBorder="1" applyProtection="1">
      <protection locked="0"/>
    </xf>
    <xf numFmtId="0" fontId="0" fillId="0" borderId="0" xfId="0" applyAlignment="1">
      <alignment wrapText="1"/>
    </xf>
    <xf numFmtId="0" fontId="40" fillId="0" borderId="42" xfId="0" applyFont="1" applyBorder="1" applyAlignment="1" applyProtection="1">
      <alignment horizontal="justify" vertical="center"/>
      <protection hidden="1"/>
    </xf>
    <xf numFmtId="0" fontId="41" fillId="0" borderId="44" xfId="0" applyFont="1" applyBorder="1" applyAlignment="1" applyProtection="1">
      <alignment horizontal="justify" vertical="center"/>
      <protection hidden="1"/>
    </xf>
    <xf numFmtId="0" fontId="30" fillId="0" borderId="44" xfId="0" applyFont="1" applyBorder="1" applyAlignment="1" applyProtection="1">
      <alignment horizontal="justify" vertical="center"/>
      <protection hidden="1"/>
    </xf>
    <xf numFmtId="0" fontId="38" fillId="0" borderId="44" xfId="0" applyFont="1" applyBorder="1" applyAlignment="1" applyProtection="1">
      <alignment horizontal="justify" vertical="center"/>
      <protection hidden="1"/>
    </xf>
    <xf numFmtId="0" fontId="31" fillId="0" borderId="44" xfId="0" applyFont="1" applyBorder="1" applyAlignment="1" applyProtection="1">
      <alignment horizontal="justify" vertical="center"/>
      <protection hidden="1"/>
    </xf>
    <xf numFmtId="0" fontId="39" fillId="0" borderId="44" xfId="0" applyFont="1" applyBorder="1" applyAlignment="1" applyProtection="1">
      <alignment horizontal="justify" vertical="center"/>
      <protection hidden="1"/>
    </xf>
    <xf numFmtId="0" fontId="30" fillId="0" borderId="51" xfId="0" applyFont="1" applyBorder="1" applyAlignment="1" applyProtection="1">
      <alignment horizontal="justify" vertical="center"/>
      <protection hidden="1"/>
    </xf>
    <xf numFmtId="0" fontId="0" fillId="0" borderId="0" xfId="0" applyFill="1" applyAlignment="1">
      <alignment wrapText="1"/>
    </xf>
    <xf numFmtId="0" fontId="21" fillId="0" borderId="0" xfId="0" applyFont="1" applyFill="1" applyAlignment="1"/>
    <xf numFmtId="0" fontId="0" fillId="10" borderId="0" xfId="0" applyFill="1"/>
    <xf numFmtId="0" fontId="8" fillId="0" borderId="0" xfId="0" applyFont="1" applyFill="1" applyAlignment="1">
      <alignment wrapText="1"/>
    </xf>
    <xf numFmtId="0" fontId="0" fillId="11" borderId="0" xfId="0" applyFill="1"/>
    <xf numFmtId="0" fontId="0" fillId="12" borderId="0" xfId="0" applyFill="1"/>
    <xf numFmtId="0" fontId="0" fillId="4" borderId="0" xfId="0" applyFill="1"/>
    <xf numFmtId="0" fontId="0" fillId="0" borderId="0" xfId="0" applyProtection="1"/>
    <xf numFmtId="0" fontId="44" fillId="0" borderId="0" xfId="11" applyFont="1" applyProtection="1">
      <protection hidden="1"/>
    </xf>
    <xf numFmtId="0" fontId="46" fillId="0" borderId="0" xfId="0" applyNumberFormat="1" applyFont="1" applyFill="1" applyAlignment="1">
      <alignment vertical="center"/>
    </xf>
    <xf numFmtId="0" fontId="45" fillId="0" borderId="0" xfId="11" applyFont="1"/>
    <xf numFmtId="0" fontId="17" fillId="0" borderId="9" xfId="0" applyNumberFormat="1" applyFont="1" applyFill="1" applyBorder="1" applyAlignment="1" applyProtection="1">
      <alignment vertical="center"/>
    </xf>
    <xf numFmtId="0" fontId="17" fillId="4" borderId="9" xfId="0" applyNumberFormat="1" applyFont="1" applyFill="1" applyBorder="1" applyAlignment="1" applyProtection="1">
      <alignment vertical="center"/>
    </xf>
    <xf numFmtId="0" fontId="17" fillId="4" borderId="10" xfId="0" applyNumberFormat="1" applyFont="1" applyFill="1" applyBorder="1" applyAlignment="1" applyProtection="1">
      <alignment vertical="center"/>
    </xf>
    <xf numFmtId="0" fontId="14" fillId="0" borderId="9" xfId="1" applyNumberFormat="1" applyFont="1" applyFill="1" applyBorder="1" applyAlignment="1" applyProtection="1">
      <alignment vertical="center"/>
    </xf>
    <xf numFmtId="0" fontId="14" fillId="0" borderId="10" xfId="1" applyNumberFormat="1" applyFont="1" applyFill="1" applyBorder="1" applyAlignment="1" applyProtection="1">
      <alignment vertical="center"/>
    </xf>
    <xf numFmtId="1" fontId="32" fillId="0" borderId="13" xfId="1" applyNumberFormat="1" applyFont="1" applyFill="1" applyBorder="1" applyAlignment="1" applyProtection="1">
      <alignment vertical="center"/>
    </xf>
    <xf numFmtId="1" fontId="32" fillId="0" borderId="13" xfId="1" applyNumberFormat="1" applyFont="1" applyFill="1" applyBorder="1" applyAlignment="1" applyProtection="1">
      <alignment horizontal="right" vertical="center"/>
    </xf>
    <xf numFmtId="1" fontId="17" fillId="0" borderId="41" xfId="1" applyNumberFormat="1" applyFont="1" applyFill="1" applyBorder="1" applyAlignment="1" applyProtection="1">
      <alignment vertical="center"/>
    </xf>
    <xf numFmtId="0" fontId="0" fillId="0" borderId="9" xfId="0" applyBorder="1"/>
    <xf numFmtId="0" fontId="0" fillId="0" borderId="9" xfId="0" applyFill="1" applyBorder="1"/>
    <xf numFmtId="0" fontId="6" fillId="0" borderId="0" xfId="11" applyAlignment="1" applyProtection="1">
      <alignment vertical="center"/>
    </xf>
    <xf numFmtId="0" fontId="0" fillId="0" borderId="0" xfId="0" applyAlignment="1" applyProtection="1">
      <alignment vertical="center"/>
    </xf>
    <xf numFmtId="0" fontId="14" fillId="7" borderId="23" xfId="10" applyFont="1" applyFill="1" applyBorder="1" applyAlignment="1" applyProtection="1">
      <alignment vertical="center"/>
    </xf>
    <xf numFmtId="0" fontId="14" fillId="7" borderId="7" xfId="10" applyFont="1" applyFill="1" applyBorder="1" applyAlignment="1" applyProtection="1">
      <alignment vertical="center"/>
    </xf>
    <xf numFmtId="14" fontId="10" fillId="7" borderId="35" xfId="10" applyNumberFormat="1" applyFont="1" applyFill="1" applyBorder="1" applyAlignment="1" applyProtection="1">
      <alignment vertical="center"/>
    </xf>
    <xf numFmtId="0" fontId="9" fillId="0" borderId="0" xfId="0" applyFont="1" applyAlignment="1" applyProtection="1">
      <alignment vertical="center"/>
    </xf>
    <xf numFmtId="0" fontId="0" fillId="0" borderId="0" xfId="0"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wrapText="1"/>
    </xf>
    <xf numFmtId="0" fontId="0" fillId="0" borderId="0" xfId="0" applyBorder="1" applyAlignment="1" applyProtection="1">
      <alignment vertical="center"/>
    </xf>
    <xf numFmtId="0" fontId="8" fillId="0" borderId="0" xfId="0" applyFont="1" applyAlignment="1" applyProtection="1">
      <alignment horizontal="center" vertical="center"/>
    </xf>
    <xf numFmtId="0" fontId="13" fillId="0" borderId="0" xfId="0" applyFont="1" applyAlignment="1" applyProtection="1">
      <alignment vertical="center"/>
    </xf>
    <xf numFmtId="0" fontId="0" fillId="0" borderId="9" xfId="0" applyBorder="1" applyProtection="1">
      <protection locked="0"/>
    </xf>
    <xf numFmtId="0" fontId="8" fillId="0" borderId="9" xfId="0" applyFont="1" applyBorder="1" applyProtection="1">
      <protection locked="0"/>
    </xf>
    <xf numFmtId="9" fontId="0" fillId="0" borderId="9" xfId="0" applyNumberFormat="1" applyBorder="1" applyProtection="1">
      <protection locked="0"/>
    </xf>
    <xf numFmtId="0" fontId="21" fillId="0" borderId="9" xfId="0" applyFont="1" applyFill="1" applyBorder="1"/>
    <xf numFmtId="0" fontId="0" fillId="0" borderId="0" xfId="0" applyBorder="1" applyProtection="1"/>
    <xf numFmtId="0" fontId="0" fillId="0" borderId="0" xfId="0" applyFill="1" applyBorder="1"/>
    <xf numFmtId="0" fontId="0" fillId="0" borderId="9" xfId="0" applyBorder="1" applyAlignment="1" applyProtection="1">
      <alignment horizontal="center"/>
      <protection locked="0"/>
    </xf>
    <xf numFmtId="9" fontId="8" fillId="0" borderId="9" xfId="0" applyNumberFormat="1" applyFont="1" applyBorder="1" applyProtection="1">
      <protection locked="0"/>
    </xf>
    <xf numFmtId="0" fontId="0" fillId="0" borderId="9" xfId="0" applyBorder="1" applyProtection="1"/>
    <xf numFmtId="0" fontId="0" fillId="0" borderId="9" xfId="0" applyFill="1" applyBorder="1" applyProtection="1"/>
    <xf numFmtId="0" fontId="8" fillId="0" borderId="0" xfId="0" applyNumberFormat="1" applyFont="1" applyFill="1" applyAlignment="1">
      <alignment vertical="center"/>
    </xf>
    <xf numFmtId="0" fontId="14" fillId="0" borderId="23" xfId="10" applyFont="1" applyFill="1" applyBorder="1" applyProtection="1">
      <protection locked="0"/>
    </xf>
    <xf numFmtId="0" fontId="31" fillId="0" borderId="44" xfId="0" applyFont="1" applyBorder="1" applyAlignment="1" applyProtection="1">
      <alignment horizontal="justify" vertical="center" wrapText="1"/>
      <protection hidden="1"/>
    </xf>
    <xf numFmtId="0" fontId="17" fillId="4" borderId="39" xfId="0" applyNumberFormat="1" applyFont="1" applyFill="1" applyBorder="1" applyAlignment="1">
      <alignment vertical="center"/>
    </xf>
    <xf numFmtId="0" fontId="6" fillId="0" borderId="0" xfId="11" applyFill="1"/>
    <xf numFmtId="0" fontId="0" fillId="8" borderId="0" xfId="0" applyFill="1"/>
    <xf numFmtId="0" fontId="0" fillId="0" borderId="9" xfId="0" applyFill="1" applyBorder="1" applyAlignment="1" applyProtection="1">
      <alignment vertical="center"/>
      <protection locked="0"/>
    </xf>
    <xf numFmtId="0" fontId="8" fillId="0" borderId="0" xfId="0" applyFont="1" applyFill="1" applyAlignment="1" applyProtection="1">
      <alignment vertical="center"/>
    </xf>
    <xf numFmtId="0" fontId="0" fillId="0" borderId="0" xfId="0" applyFill="1" applyAlignment="1" applyProtection="1">
      <alignment vertical="center"/>
    </xf>
    <xf numFmtId="0" fontId="8" fillId="0" borderId="0" xfId="9" applyFill="1"/>
    <xf numFmtId="0" fontId="8" fillId="0" borderId="0" xfId="9" applyFont="1" applyFill="1" applyAlignment="1">
      <alignment vertical="center"/>
    </xf>
    <xf numFmtId="0" fontId="17" fillId="0" borderId="52" xfId="0" applyNumberFormat="1" applyFont="1" applyFill="1" applyBorder="1" applyAlignment="1">
      <alignment vertical="center"/>
    </xf>
    <xf numFmtId="1" fontId="17" fillId="8" borderId="43" xfId="0" applyNumberFormat="1" applyFont="1" applyFill="1" applyBorder="1" applyAlignment="1">
      <alignment vertical="center"/>
    </xf>
    <xf numFmtId="1" fontId="17" fillId="8" borderId="53" xfId="0" applyNumberFormat="1" applyFont="1" applyFill="1" applyBorder="1" applyAlignment="1">
      <alignment vertical="center"/>
    </xf>
    <xf numFmtId="1" fontId="15" fillId="8" borderId="43" xfId="0" applyNumberFormat="1" applyFont="1" applyFill="1" applyBorder="1" applyAlignment="1">
      <alignment vertical="center"/>
    </xf>
    <xf numFmtId="1" fontId="15" fillId="8" borderId="53" xfId="0" applyNumberFormat="1" applyFont="1" applyFill="1" applyBorder="1" applyAlignment="1">
      <alignment vertical="center"/>
    </xf>
    <xf numFmtId="0" fontId="17" fillId="0" borderId="0" xfId="0" applyNumberFormat="1" applyFont="1" applyFill="1" applyAlignment="1" applyProtection="1">
      <alignment vertical="center"/>
    </xf>
    <xf numFmtId="0" fontId="17" fillId="0" borderId="19" xfId="0" applyNumberFormat="1" applyFont="1" applyFill="1" applyBorder="1" applyAlignment="1" applyProtection="1">
      <alignment vertical="center"/>
    </xf>
    <xf numFmtId="0" fontId="17" fillId="0" borderId="2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7" fillId="0" borderId="3" xfId="0" applyNumberFormat="1" applyFont="1" applyFill="1" applyBorder="1" applyAlignment="1" applyProtection="1">
      <alignment vertical="center"/>
    </xf>
    <xf numFmtId="0" fontId="14" fillId="0" borderId="2" xfId="0" applyNumberFormat="1" applyFont="1" applyFill="1" applyBorder="1" applyAlignment="1" applyProtection="1">
      <alignment vertical="center"/>
    </xf>
    <xf numFmtId="166" fontId="14" fillId="0" borderId="0" xfId="0" applyNumberFormat="1" applyFont="1" applyFill="1" applyBorder="1" applyAlignment="1" applyProtection="1">
      <alignment vertical="center"/>
    </xf>
    <xf numFmtId="0" fontId="11" fillId="10" borderId="21" xfId="0" applyNumberFormat="1" applyFont="1" applyFill="1" applyBorder="1" applyAlignment="1" applyProtection="1">
      <alignment vertical="center"/>
    </xf>
    <xf numFmtId="0" fontId="11" fillId="10" borderId="22" xfId="0" applyNumberFormat="1" applyFont="1" applyFill="1" applyBorder="1" applyAlignment="1" applyProtection="1">
      <alignment vertical="center"/>
    </xf>
    <xf numFmtId="0" fontId="26" fillId="0" borderId="8"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horizontal="center" vertical="center" wrapText="1"/>
    </xf>
    <xf numFmtId="0" fontId="26" fillId="9" borderId="9" xfId="0" applyNumberFormat="1" applyFont="1" applyFill="1" applyBorder="1" applyAlignment="1" applyProtection="1">
      <alignment horizontal="center" vertical="center" wrapText="1"/>
    </xf>
    <xf numFmtId="0" fontId="26" fillId="9" borderId="10" xfId="0" applyNumberFormat="1" applyFont="1" applyFill="1" applyBorder="1" applyAlignment="1" applyProtection="1">
      <alignment horizontal="center" vertical="center" wrapText="1"/>
    </xf>
    <xf numFmtId="0" fontId="26" fillId="0" borderId="0" xfId="0" applyNumberFormat="1" applyFont="1" applyFill="1" applyAlignment="1" applyProtection="1">
      <alignment vertical="center" wrapText="1"/>
    </xf>
    <xf numFmtId="0" fontId="17" fillId="0" borderId="8" xfId="0" applyNumberFormat="1" applyFont="1" applyFill="1" applyBorder="1" applyAlignment="1" applyProtection="1">
      <alignment vertical="center"/>
    </xf>
    <xf numFmtId="0" fontId="17" fillId="0" borderId="9" xfId="0" applyNumberFormat="1" applyFont="1" applyFill="1" applyBorder="1" applyAlignment="1" applyProtection="1">
      <alignment horizontal="center" vertical="center"/>
    </xf>
    <xf numFmtId="0" fontId="26" fillId="0" borderId="8" xfId="1" applyNumberFormat="1" applyFont="1" applyFill="1" applyBorder="1" applyAlignment="1" applyProtection="1">
      <alignment horizontal="left" vertical="center"/>
    </xf>
    <xf numFmtId="0" fontId="26" fillId="0" borderId="9" xfId="1" applyNumberFormat="1" applyFont="1" applyFill="1" applyBorder="1" applyAlignment="1" applyProtection="1">
      <alignment horizontal="center" vertical="center"/>
    </xf>
    <xf numFmtId="0" fontId="17" fillId="0" borderId="8" xfId="1" applyNumberFormat="1" applyFont="1" applyFill="1" applyBorder="1" applyAlignment="1" applyProtection="1">
      <alignment horizontal="left" vertical="center"/>
    </xf>
    <xf numFmtId="0" fontId="17" fillId="0" borderId="9" xfId="1" applyNumberFormat="1" applyFont="1" applyFill="1" applyBorder="1" applyAlignment="1" applyProtection="1">
      <alignment horizontal="center" vertical="center"/>
    </xf>
    <xf numFmtId="0" fontId="26" fillId="0" borderId="8" xfId="1" applyNumberFormat="1" applyFont="1" applyFill="1" applyBorder="1" applyAlignment="1" applyProtection="1">
      <alignment vertical="center"/>
    </xf>
    <xf numFmtId="0" fontId="17" fillId="0" borderId="1" xfId="0" applyNumberFormat="1" applyFont="1" applyFill="1" applyBorder="1" applyAlignment="1" applyProtection="1">
      <alignment vertical="center"/>
    </xf>
    <xf numFmtId="0" fontId="17" fillId="0" borderId="4" xfId="1" applyNumberFormat="1" applyFont="1" applyFill="1" applyBorder="1" applyAlignment="1" applyProtection="1">
      <alignment horizontal="center" vertical="center"/>
    </xf>
    <xf numFmtId="0" fontId="11" fillId="11" borderId="18" xfId="0" applyNumberFormat="1" applyFont="1" applyFill="1" applyBorder="1" applyAlignment="1" applyProtection="1">
      <alignment vertical="center"/>
    </xf>
    <xf numFmtId="0" fontId="17" fillId="11" borderId="22" xfId="1" applyNumberFormat="1" applyFont="1" applyFill="1" applyBorder="1" applyAlignment="1" applyProtection="1">
      <alignment horizontal="center" vertical="center"/>
    </xf>
    <xf numFmtId="0" fontId="17" fillId="0" borderId="22" xfId="0" applyNumberFormat="1" applyFont="1" applyFill="1" applyBorder="1" applyAlignment="1" applyProtection="1">
      <alignment vertical="center"/>
    </xf>
    <xf numFmtId="0" fontId="17" fillId="0" borderId="23" xfId="0" applyNumberFormat="1" applyFont="1" applyFill="1" applyBorder="1" applyAlignment="1" applyProtection="1">
      <alignment vertical="center"/>
    </xf>
    <xf numFmtId="0" fontId="17" fillId="0" borderId="9" xfId="0" applyNumberFormat="1" applyFont="1" applyFill="1" applyBorder="1" applyAlignment="1" applyProtection="1">
      <alignment horizontal="center" vertical="center" wrapText="1"/>
    </xf>
    <xf numFmtId="0" fontId="17" fillId="9" borderId="9" xfId="0" applyNumberFormat="1" applyFont="1" applyFill="1" applyBorder="1" applyAlignment="1" applyProtection="1">
      <alignment horizontal="center" vertical="center" wrapText="1"/>
    </xf>
    <xf numFmtId="0" fontId="17" fillId="9" borderId="10" xfId="0" applyNumberFormat="1" applyFont="1" applyFill="1" applyBorder="1" applyAlignment="1" applyProtection="1">
      <alignment horizontal="center" vertical="center" wrapText="1"/>
    </xf>
    <xf numFmtId="0" fontId="17" fillId="9" borderId="0" xfId="0" applyNumberFormat="1" applyFont="1" applyFill="1" applyAlignment="1" applyProtection="1">
      <alignment vertical="center"/>
    </xf>
    <xf numFmtId="0" fontId="17" fillId="0" borderId="2" xfId="1" applyNumberFormat="1" applyFont="1" applyFill="1" applyBorder="1" applyAlignment="1" applyProtection="1">
      <alignment vertical="center"/>
    </xf>
    <xf numFmtId="0" fontId="17" fillId="0" borderId="0" xfId="1"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11" fillId="12" borderId="21" xfId="0" applyNumberFormat="1" applyFont="1" applyFill="1" applyBorder="1" applyAlignment="1" applyProtection="1">
      <alignment vertical="center"/>
    </xf>
    <xf numFmtId="0" fontId="11" fillId="12" borderId="22" xfId="0" applyNumberFormat="1" applyFont="1" applyFill="1" applyBorder="1" applyAlignment="1" applyProtection="1">
      <alignment vertical="center"/>
    </xf>
    <xf numFmtId="0" fontId="14" fillId="0" borderId="22" xfId="0" applyNumberFormat="1" applyFont="1" applyFill="1" applyBorder="1" applyAlignment="1" applyProtection="1">
      <alignment vertical="center"/>
    </xf>
    <xf numFmtId="0" fontId="14" fillId="0" borderId="23" xfId="0" applyNumberFormat="1" applyFont="1" applyFill="1" applyBorder="1" applyAlignment="1" applyProtection="1">
      <alignment vertical="center"/>
    </xf>
    <xf numFmtId="0" fontId="17" fillId="0" borderId="4" xfId="0" applyNumberFormat="1" applyFont="1" applyFill="1" applyBorder="1" applyAlignment="1" applyProtection="1">
      <alignment vertical="center"/>
    </xf>
    <xf numFmtId="0" fontId="17" fillId="4" borderId="4" xfId="0" applyNumberFormat="1" applyFont="1" applyFill="1" applyBorder="1" applyAlignment="1" applyProtection="1">
      <alignment vertical="center"/>
    </xf>
    <xf numFmtId="0" fontId="17" fillId="4" borderId="5" xfId="0" applyNumberFormat="1" applyFont="1" applyFill="1" applyBorder="1" applyAlignment="1" applyProtection="1">
      <alignment vertical="center"/>
    </xf>
    <xf numFmtId="0" fontId="46" fillId="0" borderId="0" xfId="0" applyNumberFormat="1" applyFont="1" applyFill="1" applyAlignment="1" applyProtection="1">
      <alignment vertical="center"/>
    </xf>
    <xf numFmtId="0" fontId="51" fillId="0" borderId="0" xfId="0" applyFont="1" applyAlignment="1" applyProtection="1">
      <alignment vertical="center"/>
    </xf>
    <xf numFmtId="0" fontId="51" fillId="0" borderId="0" xfId="0" applyNumberFormat="1" applyFont="1" applyFill="1" applyAlignment="1">
      <alignment vertical="center"/>
    </xf>
    <xf numFmtId="0" fontId="51" fillId="0" borderId="0" xfId="0" applyFont="1"/>
    <xf numFmtId="0" fontId="30" fillId="0" borderId="44" xfId="0" applyFont="1" applyBorder="1" applyAlignment="1" applyProtection="1">
      <alignment horizontal="justify" vertical="center" wrapText="1"/>
      <protection hidden="1"/>
    </xf>
    <xf numFmtId="0" fontId="17" fillId="0" borderId="0" xfId="0" applyFont="1" applyAlignment="1">
      <alignment vertical="center"/>
    </xf>
    <xf numFmtId="0" fontId="10" fillId="3" borderId="21" xfId="0" applyFont="1" applyFill="1" applyBorder="1" applyAlignment="1">
      <alignment vertical="center"/>
    </xf>
    <xf numFmtId="0" fontId="14" fillId="7" borderId="23" xfId="16" applyFont="1" applyFill="1" applyBorder="1"/>
    <xf numFmtId="0" fontId="10" fillId="3" borderId="8" xfId="0" applyFont="1" applyFill="1" applyBorder="1" applyAlignment="1">
      <alignment vertical="center"/>
    </xf>
    <xf numFmtId="0" fontId="14" fillId="7" borderId="7" xfId="16" applyFont="1" applyFill="1" applyBorder="1"/>
    <xf numFmtId="0" fontId="10" fillId="3" borderId="1" xfId="0" applyFont="1" applyFill="1" applyBorder="1" applyAlignment="1">
      <alignment vertical="center"/>
    </xf>
    <xf numFmtId="14" fontId="10" fillId="7" borderId="35" xfId="16" applyNumberFormat="1" applyFont="1" applyFill="1" applyBorder="1"/>
    <xf numFmtId="0" fontId="14" fillId="0" borderId="2" xfId="0" applyFont="1" applyBorder="1" applyAlignment="1">
      <alignment vertical="center"/>
    </xf>
    <xf numFmtId="166" fontId="14" fillId="0" borderId="6" xfId="0" applyNumberFormat="1" applyFont="1" applyBorder="1" applyAlignment="1" applyProtection="1">
      <alignment vertical="center"/>
      <protection hidden="1"/>
    </xf>
    <xf numFmtId="0" fontId="14" fillId="0" borderId="0" xfId="0" applyFont="1" applyAlignment="1">
      <alignment vertical="center"/>
    </xf>
    <xf numFmtId="0" fontId="11" fillId="10" borderId="21" xfId="0" applyFont="1" applyFill="1" applyBorder="1" applyAlignment="1">
      <alignment vertical="center"/>
    </xf>
    <xf numFmtId="0" fontId="11" fillId="10" borderId="22" xfId="0" applyFont="1" applyFill="1" applyBorder="1" applyAlignment="1">
      <alignment vertical="center"/>
    </xf>
    <xf numFmtId="0" fontId="11" fillId="0" borderId="0" xfId="0" applyFont="1" applyAlignment="1">
      <alignment vertical="center"/>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0" xfId="0" applyFont="1" applyAlignment="1">
      <alignment vertical="center"/>
    </xf>
    <xf numFmtId="0" fontId="26" fillId="0" borderId="0" xfId="0" applyFont="1" applyAlignment="1">
      <alignment vertical="center" wrapText="1"/>
    </xf>
    <xf numFmtId="0" fontId="17" fillId="7" borderId="11" xfId="0" applyFont="1" applyFill="1" applyBorder="1" applyAlignment="1">
      <alignment horizontal="left" vertical="center" wrapText="1"/>
    </xf>
    <xf numFmtId="0" fontId="17" fillId="0" borderId="9" xfId="0" applyFont="1" applyBorder="1" applyAlignment="1">
      <alignment horizontal="center" vertical="center" wrapText="1"/>
    </xf>
    <xf numFmtId="0" fontId="17" fillId="0" borderId="0" xfId="0" applyFont="1" applyAlignment="1">
      <alignment vertical="center" wrapText="1"/>
    </xf>
    <xf numFmtId="0" fontId="17" fillId="0" borderId="11" xfId="0" applyFont="1" applyBorder="1" applyAlignment="1">
      <alignment vertical="center"/>
    </xf>
    <xf numFmtId="0" fontId="8" fillId="0" borderId="9" xfId="0" applyFont="1" applyBorder="1" applyAlignment="1">
      <alignment horizontal="center"/>
    </xf>
    <xf numFmtId="0" fontId="17" fillId="0" borderId="9" xfId="0" applyFont="1" applyBorder="1" applyAlignment="1">
      <alignment horizontal="center" vertical="center"/>
    </xf>
    <xf numFmtId="0" fontId="17" fillId="7" borderId="11" xfId="0" applyFont="1" applyFill="1" applyBorder="1" applyAlignment="1">
      <alignment vertical="center"/>
    </xf>
    <xf numFmtId="0" fontId="8" fillId="0" borderId="0" xfId="0" applyFont="1"/>
    <xf numFmtId="0" fontId="11" fillId="12" borderId="21" xfId="0" applyFont="1" applyFill="1" applyBorder="1" applyAlignment="1">
      <alignment vertical="center"/>
    </xf>
    <xf numFmtId="0" fontId="11" fillId="12" borderId="22" xfId="0" applyFont="1" applyFill="1" applyBorder="1" applyAlignment="1">
      <alignment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7" fillId="0" borderId="9" xfId="0" applyFont="1" applyBorder="1" applyAlignment="1" applyProtection="1">
      <alignment vertical="center"/>
      <protection locked="0"/>
    </xf>
    <xf numFmtId="0" fontId="17" fillId="0" borderId="10" xfId="0" applyFont="1" applyBorder="1" applyAlignment="1" applyProtection="1">
      <alignment vertical="center"/>
      <protection locked="0"/>
    </xf>
    <xf numFmtId="0" fontId="17" fillId="0" borderId="14" xfId="0" applyFont="1" applyBorder="1" applyAlignment="1">
      <alignment vertical="center"/>
    </xf>
    <xf numFmtId="0" fontId="8" fillId="0" borderId="4" xfId="0" applyFont="1" applyBorder="1" applyAlignment="1">
      <alignment horizontal="center"/>
    </xf>
    <xf numFmtId="0" fontId="17" fillId="0" borderId="4" xfId="0" applyFont="1" applyBorder="1" applyAlignment="1" applyProtection="1">
      <alignment vertical="center"/>
      <protection locked="0"/>
    </xf>
    <xf numFmtId="0" fontId="17" fillId="0" borderId="5" xfId="0" applyFont="1" applyBorder="1" applyAlignment="1" applyProtection="1">
      <alignment vertical="center"/>
      <protection locked="0"/>
    </xf>
    <xf numFmtId="0" fontId="46" fillId="0" borderId="0" xfId="0" applyFont="1" applyAlignment="1">
      <alignment vertical="center"/>
    </xf>
    <xf numFmtId="1" fontId="17" fillId="8" borderId="9" xfId="1" applyNumberFormat="1" applyFont="1" applyFill="1" applyBorder="1" applyAlignment="1" applyProtection="1">
      <alignment vertical="center"/>
    </xf>
    <xf numFmtId="0" fontId="0" fillId="0" borderId="56"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10" xfId="0" applyFill="1" applyBorder="1" applyAlignment="1" applyProtection="1">
      <alignment horizontal="center" vertical="center"/>
      <protection locked="0"/>
    </xf>
    <xf numFmtId="0" fontId="0" fillId="0" borderId="10"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horizontal="center" vertical="center"/>
      <protection locked="0"/>
    </xf>
    <xf numFmtId="0" fontId="0" fillId="0" borderId="7"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31" xfId="0" applyFill="1" applyBorder="1" applyAlignment="1" applyProtection="1">
      <alignment horizontal="center" vertical="center"/>
      <protection locked="0"/>
    </xf>
    <xf numFmtId="0" fontId="0" fillId="0" borderId="31" xfId="0" applyFill="1" applyBorder="1" applyAlignment="1" applyProtection="1">
      <alignment vertical="center"/>
      <protection locked="0"/>
    </xf>
    <xf numFmtId="167" fontId="26" fillId="4" borderId="24" xfId="1" applyNumberFormat="1" applyFont="1" applyFill="1" applyBorder="1" applyAlignment="1" applyProtection="1">
      <alignment horizontal="left" vertical="center"/>
    </xf>
    <xf numFmtId="167" fontId="26" fillId="4" borderId="40" xfId="1" applyNumberFormat="1" applyFont="1" applyFill="1" applyBorder="1" applyAlignment="1" applyProtection="1">
      <alignment horizontal="center" vertical="center"/>
    </xf>
    <xf numFmtId="168" fontId="26" fillId="4" borderId="39" xfId="1" applyNumberFormat="1" applyFont="1" applyFill="1" applyBorder="1" applyAlignment="1" applyProtection="1">
      <alignment horizontal="center" vertical="center"/>
    </xf>
    <xf numFmtId="167" fontId="26" fillId="0" borderId="60" xfId="1" applyNumberFormat="1" applyFont="1" applyFill="1" applyBorder="1" applyAlignment="1" applyProtection="1">
      <alignment horizontal="center" vertical="center"/>
    </xf>
    <xf numFmtId="167" fontId="26" fillId="4" borderId="39" xfId="1" applyNumberFormat="1" applyFont="1" applyFill="1" applyBorder="1" applyAlignment="1" applyProtection="1">
      <alignment horizontal="center" vertical="center"/>
    </xf>
    <xf numFmtId="0" fontId="0" fillId="0" borderId="11" xfId="0" applyBorder="1" applyAlignment="1" applyProtection="1">
      <alignment horizontal="left" vertical="center"/>
    </xf>
    <xf numFmtId="0" fontId="8" fillId="0" borderId="11" xfId="0" applyFont="1" applyBorder="1" applyAlignment="1" applyProtection="1">
      <alignment horizontal="left" vertical="center"/>
    </xf>
    <xf numFmtId="0" fontId="8" fillId="0" borderId="52" xfId="0" applyFont="1" applyBorder="1" applyAlignment="1" applyProtection="1">
      <alignment horizontal="justify" vertical="center" wrapText="1"/>
    </xf>
    <xf numFmtId="0" fontId="9" fillId="7" borderId="60" xfId="0" applyNumberFormat="1"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7" borderId="55"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1" fontId="0" fillId="0" borderId="58" xfId="0" applyNumberFormat="1" applyFill="1" applyBorder="1" applyAlignment="1" applyProtection="1">
      <alignment vertical="center"/>
    </xf>
    <xf numFmtId="0" fontId="56" fillId="15" borderId="24" xfId="0" applyFont="1" applyFill="1" applyBorder="1" applyAlignment="1" applyProtection="1">
      <alignment horizontal="left" vertical="center" wrapText="1"/>
    </xf>
    <xf numFmtId="0" fontId="56" fillId="15" borderId="40" xfId="0" applyFont="1" applyFill="1" applyBorder="1" applyAlignment="1" applyProtection="1">
      <alignment horizontal="center" vertical="center" wrapText="1"/>
    </xf>
    <xf numFmtId="0" fontId="8" fillId="0" borderId="50" xfId="0" applyFont="1" applyBorder="1" applyAlignment="1" applyProtection="1">
      <alignment horizontal="justify" vertical="center" wrapText="1"/>
    </xf>
    <xf numFmtId="0" fontId="9" fillId="14" borderId="40" xfId="0" applyFont="1" applyFill="1" applyBorder="1" applyAlignment="1" applyProtection="1">
      <alignment horizontal="justify" vertical="center" wrapText="1"/>
    </xf>
    <xf numFmtId="0" fontId="8" fillId="0" borderId="36" xfId="0" applyFont="1" applyBorder="1" applyAlignment="1" applyProtection="1">
      <alignment horizontal="justify" vertical="center" wrapText="1"/>
    </xf>
    <xf numFmtId="167" fontId="17" fillId="4" borderId="39" xfId="1" applyNumberFormat="1" applyFont="1" applyFill="1" applyBorder="1" applyAlignment="1" applyProtection="1">
      <alignment horizontal="center" vertical="center"/>
    </xf>
    <xf numFmtId="167" fontId="17" fillId="4" borderId="60" xfId="1" applyNumberFormat="1" applyFont="1" applyFill="1" applyBorder="1" applyAlignment="1" applyProtection="1">
      <alignment horizontal="center" vertical="center"/>
    </xf>
    <xf numFmtId="0" fontId="9" fillId="4" borderId="40" xfId="0" applyFont="1" applyFill="1" applyBorder="1" applyAlignment="1" applyProtection="1">
      <alignment horizontal="justify" vertical="center" wrapText="1"/>
    </xf>
    <xf numFmtId="0" fontId="56" fillId="15" borderId="24" xfId="0" applyFont="1" applyFill="1" applyBorder="1" applyAlignment="1" applyProtection="1">
      <alignment vertical="center" wrapText="1"/>
    </xf>
    <xf numFmtId="0" fontId="57" fillId="15" borderId="39" xfId="0" applyFont="1" applyFill="1" applyBorder="1" applyAlignment="1" applyProtection="1">
      <alignment horizontal="center" vertical="center" wrapText="1"/>
    </xf>
    <xf numFmtId="167" fontId="8" fillId="0" borderId="6" xfId="1" applyNumberFormat="1" applyFont="1" applyFill="1" applyBorder="1" applyAlignment="1" applyProtection="1">
      <alignment horizontal="justify" vertical="center"/>
      <protection locked="0"/>
    </xf>
    <xf numFmtId="167" fontId="8" fillId="0" borderId="54" xfId="1" applyNumberFormat="1" applyFont="1" applyFill="1" applyBorder="1" applyAlignment="1" applyProtection="1">
      <alignment horizontal="center" vertical="center"/>
      <protection locked="0"/>
    </xf>
    <xf numFmtId="0" fontId="9" fillId="14" borderId="55" xfId="0" applyFont="1" applyFill="1" applyBorder="1" applyAlignment="1" applyProtection="1">
      <alignment horizontal="justify" vertical="center" wrapText="1"/>
    </xf>
    <xf numFmtId="0" fontId="8" fillId="0" borderId="29" xfId="0" applyFont="1" applyBorder="1" applyAlignment="1" applyProtection="1">
      <alignment horizontal="justify" vertical="center" wrapText="1"/>
    </xf>
    <xf numFmtId="0" fontId="9" fillId="10" borderId="61" xfId="0" applyNumberFormat="1" applyFont="1" applyFill="1" applyBorder="1" applyAlignment="1" applyProtection="1">
      <alignment horizontal="center" vertical="center"/>
    </xf>
    <xf numFmtId="0" fontId="9" fillId="12" borderId="60" xfId="0" applyNumberFormat="1" applyFont="1" applyFill="1" applyBorder="1" applyAlignment="1" applyProtection="1">
      <alignment horizontal="center" vertical="center"/>
    </xf>
    <xf numFmtId="0" fontId="8" fillId="0" borderId="43" xfId="0" applyFont="1" applyBorder="1" applyAlignment="1" applyProtection="1">
      <alignment horizontal="justify" vertical="center" wrapText="1"/>
    </xf>
    <xf numFmtId="167" fontId="17" fillId="4" borderId="61" xfId="1" applyNumberFormat="1" applyFont="1" applyFill="1" applyBorder="1" applyAlignment="1" applyProtection="1">
      <alignment horizontal="center" vertical="center"/>
    </xf>
    <xf numFmtId="167" fontId="8" fillId="0" borderId="62" xfId="1" applyNumberFormat="1" applyFont="1" applyFill="1" applyBorder="1" applyAlignment="1" applyProtection="1">
      <alignment horizontal="center" vertical="center"/>
      <protection locked="0"/>
    </xf>
    <xf numFmtId="167" fontId="8" fillId="0" borderId="13" xfId="1" applyNumberFormat="1" applyFont="1" applyFill="1" applyBorder="1" applyAlignment="1" applyProtection="1">
      <alignment horizontal="center" vertical="center"/>
      <protection locked="0"/>
    </xf>
    <xf numFmtId="0" fontId="9" fillId="4" borderId="55" xfId="0" applyFont="1" applyFill="1" applyBorder="1" applyAlignment="1" applyProtection="1">
      <alignment horizontal="justify" vertical="center" wrapText="1"/>
    </xf>
    <xf numFmtId="0" fontId="0" fillId="4" borderId="39" xfId="0" applyFill="1" applyBorder="1" applyAlignment="1" applyProtection="1">
      <alignment vertical="center"/>
    </xf>
    <xf numFmtId="0" fontId="0" fillId="0" borderId="54"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4" borderId="61" xfId="0" applyFill="1" applyBorder="1" applyAlignment="1" applyProtection="1">
      <alignment vertical="center"/>
    </xf>
    <xf numFmtId="0" fontId="48" fillId="0" borderId="55" xfId="0" applyFont="1" applyBorder="1" applyAlignment="1" applyProtection="1">
      <alignment horizontal="center" vertical="center"/>
    </xf>
    <xf numFmtId="0" fontId="8" fillId="0" borderId="29" xfId="0" applyFont="1" applyBorder="1" applyAlignment="1" applyProtection="1">
      <alignment vertical="center" wrapText="1"/>
    </xf>
    <xf numFmtId="0" fontId="8" fillId="0" borderId="27" xfId="0" applyFont="1" applyBorder="1" applyAlignment="1" applyProtection="1">
      <alignment vertical="center" wrapText="1"/>
    </xf>
    <xf numFmtId="0" fontId="8" fillId="0" borderId="27" xfId="0" applyFont="1" applyFill="1" applyBorder="1" applyAlignment="1" applyProtection="1">
      <alignment vertical="center" wrapText="1"/>
    </xf>
    <xf numFmtId="0" fontId="8" fillId="0" borderId="43" xfId="0" applyFont="1" applyBorder="1" applyAlignment="1" applyProtection="1">
      <alignment vertical="center" wrapText="1"/>
    </xf>
    <xf numFmtId="0" fontId="9" fillId="0" borderId="55" xfId="0" applyFont="1" applyFill="1" applyBorder="1" applyAlignment="1" applyProtection="1">
      <alignment horizontal="center" vertical="center" wrapText="1"/>
    </xf>
    <xf numFmtId="0" fontId="8" fillId="2" borderId="44" xfId="0" applyFont="1" applyFill="1" applyBorder="1" applyAlignment="1" applyProtection="1">
      <alignment horizontal="justify" vertical="center" wrapText="1"/>
    </xf>
    <xf numFmtId="167" fontId="17" fillId="2" borderId="38" xfId="1" applyNumberFormat="1" applyFont="1" applyFill="1" applyBorder="1" applyAlignment="1" applyProtection="1">
      <alignment horizontal="center" vertical="center"/>
    </xf>
    <xf numFmtId="167" fontId="17" fillId="2" borderId="41" xfId="1" applyNumberFormat="1" applyFont="1" applyFill="1" applyBorder="1" applyAlignment="1" applyProtection="1">
      <alignment horizontal="center" vertical="center"/>
    </xf>
    <xf numFmtId="167" fontId="8" fillId="2" borderId="6" xfId="1" applyNumberFormat="1" applyFont="1" applyFill="1" applyBorder="1" applyAlignment="1" applyProtection="1">
      <alignment horizontal="center" vertical="center"/>
      <protection locked="0"/>
    </xf>
    <xf numFmtId="167" fontId="8" fillId="2" borderId="13" xfId="1" applyNumberFormat="1" applyFont="1" applyFill="1" applyBorder="1" applyAlignment="1" applyProtection="1">
      <alignment horizontal="center" vertical="center"/>
      <protection locked="0"/>
    </xf>
    <xf numFmtId="0" fontId="9" fillId="10" borderId="39" xfId="0" applyNumberFormat="1" applyFont="1" applyFill="1" applyBorder="1" applyAlignment="1" applyProtection="1">
      <alignment horizontal="center" vertical="center"/>
    </xf>
    <xf numFmtId="0" fontId="9" fillId="10" borderId="40" xfId="0" applyNumberFormat="1" applyFont="1" applyFill="1" applyBorder="1" applyAlignment="1" applyProtection="1">
      <alignment horizontal="center" vertical="center" wrapText="1"/>
    </xf>
    <xf numFmtId="0" fontId="9" fillId="10" borderId="39" xfId="0" applyNumberFormat="1" applyFont="1" applyFill="1" applyBorder="1" applyAlignment="1" applyProtection="1">
      <alignment horizontal="center" vertical="center" wrapText="1"/>
    </xf>
    <xf numFmtId="0" fontId="9" fillId="12" borderId="40" xfId="0" applyNumberFormat="1" applyFont="1" applyFill="1" applyBorder="1" applyAlignment="1" applyProtection="1">
      <alignment horizontal="center" vertical="center" wrapText="1"/>
    </xf>
    <xf numFmtId="0" fontId="9" fillId="12" borderId="39" xfId="0" applyNumberFormat="1" applyFont="1" applyFill="1" applyBorder="1" applyAlignment="1" applyProtection="1">
      <alignment horizontal="center" vertical="center" wrapText="1"/>
    </xf>
    <xf numFmtId="0" fontId="0" fillId="0" borderId="57" xfId="0" applyBorder="1" applyAlignment="1" applyProtection="1">
      <alignment horizontal="left" vertical="center"/>
    </xf>
    <xf numFmtId="0" fontId="9" fillId="0" borderId="0" xfId="0" applyFont="1" applyFill="1" applyBorder="1" applyAlignment="1" applyProtection="1">
      <alignment vertical="center" wrapText="1"/>
    </xf>
    <xf numFmtId="0" fontId="9" fillId="0" borderId="0"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167" fontId="17" fillId="0" borderId="0" xfId="1" applyNumberFormat="1" applyFont="1" applyFill="1" applyBorder="1" applyAlignment="1" applyProtection="1">
      <alignment horizontal="center" vertical="center"/>
    </xf>
    <xf numFmtId="167" fontId="8" fillId="2" borderId="7" xfId="1" applyNumberFormat="1" applyFont="1" applyFill="1" applyBorder="1" applyAlignment="1" applyProtection="1">
      <alignment horizontal="center" vertical="center"/>
      <protection locked="0"/>
    </xf>
    <xf numFmtId="167" fontId="8" fillId="2" borderId="31" xfId="1"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wrapText="1"/>
    </xf>
    <xf numFmtId="0" fontId="0" fillId="0" borderId="0" xfId="0" applyFill="1" applyBorder="1" applyAlignment="1" applyProtection="1">
      <alignment vertical="center"/>
      <protection locked="0"/>
    </xf>
    <xf numFmtId="167" fontId="26" fillId="0" borderId="0" xfId="1" applyNumberFormat="1" applyFont="1" applyFill="1" applyBorder="1" applyAlignment="1" applyProtection="1">
      <alignment horizontal="center" vertical="center"/>
    </xf>
    <xf numFmtId="1" fontId="9" fillId="0" borderId="0" xfId="0" applyNumberFormat="1" applyFont="1" applyFill="1" applyBorder="1" applyAlignment="1" applyProtection="1">
      <alignment vertical="center"/>
    </xf>
    <xf numFmtId="1" fontId="0" fillId="0" borderId="0" xfId="0" applyNumberFormat="1" applyFill="1" applyBorder="1" applyAlignment="1" applyProtection="1">
      <alignment vertical="center"/>
    </xf>
    <xf numFmtId="0" fontId="56" fillId="0" borderId="0" xfId="0" applyFont="1" applyFill="1" applyBorder="1" applyAlignment="1" applyProtection="1">
      <alignment horizontal="center" vertical="center" wrapText="1"/>
    </xf>
    <xf numFmtId="0" fontId="0" fillId="0" borderId="0" xfId="0" applyBorder="1"/>
    <xf numFmtId="0" fontId="20" fillId="0" borderId="9" xfId="0" applyFont="1" applyBorder="1" applyAlignment="1">
      <alignment horizontal="center" vertical="center" wrapText="1"/>
    </xf>
    <xf numFmtId="9" fontId="20" fillId="0" borderId="9" xfId="3" applyFont="1" applyBorder="1" applyAlignment="1">
      <alignment horizontal="center" vertical="center" wrapText="1"/>
    </xf>
    <xf numFmtId="9" fontId="20" fillId="0" borderId="9" xfId="3"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6" xfId="0" applyBorder="1" applyAlignment="1" applyProtection="1">
      <alignment horizontal="center"/>
      <protection locked="0"/>
    </xf>
    <xf numFmtId="0" fontId="0" fillId="0" borderId="0" xfId="0" applyBorder="1" applyProtection="1">
      <protection locked="0"/>
    </xf>
    <xf numFmtId="0" fontId="22" fillId="0" borderId="0" xfId="0" applyFont="1" applyFill="1" applyBorder="1" applyProtection="1"/>
    <xf numFmtId="0" fontId="27" fillId="15" borderId="22" xfId="11" applyFont="1" applyFill="1" applyBorder="1"/>
    <xf numFmtId="0" fontId="27" fillId="15" borderId="9" xfId="11" applyFont="1" applyFill="1" applyBorder="1"/>
    <xf numFmtId="0" fontId="27" fillId="15" borderId="4" xfId="11" applyFont="1" applyFill="1" applyBorder="1"/>
    <xf numFmtId="0" fontId="58" fillId="15" borderId="21" xfId="0" applyNumberFormat="1" applyFont="1" applyFill="1" applyBorder="1" applyAlignment="1">
      <alignment horizontal="center" vertical="center"/>
    </xf>
    <xf numFmtId="0" fontId="58" fillId="15" borderId="8" xfId="0" applyNumberFormat="1" applyFont="1" applyFill="1" applyBorder="1" applyAlignment="1">
      <alignment horizontal="center" vertical="center"/>
    </xf>
    <xf numFmtId="0" fontId="58" fillId="15" borderId="1" xfId="0" applyNumberFormat="1" applyFont="1" applyFill="1" applyBorder="1" applyAlignment="1">
      <alignment horizontal="center" vertical="center"/>
    </xf>
    <xf numFmtId="0" fontId="59" fillId="15" borderId="22" xfId="11" applyFont="1" applyFill="1" applyBorder="1" applyAlignment="1">
      <alignment horizontal="center" vertical="center" wrapText="1"/>
    </xf>
    <xf numFmtId="0" fontId="59" fillId="15" borderId="23" xfId="11" applyFont="1" applyFill="1" applyBorder="1" applyAlignment="1">
      <alignment horizontal="center" vertical="center" wrapText="1"/>
    </xf>
    <xf numFmtId="0" fontId="59" fillId="15" borderId="9" xfId="11" applyFont="1" applyFill="1" applyBorder="1" applyAlignment="1">
      <alignment horizontal="center" vertical="center" wrapText="1"/>
    </xf>
    <xf numFmtId="0" fontId="59" fillId="15" borderId="10" xfId="11" applyFont="1" applyFill="1" applyBorder="1" applyAlignment="1">
      <alignment horizontal="center" vertical="center" wrapText="1"/>
    </xf>
    <xf numFmtId="0" fontId="59" fillId="15" borderId="4" xfId="11" applyFont="1" applyFill="1" applyBorder="1" applyAlignment="1">
      <alignment horizontal="center" vertical="center" wrapText="1"/>
    </xf>
    <xf numFmtId="0" fontId="59" fillId="15" borderId="5" xfId="11" applyFont="1" applyFill="1" applyBorder="1" applyAlignment="1">
      <alignment horizontal="center" vertical="center" wrapText="1"/>
    </xf>
    <xf numFmtId="0" fontId="60" fillId="15" borderId="55" xfId="11" applyFont="1" applyFill="1" applyBorder="1" applyAlignment="1">
      <alignment horizontal="center" vertical="center" wrapText="1"/>
    </xf>
    <xf numFmtId="0" fontId="11" fillId="13" borderId="21" xfId="0" applyFont="1" applyFill="1" applyBorder="1" applyAlignment="1">
      <alignment vertical="center"/>
    </xf>
    <xf numFmtId="0" fontId="17" fillId="13" borderId="19" xfId="0" applyFont="1" applyFill="1" applyBorder="1" applyAlignment="1">
      <alignment vertical="center"/>
    </xf>
    <xf numFmtId="0" fontId="17" fillId="13" borderId="20" xfId="0" applyFont="1" applyFill="1" applyBorder="1" applyAlignment="1">
      <alignment vertical="center"/>
    </xf>
    <xf numFmtId="1" fontId="0" fillId="13" borderId="59" xfId="0" applyNumberFormat="1" applyFill="1" applyBorder="1" applyAlignment="1" applyProtection="1">
      <alignment vertical="center"/>
    </xf>
    <xf numFmtId="1" fontId="0" fillId="17" borderId="59" xfId="0" applyNumberFormat="1" applyFill="1" applyBorder="1" applyAlignment="1" applyProtection="1">
      <alignment vertical="center"/>
    </xf>
    <xf numFmtId="0" fontId="56" fillId="13" borderId="60" xfId="0" applyFont="1" applyFill="1" applyBorder="1" applyAlignment="1" applyProtection="1">
      <alignment horizontal="center" vertical="center" wrapText="1"/>
    </xf>
    <xf numFmtId="0" fontId="56" fillId="17" borderId="60" xfId="0" applyFont="1" applyFill="1" applyBorder="1" applyAlignment="1" applyProtection="1">
      <alignment horizontal="center" vertical="center" wrapText="1"/>
    </xf>
    <xf numFmtId="9" fontId="0" fillId="7" borderId="9" xfId="3" applyFont="1" applyFill="1" applyBorder="1" applyAlignment="1">
      <alignment horizontal="center"/>
    </xf>
    <xf numFmtId="9" fontId="0" fillId="7" borderId="6" xfId="3" applyFont="1" applyFill="1" applyBorder="1" applyAlignment="1">
      <alignment horizontal="center"/>
    </xf>
    <xf numFmtId="1" fontId="0" fillId="0" borderId="9" xfId="0" applyNumberFormat="1" applyFill="1" applyBorder="1" applyAlignment="1" applyProtection="1">
      <alignment horizontal="center"/>
      <protection locked="0"/>
    </xf>
    <xf numFmtId="1" fontId="0" fillId="0" borderId="6" xfId="0" applyNumberFormat="1" applyFill="1" applyBorder="1" applyAlignment="1" applyProtection="1">
      <alignment horizontal="center"/>
      <protection locked="0"/>
    </xf>
    <xf numFmtId="0" fontId="0" fillId="7" borderId="9" xfId="0" applyFill="1" applyBorder="1" applyAlignment="1" applyProtection="1">
      <alignment horizontal="center"/>
    </xf>
    <xf numFmtId="9" fontId="8" fillId="7" borderId="9" xfId="0" applyNumberFormat="1" applyFont="1" applyFill="1" applyBorder="1" applyAlignment="1" applyProtection="1">
      <alignment horizontal="center"/>
    </xf>
    <xf numFmtId="9" fontId="8" fillId="7" borderId="6" xfId="0" applyNumberFormat="1" applyFont="1" applyFill="1" applyBorder="1" applyAlignment="1" applyProtection="1">
      <alignment horizontal="center"/>
    </xf>
    <xf numFmtId="0" fontId="0" fillId="7" borderId="6" xfId="0" applyFill="1" applyBorder="1" applyAlignment="1" applyProtection="1">
      <alignment horizontal="center"/>
    </xf>
    <xf numFmtId="0" fontId="10" fillId="0" borderId="18" xfId="2" applyNumberFormat="1" applyFont="1" applyFill="1" applyBorder="1" applyAlignment="1" applyProtection="1">
      <alignment horizontal="center" vertical="center"/>
    </xf>
    <xf numFmtId="0" fontId="10" fillId="0" borderId="19" xfId="2" applyNumberFormat="1" applyFont="1" applyFill="1" applyBorder="1" applyAlignment="1" applyProtection="1">
      <alignment horizontal="center" vertical="center"/>
    </xf>
    <xf numFmtId="0" fontId="26" fillId="0" borderId="22" xfId="0" applyNumberFormat="1" applyFont="1" applyFill="1" applyBorder="1" applyAlignment="1" applyProtection="1">
      <alignment horizontal="center" vertical="center"/>
    </xf>
    <xf numFmtId="0" fontId="26" fillId="0" borderId="23"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left" vertical="center"/>
    </xf>
    <xf numFmtId="0" fontId="10" fillId="0" borderId="9" xfId="0" applyNumberFormat="1" applyFont="1" applyFill="1" applyBorder="1" applyAlignment="1" applyProtection="1">
      <alignment horizontal="left" vertical="center"/>
    </xf>
    <xf numFmtId="0" fontId="11" fillId="0" borderId="2"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7" fillId="0" borderId="2"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10" fillId="0" borderId="18"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xf>
    <xf numFmtId="0" fontId="10" fillId="0" borderId="20" xfId="2" applyNumberFormat="1" applyFont="1" applyFill="1" applyBorder="1" applyAlignment="1">
      <alignment horizontal="center" vertical="center"/>
    </xf>
    <xf numFmtId="0" fontId="32" fillId="0" borderId="2" xfId="0" applyNumberFormat="1" applyFont="1" applyFill="1" applyBorder="1" applyAlignment="1">
      <alignment horizontal="center" vertical="center"/>
    </xf>
    <xf numFmtId="0" fontId="32" fillId="0" borderId="0" xfId="0" applyNumberFormat="1" applyFont="1" applyFill="1" applyBorder="1" applyAlignment="1">
      <alignment horizontal="center" vertical="center"/>
    </xf>
    <xf numFmtId="0" fontId="32" fillId="0" borderId="3" xfId="0" applyNumberFormat="1" applyFont="1" applyFill="1" applyBorder="1" applyAlignment="1">
      <alignment horizontal="center" vertical="center"/>
    </xf>
    <xf numFmtId="0" fontId="33" fillId="0" borderId="18" xfId="2" applyNumberFormat="1" applyFont="1" applyFill="1" applyBorder="1" applyAlignment="1">
      <alignment horizontal="center" vertical="center"/>
    </xf>
    <xf numFmtId="0" fontId="33" fillId="0" borderId="19" xfId="2" applyNumberFormat="1" applyFont="1" applyFill="1" applyBorder="1" applyAlignment="1">
      <alignment horizontal="center" vertical="center"/>
    </xf>
    <xf numFmtId="0" fontId="33" fillId="0" borderId="20" xfId="2" applyNumberFormat="1" applyFont="1" applyFill="1" applyBorder="1" applyAlignment="1">
      <alignment horizontal="center" vertical="center"/>
    </xf>
    <xf numFmtId="0" fontId="11" fillId="0" borderId="0" xfId="0" applyFont="1" applyFill="1" applyAlignment="1">
      <alignment horizontal="center"/>
    </xf>
    <xf numFmtId="0" fontId="10" fillId="0" borderId="0" xfId="0" applyFont="1" applyAlignment="1">
      <alignment horizontal="center"/>
    </xf>
    <xf numFmtId="0" fontId="11" fillId="16" borderId="0" xfId="0" applyFont="1" applyFill="1" applyAlignment="1">
      <alignment horizontal="center"/>
    </xf>
    <xf numFmtId="0" fontId="11" fillId="17" borderId="0" xfId="0" applyFont="1" applyFill="1" applyAlignment="1">
      <alignment horizontal="center"/>
    </xf>
    <xf numFmtId="0" fontId="17" fillId="0" borderId="2"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9" borderId="2" xfId="0" applyNumberFormat="1" applyFont="1" applyFill="1" applyBorder="1" applyAlignment="1">
      <alignment horizontal="center" vertical="center"/>
    </xf>
    <xf numFmtId="0" fontId="17" fillId="9" borderId="0" xfId="0" applyNumberFormat="1" applyFont="1" applyFill="1" applyBorder="1" applyAlignment="1">
      <alignment horizontal="center" vertical="center"/>
    </xf>
    <xf numFmtId="0" fontId="17" fillId="0" borderId="38" xfId="0" applyNumberFormat="1" applyFont="1" applyFill="1" applyBorder="1" applyAlignment="1">
      <alignment horizontal="center" vertical="center"/>
    </xf>
    <xf numFmtId="0" fontId="10" fillId="0" borderId="50" xfId="0" applyNumberFormat="1" applyFont="1" applyFill="1" applyBorder="1" applyAlignment="1" applyProtection="1">
      <alignment horizontal="left" vertical="center" wrapText="1"/>
    </xf>
    <xf numFmtId="0" fontId="10" fillId="0" borderId="8" xfId="0" applyNumberFormat="1" applyFont="1" applyFill="1" applyBorder="1" applyAlignment="1" applyProtection="1">
      <alignment horizontal="left" vertical="center" wrapText="1"/>
    </xf>
    <xf numFmtId="0" fontId="0" fillId="0" borderId="0" xfId="0"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9" fillId="10" borderId="18" xfId="0" applyNumberFormat="1" applyFont="1" applyFill="1" applyBorder="1" applyAlignment="1" applyProtection="1">
      <alignment horizontal="center" vertical="center"/>
    </xf>
    <xf numFmtId="0" fontId="9" fillId="10" borderId="19" xfId="0" applyNumberFormat="1" applyFont="1" applyFill="1" applyBorder="1" applyAlignment="1" applyProtection="1">
      <alignment horizontal="center" vertical="center"/>
    </xf>
    <xf numFmtId="0" fontId="9" fillId="10" borderId="20" xfId="0" applyNumberFormat="1" applyFont="1" applyFill="1" applyBorder="1" applyAlignment="1" applyProtection="1">
      <alignment horizontal="center" vertical="center"/>
    </xf>
    <xf numFmtId="0" fontId="9" fillId="12" borderId="15" xfId="0" applyNumberFormat="1" applyFont="1" applyFill="1" applyBorder="1" applyAlignment="1" applyProtection="1">
      <alignment horizontal="center" vertical="center"/>
    </xf>
    <xf numFmtId="0" fontId="9" fillId="12" borderId="30" xfId="0" applyNumberFormat="1" applyFont="1" applyFill="1" applyBorder="1" applyAlignment="1" applyProtection="1">
      <alignment horizontal="center" vertical="center"/>
    </xf>
    <xf numFmtId="0" fontId="9" fillId="12" borderId="32" xfId="0" applyNumberFormat="1" applyFont="1" applyFill="1" applyBorder="1" applyAlignment="1" applyProtection="1">
      <alignment horizontal="center" vertical="center"/>
    </xf>
    <xf numFmtId="0" fontId="21" fillId="15" borderId="21" xfId="0" applyFont="1" applyFill="1" applyBorder="1" applyAlignment="1" applyProtection="1">
      <alignment horizontal="center" vertical="center" wrapText="1"/>
    </xf>
    <xf numFmtId="0" fontId="21" fillId="15" borderId="22" xfId="0" applyFont="1" applyFill="1" applyBorder="1" applyAlignment="1" applyProtection="1">
      <alignment horizontal="center" vertical="center" wrapText="1"/>
    </xf>
    <xf numFmtId="0" fontId="21" fillId="15" borderId="23" xfId="0" applyFont="1" applyFill="1" applyBorder="1" applyAlignment="1" applyProtection="1">
      <alignment horizontal="center" vertical="center" wrapText="1"/>
    </xf>
    <xf numFmtId="0" fontId="21" fillId="15" borderId="1" xfId="0" applyFont="1" applyFill="1" applyBorder="1" applyAlignment="1" applyProtection="1">
      <alignment horizontal="center" vertical="center" wrapText="1"/>
    </xf>
    <xf numFmtId="0" fontId="21" fillId="15" borderId="4" xfId="0" applyFont="1" applyFill="1" applyBorder="1" applyAlignment="1" applyProtection="1">
      <alignment horizontal="center" vertical="center" wrapText="1"/>
    </xf>
    <xf numFmtId="0" fontId="21" fillId="15" borderId="5" xfId="0" applyFont="1" applyFill="1" applyBorder="1" applyAlignment="1" applyProtection="1">
      <alignment horizontal="center" vertical="center" wrapText="1"/>
    </xf>
    <xf numFmtId="0" fontId="9" fillId="0" borderId="26"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14" borderId="24" xfId="0" applyFont="1" applyFill="1" applyBorder="1" applyAlignment="1" applyProtection="1">
      <alignment horizontal="center" vertical="center" wrapText="1"/>
    </xf>
    <xf numFmtId="0" fontId="9" fillId="14" borderId="25" xfId="0" applyFont="1" applyFill="1" applyBorder="1" applyAlignment="1" applyProtection="1">
      <alignment horizontal="center" vertical="center" wrapText="1"/>
    </xf>
    <xf numFmtId="0" fontId="9" fillId="14" borderId="48" xfId="0" applyFont="1" applyFill="1" applyBorder="1" applyAlignment="1" applyProtection="1">
      <alignment horizontal="center" vertical="center" wrapText="1"/>
    </xf>
    <xf numFmtId="0" fontId="0" fillId="0" borderId="4" xfId="0" applyBorder="1" applyAlignment="1" applyProtection="1">
      <alignment horizontal="left" vertical="top"/>
    </xf>
    <xf numFmtId="0" fontId="0" fillId="0" borderId="5" xfId="0" applyBorder="1" applyAlignment="1" applyProtection="1">
      <alignment horizontal="left" vertical="top"/>
    </xf>
    <xf numFmtId="0" fontId="9" fillId="14" borderId="61" xfId="0" applyFont="1" applyFill="1" applyBorder="1" applyAlignment="1" applyProtection="1">
      <alignment horizontal="center" vertical="center" wrapText="1"/>
    </xf>
    <xf numFmtId="0" fontId="55" fillId="15" borderId="24" xfId="0" applyFont="1" applyFill="1" applyBorder="1" applyAlignment="1" applyProtection="1">
      <alignment horizontal="center" vertical="center" wrapText="1"/>
    </xf>
    <xf numFmtId="0" fontId="55" fillId="15" borderId="25" xfId="0" applyFont="1" applyFill="1" applyBorder="1" applyAlignment="1" applyProtection="1">
      <alignment horizontal="center" vertical="center" wrapText="1"/>
    </xf>
    <xf numFmtId="0" fontId="55" fillId="15" borderId="61" xfId="0" applyFont="1" applyFill="1" applyBorder="1" applyAlignment="1" applyProtection="1">
      <alignment horizontal="center" vertical="center" wrapText="1"/>
    </xf>
    <xf numFmtId="0" fontId="0" fillId="0" borderId="22" xfId="0" applyBorder="1" applyAlignment="1" applyProtection="1">
      <alignment horizontal="left" vertical="top"/>
    </xf>
    <xf numFmtId="0" fontId="0" fillId="0" borderId="23" xfId="0" applyBorder="1" applyAlignment="1" applyProtection="1">
      <alignment horizontal="left" vertical="top"/>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35" xfId="0" applyNumberFormat="1" applyFont="1" applyFill="1" applyBorder="1" applyAlignment="1">
      <alignment horizontal="center" vertical="center"/>
    </xf>
    <xf numFmtId="0" fontId="17" fillId="0" borderId="42" xfId="0" applyNumberFormat="1" applyFont="1" applyFill="1" applyBorder="1" applyAlignment="1">
      <alignment horizontal="center" vertical="center" wrapText="1"/>
    </xf>
    <xf numFmtId="0" fontId="17" fillId="0" borderId="44" xfId="0" applyNumberFormat="1" applyFont="1" applyFill="1" applyBorder="1" applyAlignment="1">
      <alignment horizontal="center" vertical="center" wrapText="1"/>
    </xf>
    <xf numFmtId="0" fontId="17" fillId="0" borderId="21"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0" fontId="17" fillId="0" borderId="26" xfId="0" applyNumberFormat="1" applyFont="1" applyFill="1" applyBorder="1" applyAlignment="1">
      <alignment horizontal="center" vertical="center"/>
    </xf>
    <xf numFmtId="0" fontId="17" fillId="0" borderId="43" xfId="0" applyNumberFormat="1" applyFont="1" applyFill="1" applyBorder="1" applyAlignment="1">
      <alignment horizontal="center" vertical="center"/>
    </xf>
    <xf numFmtId="0" fontId="17" fillId="0" borderId="29" xfId="0" applyNumberFormat="1" applyFont="1" applyFill="1" applyBorder="1" applyAlignment="1">
      <alignment horizontal="center" vertical="center"/>
    </xf>
    <xf numFmtId="0" fontId="11" fillId="0" borderId="3" xfId="0" applyNumberFormat="1" applyFont="1" applyFill="1" applyBorder="1" applyAlignment="1" applyProtection="1">
      <alignment horizontal="center" vertical="center"/>
    </xf>
    <xf numFmtId="1" fontId="17" fillId="0" borderId="34" xfId="1" applyNumberFormat="1" applyFont="1" applyFill="1" applyBorder="1" applyAlignment="1" applyProtection="1">
      <alignment horizontal="center" vertical="center"/>
      <protection hidden="1"/>
    </xf>
    <xf numFmtId="1" fontId="17" fillId="0" borderId="37" xfId="1" applyNumberFormat="1" applyFont="1" applyFill="1" applyBorder="1" applyAlignment="1" applyProtection="1">
      <alignment horizontal="center" vertical="center"/>
      <protection hidden="1"/>
    </xf>
  </cellXfs>
  <cellStyles count="18">
    <cellStyle name="Millares" xfId="1" builtinId="3"/>
    <cellStyle name="Millares 2" xfId="6" xr:uid="{00000000-0005-0000-0000-000001000000}"/>
    <cellStyle name="Millares 3" xfId="13" xr:uid="{00000000-0005-0000-0000-000002000000}"/>
    <cellStyle name="Moneda" xfId="2" builtinId="4"/>
    <cellStyle name="Moneda 2" xfId="7" xr:uid="{00000000-0005-0000-0000-000004000000}"/>
    <cellStyle name="Normal" xfId="0" builtinId="0"/>
    <cellStyle name="Normal 2" xfId="5" xr:uid="{00000000-0005-0000-0000-000006000000}"/>
    <cellStyle name="Normal 2 2" xfId="9" xr:uid="{00000000-0005-0000-0000-000007000000}"/>
    <cellStyle name="Normal 3" xfId="4" xr:uid="{00000000-0005-0000-0000-000008000000}"/>
    <cellStyle name="Normal 4" xfId="11" xr:uid="{00000000-0005-0000-0000-000009000000}"/>
    <cellStyle name="Normal 5" xfId="12" xr:uid="{00000000-0005-0000-0000-00000A000000}"/>
    <cellStyle name="Normal 5 2" xfId="15" xr:uid="{00000000-0005-0000-0000-00000B000000}"/>
    <cellStyle name="Normal 6" xfId="17" xr:uid="{00000000-0005-0000-0000-00000C000000}"/>
    <cellStyle name="Normal 63" xfId="10" xr:uid="{00000000-0005-0000-0000-00000D000000}"/>
    <cellStyle name="Normal 63 2" xfId="16" xr:uid="{00000000-0005-0000-0000-00000E000000}"/>
    <cellStyle name="Porcentaje" xfId="3" builtinId="5"/>
    <cellStyle name="Porcentaje 2" xfId="14" xr:uid="{00000000-0005-0000-0000-000010000000}"/>
    <cellStyle name="Porcentual 2" xfId="8"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0887375b\Portafolio%202007%20-%2020011\SAS\Activo%20Petrobras\Petrobras\PORTAFOLIO%202007-2011\GERENCIA\GEMP\AVEC\AVEC2000\Jupter3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887375b\Portafolio%202007%20-%2020011\Mis%20documentos\RESERVAS%20COMPROMISOS%20A%20JUN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sdocumentos\sperfiles\2019\IRR%20CORTE%2031-DIC-2018\ALISTAMIENTO\PLANTILLAS%20DEF\Tablas_de_Reporte_Recursos_y_Reservas_IRR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
      <sheetName val="Summary"/>
      <sheetName val="LoanCalc"/>
      <sheetName val="CorpTax"/>
      <sheetName val="Export"/>
      <sheetName val="Import"/>
      <sheetName val="Yspack"/>
      <sheetName val="list"/>
      <sheetName val="4-AGO-04"/>
      <sheetName val="Lists"/>
      <sheetName val="CAPEX ACACIAS 90K"/>
      <sheetName val="API93"/>
      <sheetName val="DMS-C"/>
      <sheetName val="CAPEX CHICHIMENE 100K"/>
      <sheetName val="EQUIPOS"/>
      <sheetName val="DIARIO"/>
      <sheetName val="MANO DE OBRA"/>
      <sheetName val="recurso OT 4"/>
      <sheetName val="UNIDAD DE MEDIDAS"/>
      <sheetName val="BASE"/>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LISTA DE RECURSOS"/>
      <sheetName val="LISTA DE ACTIVIDADES"/>
      <sheetName val="LISTAS DE IMPRODUCTIVIDADES"/>
      <sheetName val="CTRL ACTAS"/>
      <sheetName val="ODS"/>
      <sheetName val="CAPEX_ACACIAS_90K"/>
      <sheetName val="STAT&quot;D&quot;"/>
      <sheetName val="Hoja1 (2)"/>
      <sheetName val="Hoja3 (2)"/>
    </sheetNames>
    <sheetDataSet>
      <sheetData sheetId="0" refreshError="1">
        <row r="48">
          <cell r="U48">
            <v>17</v>
          </cell>
        </row>
      </sheetData>
      <sheetData sheetId="1" refreshError="1">
        <row r="3">
          <cell r="M3">
            <v>1</v>
          </cell>
        </row>
      </sheetData>
      <sheetData sheetId="2" refreshError="1"/>
      <sheetData sheetId="3" refreshError="1"/>
      <sheetData sheetId="4" refreshError="1">
        <row r="3">
          <cell r="M3">
            <v>1</v>
          </cell>
        </row>
        <row r="75">
          <cell r="G75">
            <v>1996</v>
          </cell>
        </row>
        <row r="76">
          <cell r="G76">
            <v>1997</v>
          </cell>
        </row>
        <row r="77">
          <cell r="G77">
            <v>1998</v>
          </cell>
        </row>
        <row r="78">
          <cell r="G78">
            <v>1999</v>
          </cell>
        </row>
        <row r="79">
          <cell r="G79">
            <v>2000</v>
          </cell>
        </row>
        <row r="80">
          <cell r="G80">
            <v>2001</v>
          </cell>
        </row>
        <row r="81">
          <cell r="G81">
            <v>2002</v>
          </cell>
        </row>
        <row r="82">
          <cell r="G82">
            <v>2003</v>
          </cell>
        </row>
        <row r="83">
          <cell r="G83">
            <v>2004</v>
          </cell>
        </row>
        <row r="84">
          <cell r="G84">
            <v>2005</v>
          </cell>
        </row>
        <row r="85">
          <cell r="G85">
            <v>2006</v>
          </cell>
        </row>
        <row r="86">
          <cell r="G86">
            <v>2007</v>
          </cell>
        </row>
        <row r="87">
          <cell r="G87">
            <v>2008</v>
          </cell>
        </row>
        <row r="88">
          <cell r="G88">
            <v>2009</v>
          </cell>
        </row>
        <row r="89">
          <cell r="G89">
            <v>2010</v>
          </cell>
        </row>
        <row r="90">
          <cell r="G90">
            <v>2011</v>
          </cell>
        </row>
        <row r="91">
          <cell r="G91">
            <v>2012</v>
          </cell>
        </row>
        <row r="92">
          <cell r="G92">
            <v>2013</v>
          </cell>
        </row>
        <row r="93">
          <cell r="G93">
            <v>2014</v>
          </cell>
        </row>
        <row r="94">
          <cell r="G94">
            <v>2015</v>
          </cell>
        </row>
        <row r="95">
          <cell r="G95">
            <v>2016</v>
          </cell>
        </row>
        <row r="96">
          <cell r="G96">
            <v>2017</v>
          </cell>
        </row>
        <row r="97">
          <cell r="G97">
            <v>2018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I - 21206"/>
      <sheetName val="API - 21827"/>
      <sheetName val="API - 22105"/>
      <sheetName val="API - 22915"/>
      <sheetName val="API - 27017"/>
      <sheetName val="API - 22010"/>
      <sheetName val="TOTAL"/>
      <sheetName val="API_-_21206"/>
      <sheetName val="API_-_21827"/>
      <sheetName val="API_-_22105"/>
      <sheetName val="API_-_22915"/>
      <sheetName val="API_-_27017"/>
      <sheetName val="API_-_22010"/>
      <sheetName val="API_-_212061"/>
      <sheetName val="API_-_218271"/>
      <sheetName val="API_-_221051"/>
      <sheetName val="API_-_229151"/>
      <sheetName val="API_-_270171"/>
      <sheetName val="API_-_220101"/>
      <sheetName val="Resultados"/>
      <sheetName val="DPC"/>
      <sheetName val="DIARIO"/>
      <sheetName val="RESINV"/>
      <sheetName val="list"/>
      <sheetName val="Tablas"/>
      <sheetName val="Escalaf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nósticos 1P mensual x 2 años"/>
      <sheetName val="Probadas "/>
      <sheetName val="Probables "/>
      <sheetName val="Posibles "/>
      <sheetName val="Inf. Yac"/>
      <sheetName val="Opex"/>
      <sheetName val="Capex"/>
      <sheetName val="Balance y Justificación"/>
      <sheetName val=" Resumen IRR"/>
    </sheetNames>
    <sheetDataSet>
      <sheetData sheetId="0"/>
      <sheetData sheetId="1"/>
      <sheetData sheetId="2">
        <row r="11">
          <cell r="B11" t="str">
            <v>Total Reservas Probadas Produciendo</v>
          </cell>
        </row>
        <row r="12">
          <cell r="B12" t="str">
            <v>Total Reservas Probadas No produciendo</v>
          </cell>
        </row>
        <row r="13">
          <cell r="B13" t="str">
            <v>Total Reservas Probadas No Desarrolladas</v>
          </cell>
        </row>
        <row r="38">
          <cell r="B38" t="str">
            <v>Total Reservas Probadas Produciendo</v>
          </cell>
        </row>
        <row r="39">
          <cell r="B39" t="str">
            <v>Total Reservas Probadas No produciendo</v>
          </cell>
        </row>
        <row r="40">
          <cell r="B40" t="str">
            <v>Total Reservas Probadas No Desarrolladas</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667"/>
  <sheetViews>
    <sheetView showGridLines="0" tabSelected="1" zoomScale="90" zoomScaleNormal="90" workbookViewId="0">
      <selection activeCell="B57" sqref="B57"/>
    </sheetView>
  </sheetViews>
  <sheetFormatPr baseColWidth="10" defaultColWidth="11.5703125" defaultRowHeight="12.75" x14ac:dyDescent="0.2"/>
  <cols>
    <col min="2" max="2" width="138.7109375" style="284" customWidth="1"/>
  </cols>
  <sheetData>
    <row r="2" spans="2:47" ht="13.5" thickBot="1" x14ac:dyDescent="0.25"/>
    <row r="3" spans="2:47" ht="15" x14ac:dyDescent="0.2">
      <c r="B3" s="285" t="s">
        <v>155</v>
      </c>
    </row>
    <row r="4" spans="2:47" ht="15" x14ac:dyDescent="0.2">
      <c r="B4" s="286" t="s">
        <v>257</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row>
    <row r="5" spans="2:47" ht="15" x14ac:dyDescent="0.2">
      <c r="B5" s="287"/>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row>
    <row r="6" spans="2:47" ht="15" x14ac:dyDescent="0.2">
      <c r="B6" s="288" t="s">
        <v>156</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row>
    <row r="7" spans="2:47" ht="45" x14ac:dyDescent="0.2">
      <c r="B7" s="287" t="s">
        <v>163</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row>
    <row r="8" spans="2:47" ht="30" x14ac:dyDescent="0.2">
      <c r="B8" s="287" t="s">
        <v>212</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row>
    <row r="9" spans="2:47" ht="15" x14ac:dyDescent="0.2">
      <c r="B9" s="287" t="s">
        <v>164</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row>
    <row r="10" spans="2:47" ht="15" x14ac:dyDescent="0.2">
      <c r="B10" s="287" t="s">
        <v>165</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row>
    <row r="11" spans="2:47" ht="15" x14ac:dyDescent="0.2">
      <c r="B11" s="287" t="s">
        <v>166</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row>
    <row r="12" spans="2:47" ht="15" x14ac:dyDescent="0.2">
      <c r="B12" s="287" t="s">
        <v>167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row>
    <row r="13" spans="2:47" ht="15" x14ac:dyDescent="0.2">
      <c r="B13" s="287" t="s">
        <v>168</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row>
    <row r="14" spans="2:47" ht="30" x14ac:dyDescent="0.2">
      <c r="B14" s="287" t="s">
        <v>169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row>
    <row r="15" spans="2:47" ht="30" x14ac:dyDescent="0.2">
      <c r="B15" s="287" t="s">
        <v>170</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row>
    <row r="16" spans="2:47" ht="45" x14ac:dyDescent="0.2">
      <c r="B16" s="287" t="s">
        <v>171</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row>
    <row r="17" spans="2:47" ht="45" x14ac:dyDescent="0.2">
      <c r="B17" s="287" t="s">
        <v>172</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row>
    <row r="18" spans="2:47" ht="15" x14ac:dyDescent="0.2">
      <c r="B18" s="287" t="s">
        <v>173</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row>
    <row r="19" spans="2:47" ht="15" x14ac:dyDescent="0.2">
      <c r="B19" s="287" t="s">
        <v>165</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row>
    <row r="20" spans="2:47" ht="15" x14ac:dyDescent="0.2">
      <c r="B20" s="287" t="s">
        <v>174</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row>
    <row r="21" spans="2:47" ht="15" x14ac:dyDescent="0.2">
      <c r="B21" s="287" t="s">
        <v>175</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row>
    <row r="22" spans="2:47" ht="15" x14ac:dyDescent="0.2">
      <c r="B22" s="287" t="s">
        <v>176</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row>
    <row r="23" spans="2:47" ht="15" x14ac:dyDescent="0.2">
      <c r="B23" s="287" t="s">
        <v>177</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row>
    <row r="24" spans="2:47" ht="30" x14ac:dyDescent="0.2">
      <c r="B24" s="287" t="s">
        <v>178</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row>
    <row r="25" spans="2:47" ht="30" x14ac:dyDescent="0.2">
      <c r="B25" s="287" t="s">
        <v>179</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row>
    <row r="26" spans="2:47" ht="15" x14ac:dyDescent="0.2">
      <c r="B26" s="287"/>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row>
    <row r="27" spans="2:47" ht="15" x14ac:dyDescent="0.2">
      <c r="B27" s="288" t="s">
        <v>157</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row>
    <row r="28" spans="2:47" ht="30" x14ac:dyDescent="0.2">
      <c r="B28" s="287" t="s">
        <v>180</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row>
    <row r="29" spans="2:47" ht="30" x14ac:dyDescent="0.2">
      <c r="B29" s="287" t="s">
        <v>181</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row>
    <row r="30" spans="2:47" ht="15" x14ac:dyDescent="0.2">
      <c r="B30" s="287" t="s">
        <v>182</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row>
    <row r="31" spans="2:47" ht="30" x14ac:dyDescent="0.2">
      <c r="B31" s="289" t="s">
        <v>317</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row>
    <row r="32" spans="2:47" ht="30" x14ac:dyDescent="0.2">
      <c r="B32" s="289" t="s">
        <v>183</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row>
    <row r="33" spans="2:47" ht="30" x14ac:dyDescent="0.2">
      <c r="B33" s="289" t="s">
        <v>184</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row>
    <row r="34" spans="2:47" ht="15" x14ac:dyDescent="0.2">
      <c r="B34" s="287"/>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row>
    <row r="35" spans="2:47" ht="15" x14ac:dyDescent="0.2">
      <c r="B35" s="288" t="s">
        <v>158</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row>
    <row r="36" spans="2:47" ht="30" x14ac:dyDescent="0.2">
      <c r="B36" s="287" t="s">
        <v>185</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row>
    <row r="37" spans="2:47" ht="30" x14ac:dyDescent="0.2">
      <c r="B37" s="287" t="s">
        <v>186</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row>
    <row r="38" spans="2:47" ht="30" x14ac:dyDescent="0.2">
      <c r="B38" s="287" t="s">
        <v>187</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row>
    <row r="39" spans="2:47" ht="15" x14ac:dyDescent="0.2">
      <c r="B39" s="29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row>
    <row r="40" spans="2:47" ht="15" x14ac:dyDescent="0.2">
      <c r="B40" s="288" t="s">
        <v>159</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row>
    <row r="41" spans="2:47" ht="15" x14ac:dyDescent="0.2">
      <c r="B41" s="287" t="s">
        <v>188</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row>
    <row r="42" spans="2:47" ht="15" x14ac:dyDescent="0.2">
      <c r="B42" s="290"/>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row>
    <row r="43" spans="2:47" ht="15" x14ac:dyDescent="0.2">
      <c r="B43" s="288" t="s">
        <v>160</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row>
    <row r="44" spans="2:47" ht="15" x14ac:dyDescent="0.2">
      <c r="B44" s="287" t="s">
        <v>189</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row>
    <row r="45" spans="2:47" ht="45" x14ac:dyDescent="0.2">
      <c r="B45" s="287" t="s">
        <v>324</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row>
    <row r="46" spans="2:47" ht="15" x14ac:dyDescent="0.2">
      <c r="B46" s="289" t="s">
        <v>190</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row>
    <row r="47" spans="2:47" ht="15" x14ac:dyDescent="0.2">
      <c r="B47" s="289" t="s">
        <v>263</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row>
    <row r="48" spans="2:47" ht="15" x14ac:dyDescent="0.2">
      <c r="B48" s="337" t="s">
        <v>264</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row>
    <row r="49" spans="2:47" ht="15" x14ac:dyDescent="0.2">
      <c r="B49" s="289" t="s">
        <v>265</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row>
    <row r="50" spans="2:47" ht="15" x14ac:dyDescent="0.2">
      <c r="B50" s="289" t="s">
        <v>266</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row>
    <row r="51" spans="2:47" ht="45" x14ac:dyDescent="0.2">
      <c r="B51" s="287" t="s">
        <v>325</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row>
    <row r="52" spans="2:47" ht="15" x14ac:dyDescent="0.2">
      <c r="B52" s="289" t="s">
        <v>191</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row>
    <row r="53" spans="2:47" ht="15" x14ac:dyDescent="0.2">
      <c r="B53" s="289" t="s">
        <v>267</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row>
    <row r="54" spans="2:47" ht="15" x14ac:dyDescent="0.2">
      <c r="B54" s="289" t="s">
        <v>264</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row>
    <row r="55" spans="2:47" ht="15" x14ac:dyDescent="0.2">
      <c r="B55" s="289" t="s">
        <v>265</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row>
    <row r="56" spans="2:47" ht="15" x14ac:dyDescent="0.2">
      <c r="B56" s="289" t="s">
        <v>268</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row>
    <row r="57" spans="2:47" ht="60" x14ac:dyDescent="0.2">
      <c r="B57" s="396" t="s">
        <v>274</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row>
    <row r="58" spans="2:47" ht="30" x14ac:dyDescent="0.2">
      <c r="B58" s="287" t="s">
        <v>273</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row>
    <row r="59" spans="2:47" ht="15" x14ac:dyDescent="0.2">
      <c r="B59" s="287"/>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row>
    <row r="60" spans="2:47" ht="15" x14ac:dyDescent="0.2">
      <c r="B60" s="288" t="s">
        <v>161</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row>
    <row r="61" spans="2:47" ht="45" x14ac:dyDescent="0.2">
      <c r="B61" s="287" t="s">
        <v>192</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row>
    <row r="62" spans="2:47" ht="15" x14ac:dyDescent="0.2">
      <c r="B62" s="287" t="s">
        <v>193</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row>
    <row r="63" spans="2:47" ht="15" x14ac:dyDescent="0.2">
      <c r="B63" s="287" t="s">
        <v>194</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row>
    <row r="64" spans="2:47" ht="15" x14ac:dyDescent="0.2">
      <c r="B64" s="287" t="s">
        <v>195</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row>
    <row r="65" spans="2:47" ht="15" x14ac:dyDescent="0.2">
      <c r="B65" s="287" t="s">
        <v>196</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row>
    <row r="66" spans="2:47" ht="30" x14ac:dyDescent="0.2">
      <c r="B66" s="287" t="s">
        <v>197</v>
      </c>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row>
    <row r="67" spans="2:47" ht="45" x14ac:dyDescent="0.2">
      <c r="B67" s="287" t="s">
        <v>198</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row>
    <row r="68" spans="2:47" ht="15" x14ac:dyDescent="0.2">
      <c r="B68" s="29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row>
    <row r="69" spans="2:47" ht="15" x14ac:dyDescent="0.2">
      <c r="B69" s="288" t="s">
        <v>162</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row>
    <row r="70" spans="2:47" ht="15" x14ac:dyDescent="0.2">
      <c r="B70" s="287" t="s">
        <v>199</v>
      </c>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row>
    <row r="71" spans="2:47" ht="15" x14ac:dyDescent="0.2">
      <c r="B71" s="287" t="s">
        <v>200</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row>
    <row r="72" spans="2:47" ht="30" x14ac:dyDescent="0.2">
      <c r="B72" s="287" t="s">
        <v>201</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row>
    <row r="73" spans="2:47" ht="15" x14ac:dyDescent="0.2">
      <c r="B73" s="287" t="s">
        <v>202</v>
      </c>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row>
    <row r="74" spans="2:47" ht="15" x14ac:dyDescent="0.2">
      <c r="B74" s="287" t="s">
        <v>203</v>
      </c>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row>
    <row r="75" spans="2:47" ht="45" x14ac:dyDescent="0.2">
      <c r="B75" s="287" t="s">
        <v>204</v>
      </c>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row>
    <row r="76" spans="2:47" ht="60" x14ac:dyDescent="0.2">
      <c r="B76" s="287" t="s">
        <v>205</v>
      </c>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row>
    <row r="77" spans="2:47" ht="15" x14ac:dyDescent="0.2">
      <c r="B77" s="287"/>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row>
    <row r="78" spans="2:47" ht="15" x14ac:dyDescent="0.2">
      <c r="B78" s="288" t="s">
        <v>256</v>
      </c>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row>
    <row r="79" spans="2:47" ht="15" x14ac:dyDescent="0.2">
      <c r="B79" s="287" t="s">
        <v>306</v>
      </c>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row>
    <row r="80" spans="2:47" ht="30" x14ac:dyDescent="0.2">
      <c r="B80" s="287" t="s">
        <v>307</v>
      </c>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row>
    <row r="81" spans="1:47" ht="30" x14ac:dyDescent="0.2">
      <c r="B81" s="287" t="s">
        <v>255</v>
      </c>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row>
    <row r="82" spans="1:47" ht="30" x14ac:dyDescent="0.2">
      <c r="B82" s="287" t="s">
        <v>308</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row>
    <row r="83" spans="1:47" ht="30" x14ac:dyDescent="0.2">
      <c r="B83" s="287" t="s">
        <v>259</v>
      </c>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row>
    <row r="84" spans="1:47" ht="15" x14ac:dyDescent="0.2">
      <c r="B84" s="287" t="s">
        <v>260</v>
      </c>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row>
    <row r="85" spans="1:47" ht="30" x14ac:dyDescent="0.2">
      <c r="B85" s="287" t="s">
        <v>261</v>
      </c>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row>
    <row r="86" spans="1:47" ht="15" x14ac:dyDescent="0.2">
      <c r="B86" s="287"/>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row>
    <row r="87" spans="1:47" ht="15" x14ac:dyDescent="0.2">
      <c r="B87" s="288" t="s">
        <v>262</v>
      </c>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row>
    <row r="88" spans="1:47" ht="30" x14ac:dyDescent="0.2">
      <c r="B88" s="287" t="s">
        <v>309</v>
      </c>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row>
    <row r="89" spans="1:47" ht="15.75" thickBot="1" x14ac:dyDescent="0.25">
      <c r="B89" s="291" t="s">
        <v>310</v>
      </c>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row>
    <row r="90" spans="1:47" x14ac:dyDescent="0.2">
      <c r="B90" s="292"/>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row>
    <row r="91" spans="1:47" x14ac:dyDescent="0.2">
      <c r="B91" s="292"/>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row>
    <row r="92" spans="1:47" x14ac:dyDescent="0.2">
      <c r="A92" s="293" t="s">
        <v>206</v>
      </c>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row>
    <row r="93" spans="1:47" x14ac:dyDescent="0.2">
      <c r="A93" s="294"/>
      <c r="B93" s="295" t="s">
        <v>207</v>
      </c>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row>
    <row r="94" spans="1:47" x14ac:dyDescent="0.2">
      <c r="A94" s="296"/>
      <c r="B94" s="295" t="s">
        <v>208</v>
      </c>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row>
    <row r="95" spans="1:47" x14ac:dyDescent="0.2">
      <c r="A95" s="297"/>
      <c r="B95" s="295" t="s">
        <v>209</v>
      </c>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row>
    <row r="96" spans="1:47" x14ac:dyDescent="0.2">
      <c r="A96" s="298"/>
      <c r="B96" s="295" t="s">
        <v>210</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row>
    <row r="97" spans="1:47" x14ac:dyDescent="0.2">
      <c r="A97" s="340"/>
      <c r="B97" s="295" t="s">
        <v>211</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row>
    <row r="98" spans="1:47" x14ac:dyDescent="0.2">
      <c r="B98" s="292"/>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row>
    <row r="99" spans="1:47" x14ac:dyDescent="0.2">
      <c r="B99" s="292"/>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row>
    <row r="100" spans="1:47" x14ac:dyDescent="0.2">
      <c r="B100" s="292"/>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row>
    <row r="101" spans="1:47" x14ac:dyDescent="0.2">
      <c r="B101" s="292"/>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row>
    <row r="102" spans="1:47" x14ac:dyDescent="0.2">
      <c r="B102" s="292"/>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row>
    <row r="103" spans="1:47" x14ac:dyDescent="0.2">
      <c r="B103" s="292"/>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row>
    <row r="104" spans="1:47" x14ac:dyDescent="0.2">
      <c r="B104" s="292"/>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row>
    <row r="105" spans="1:47" x14ac:dyDescent="0.2">
      <c r="B105" s="292"/>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row>
    <row r="106" spans="1:47" x14ac:dyDescent="0.2">
      <c r="B106" s="292"/>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row>
    <row r="107" spans="1:47" x14ac:dyDescent="0.2">
      <c r="B107" s="292"/>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row>
    <row r="108" spans="1:47" x14ac:dyDescent="0.2">
      <c r="B108" s="292"/>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row>
    <row r="109" spans="1:47" x14ac:dyDescent="0.2">
      <c r="B109" s="292"/>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row>
    <row r="110" spans="1:47" x14ac:dyDescent="0.2">
      <c r="B110" s="292"/>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row>
    <row r="111" spans="1:47" x14ac:dyDescent="0.2">
      <c r="B111" s="292"/>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row>
    <row r="112" spans="1:47" x14ac:dyDescent="0.2">
      <c r="B112" s="292"/>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row>
    <row r="113" spans="2:47" x14ac:dyDescent="0.2">
      <c r="B113" s="292"/>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row>
    <row r="114" spans="2:47" x14ac:dyDescent="0.2">
      <c r="B114" s="292"/>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row>
    <row r="115" spans="2:47" x14ac:dyDescent="0.2">
      <c r="B115" s="292"/>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row>
    <row r="116" spans="2:47" x14ac:dyDescent="0.2">
      <c r="B116" s="292"/>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row>
    <row r="117" spans="2:47" x14ac:dyDescent="0.2">
      <c r="B117" s="292"/>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row>
    <row r="118" spans="2:47" x14ac:dyDescent="0.2">
      <c r="B118" s="292"/>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row>
    <row r="119" spans="2:47" x14ac:dyDescent="0.2">
      <c r="B119" s="292"/>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row>
    <row r="120" spans="2:47" x14ac:dyDescent="0.2">
      <c r="B120" s="292"/>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row>
    <row r="121" spans="2:47" x14ac:dyDescent="0.2">
      <c r="B121" s="292"/>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row>
    <row r="122" spans="2:47" x14ac:dyDescent="0.2">
      <c r="B122" s="292"/>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row>
    <row r="123" spans="2:47" x14ac:dyDescent="0.2">
      <c r="B123" s="292"/>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row>
    <row r="124" spans="2:47" x14ac:dyDescent="0.2">
      <c r="B124" s="292"/>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row>
    <row r="125" spans="2:47" x14ac:dyDescent="0.2">
      <c r="B125" s="292"/>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row>
    <row r="126" spans="2:47" x14ac:dyDescent="0.2">
      <c r="B126" s="292"/>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row>
    <row r="127" spans="2:47" x14ac:dyDescent="0.2">
      <c r="B127" s="292"/>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row>
    <row r="128" spans="2:47" x14ac:dyDescent="0.2">
      <c r="B128" s="292"/>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row>
    <row r="129" spans="2:47" x14ac:dyDescent="0.2">
      <c r="B129" s="292"/>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row>
    <row r="130" spans="2:47" x14ac:dyDescent="0.2">
      <c r="B130" s="292"/>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row>
    <row r="131" spans="2:47" x14ac:dyDescent="0.2">
      <c r="B131" s="292"/>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row>
    <row r="132" spans="2:47" x14ac:dyDescent="0.2">
      <c r="B132" s="292"/>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row>
    <row r="133" spans="2:47" x14ac:dyDescent="0.2">
      <c r="B133" s="292"/>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row>
    <row r="134" spans="2:47" x14ac:dyDescent="0.2">
      <c r="B134" s="292"/>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row>
    <row r="135" spans="2:47" x14ac:dyDescent="0.2">
      <c r="B135" s="292"/>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row>
    <row r="136" spans="2:47" x14ac:dyDescent="0.2">
      <c r="B136" s="292"/>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row>
    <row r="137" spans="2:47" x14ac:dyDescent="0.2">
      <c r="B137" s="292"/>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row>
    <row r="138" spans="2:47" x14ac:dyDescent="0.2">
      <c r="B138" s="292"/>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row>
    <row r="139" spans="2:47" x14ac:dyDescent="0.2">
      <c r="B139" s="292"/>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row>
    <row r="140" spans="2:47" x14ac:dyDescent="0.2">
      <c r="B140" s="292"/>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row>
    <row r="141" spans="2:47" x14ac:dyDescent="0.2">
      <c r="B141" s="292"/>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row>
    <row r="142" spans="2:47" x14ac:dyDescent="0.2">
      <c r="B142" s="292"/>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row>
    <row r="143" spans="2:47" x14ac:dyDescent="0.2">
      <c r="B143" s="292"/>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row>
    <row r="144" spans="2:47" x14ac:dyDescent="0.2">
      <c r="B144" s="292"/>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row>
    <row r="145" spans="2:47" x14ac:dyDescent="0.2">
      <c r="B145" s="292"/>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row>
    <row r="146" spans="2:47" x14ac:dyDescent="0.2">
      <c r="B146" s="292"/>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row>
    <row r="147" spans="2:47" x14ac:dyDescent="0.2">
      <c r="B147" s="292"/>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row>
    <row r="148" spans="2:47" x14ac:dyDescent="0.2">
      <c r="B148" s="292"/>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row>
    <row r="149" spans="2:47" x14ac:dyDescent="0.2">
      <c r="B149" s="292"/>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row>
    <row r="150" spans="2:47" x14ac:dyDescent="0.2">
      <c r="B150" s="292"/>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row>
    <row r="151" spans="2:47" x14ac:dyDescent="0.2">
      <c r="B151" s="292"/>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row>
    <row r="152" spans="2:47" x14ac:dyDescent="0.2">
      <c r="B152" s="292"/>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row>
    <row r="153" spans="2:47" x14ac:dyDescent="0.2">
      <c r="B153" s="292"/>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row>
    <row r="154" spans="2:47" x14ac:dyDescent="0.2">
      <c r="B154" s="292"/>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row>
    <row r="155" spans="2:47" x14ac:dyDescent="0.2">
      <c r="B155" s="292"/>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row>
    <row r="156" spans="2:47" x14ac:dyDescent="0.2">
      <c r="B156" s="292"/>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row>
    <row r="157" spans="2:47" x14ac:dyDescent="0.2">
      <c r="B157" s="292"/>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row>
    <row r="158" spans="2:47" x14ac:dyDescent="0.2">
      <c r="B158" s="292"/>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row>
    <row r="159" spans="2:47" x14ac:dyDescent="0.2">
      <c r="B159" s="292"/>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row>
    <row r="160" spans="2:47" x14ac:dyDescent="0.2">
      <c r="B160" s="292"/>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row>
    <row r="161" spans="2:47" x14ac:dyDescent="0.2">
      <c r="B161" s="292"/>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row>
    <row r="162" spans="2:47" x14ac:dyDescent="0.2">
      <c r="B162" s="292"/>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row>
    <row r="163" spans="2:47" x14ac:dyDescent="0.2">
      <c r="B163" s="292"/>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row>
    <row r="164" spans="2:47" x14ac:dyDescent="0.2">
      <c r="B164" s="292"/>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row>
    <row r="165" spans="2:47" x14ac:dyDescent="0.2">
      <c r="B165" s="292"/>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row>
    <row r="166" spans="2:47" x14ac:dyDescent="0.2">
      <c r="B166" s="292"/>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row>
    <row r="167" spans="2:47" x14ac:dyDescent="0.2">
      <c r="B167" s="292"/>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row>
    <row r="168" spans="2:47" x14ac:dyDescent="0.2">
      <c r="B168" s="292"/>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row>
    <row r="169" spans="2:47" x14ac:dyDescent="0.2">
      <c r="B169" s="292"/>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row>
    <row r="170" spans="2:47" x14ac:dyDescent="0.2">
      <c r="B170" s="292"/>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row>
    <row r="171" spans="2:47" x14ac:dyDescent="0.2">
      <c r="B171" s="292"/>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row>
    <row r="172" spans="2:47" x14ac:dyDescent="0.2">
      <c r="B172" s="292"/>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row>
    <row r="173" spans="2:47" x14ac:dyDescent="0.2">
      <c r="B173" s="292"/>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row>
    <row r="174" spans="2:47" x14ac:dyDescent="0.2">
      <c r="B174" s="292"/>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row>
    <row r="175" spans="2:47" x14ac:dyDescent="0.2">
      <c r="B175" s="292"/>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row>
    <row r="176" spans="2:47" x14ac:dyDescent="0.2">
      <c r="B176" s="292"/>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row>
    <row r="177" spans="2:47" x14ac:dyDescent="0.2">
      <c r="B177" s="292"/>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row>
    <row r="178" spans="2:47" x14ac:dyDescent="0.2">
      <c r="B178" s="292"/>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row>
    <row r="179" spans="2:47" x14ac:dyDescent="0.2">
      <c r="B179" s="292"/>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row>
    <row r="180" spans="2:47" x14ac:dyDescent="0.2">
      <c r="B180" s="292"/>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row>
    <row r="181" spans="2:47" x14ac:dyDescent="0.2">
      <c r="B181" s="292"/>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row>
    <row r="182" spans="2:47" x14ac:dyDescent="0.2">
      <c r="B182" s="292"/>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row>
    <row r="183" spans="2:47" x14ac:dyDescent="0.2">
      <c r="B183" s="292"/>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row>
    <row r="184" spans="2:47" x14ac:dyDescent="0.2">
      <c r="B184" s="292"/>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row>
    <row r="185" spans="2:47" x14ac:dyDescent="0.2">
      <c r="B185" s="292"/>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row>
    <row r="186" spans="2:47" x14ac:dyDescent="0.2">
      <c r="B186" s="292"/>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row>
    <row r="187" spans="2:47" x14ac:dyDescent="0.2">
      <c r="B187" s="292"/>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row>
    <row r="188" spans="2:47" x14ac:dyDescent="0.2">
      <c r="B188" s="292"/>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row>
    <row r="189" spans="2:47" x14ac:dyDescent="0.2">
      <c r="B189" s="292"/>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row>
    <row r="190" spans="2:47" x14ac:dyDescent="0.2">
      <c r="B190" s="292"/>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row>
    <row r="191" spans="2:47" x14ac:dyDescent="0.2">
      <c r="B191" s="292"/>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row>
    <row r="192" spans="2:47" x14ac:dyDescent="0.2">
      <c r="B192" s="292"/>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row>
    <row r="193" spans="2:47" x14ac:dyDescent="0.2">
      <c r="B193" s="292"/>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row>
    <row r="194" spans="2:47" x14ac:dyDescent="0.2">
      <c r="B194" s="292"/>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row>
    <row r="195" spans="2:47" x14ac:dyDescent="0.2">
      <c r="B195" s="292"/>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row>
    <row r="196" spans="2:47" x14ac:dyDescent="0.2">
      <c r="B196" s="292"/>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row>
    <row r="197" spans="2:47" x14ac:dyDescent="0.2">
      <c r="B197" s="292"/>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row>
    <row r="198" spans="2:47" x14ac:dyDescent="0.2">
      <c r="B198" s="292"/>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row>
    <row r="199" spans="2:47" x14ac:dyDescent="0.2">
      <c r="B199" s="292"/>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row>
    <row r="200" spans="2:47" x14ac:dyDescent="0.2">
      <c r="B200" s="292"/>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row>
    <row r="201" spans="2:47" x14ac:dyDescent="0.2">
      <c r="B201" s="292"/>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row>
    <row r="202" spans="2:47" x14ac:dyDescent="0.2">
      <c r="B202" s="292"/>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row>
    <row r="203" spans="2:47" x14ac:dyDescent="0.2">
      <c r="B203" s="292"/>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row>
    <row r="204" spans="2:47" x14ac:dyDescent="0.2">
      <c r="B204" s="292"/>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row>
    <row r="205" spans="2:47" x14ac:dyDescent="0.2">
      <c r="B205" s="292"/>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row>
    <row r="667" spans="5:5" x14ac:dyDescent="0.2">
      <c r="E667" s="395" t="s">
        <v>271</v>
      </c>
    </row>
  </sheetData>
  <sheetProtection password="DD12"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B1:AZ666"/>
  <sheetViews>
    <sheetView showGridLines="0" zoomScale="80" zoomScaleNormal="80" workbookViewId="0">
      <selection activeCell="AZ100" sqref="AZ100"/>
    </sheetView>
  </sheetViews>
  <sheetFormatPr baseColWidth="10" defaultColWidth="9.140625" defaultRowHeight="12.75" x14ac:dyDescent="0.2"/>
  <cols>
    <col min="1" max="1" width="3.5703125" style="11" customWidth="1"/>
    <col min="2" max="2" width="68.42578125" style="11" customWidth="1"/>
    <col min="3" max="4" width="15.5703125" style="11" customWidth="1"/>
    <col min="5" max="5" width="11.140625" style="11" bestFit="1" customWidth="1"/>
    <col min="6" max="6" width="34.5703125" style="11" customWidth="1"/>
    <col min="7" max="7" width="9.140625" style="11"/>
    <col min="8" max="8" width="11.42578125" style="11" customWidth="1"/>
    <col min="9" max="16384" width="9.140625" style="11"/>
  </cols>
  <sheetData>
    <row r="1" spans="2:11" ht="13.5" thickBot="1" x14ac:dyDescent="0.25"/>
    <row r="2" spans="2:11" ht="16.5" thickBot="1" x14ac:dyDescent="0.25">
      <c r="B2" s="561"/>
      <c r="C2" s="562"/>
      <c r="D2" s="563"/>
    </row>
    <row r="3" spans="2:11" ht="15.75" x14ac:dyDescent="0.2">
      <c r="B3" s="147" t="s">
        <v>0</v>
      </c>
      <c r="C3" s="148">
        <f>+'Pronósticos 1P mensual x 2 años'!$C$3</f>
        <v>0</v>
      </c>
      <c r="D3" s="35"/>
    </row>
    <row r="4" spans="2:11" ht="15.75" x14ac:dyDescent="0.2">
      <c r="B4" s="144" t="s">
        <v>7</v>
      </c>
      <c r="C4" s="149">
        <f>+'Pronósticos 1P mensual x 2 años'!$C$4</f>
        <v>0</v>
      </c>
      <c r="D4" s="35"/>
    </row>
    <row r="5" spans="2:11" ht="15.75" x14ac:dyDescent="0.2">
      <c r="B5" s="144" t="s">
        <v>8</v>
      </c>
      <c r="C5" s="149">
        <f>+'Pronósticos 1P mensual x 2 años'!$C$5</f>
        <v>0</v>
      </c>
      <c r="D5" s="35"/>
    </row>
    <row r="6" spans="2:11" ht="16.5" thickBot="1" x14ac:dyDescent="0.3">
      <c r="B6" s="145" t="s">
        <v>127</v>
      </c>
      <c r="C6" s="150">
        <f>+'Pronósticos 1P mensual x 2 años'!$C$6</f>
        <v>44196</v>
      </c>
      <c r="D6" s="35"/>
    </row>
    <row r="7" spans="2:11" ht="16.5" thickBot="1" x14ac:dyDescent="0.25">
      <c r="B7" s="33"/>
      <c r="C7" s="34"/>
      <c r="D7" s="35"/>
    </row>
    <row r="8" spans="2:11" ht="18" x14ac:dyDescent="0.2">
      <c r="B8" s="557" t="s">
        <v>10</v>
      </c>
      <c r="C8" s="558"/>
      <c r="D8" s="623"/>
      <c r="F8" s="610" t="s">
        <v>137</v>
      </c>
      <c r="G8" s="611"/>
      <c r="H8" s="612"/>
      <c r="I8" s="169"/>
      <c r="J8" s="169"/>
      <c r="K8" s="169"/>
    </row>
    <row r="9" spans="2:11" ht="16.5" thickBot="1" x14ac:dyDescent="0.25">
      <c r="B9" s="25"/>
      <c r="C9" s="12"/>
      <c r="D9" s="13"/>
      <c r="F9" s="613"/>
      <c r="G9" s="614"/>
      <c r="H9" s="615"/>
    </row>
    <row r="10" spans="2:11" ht="14.25" x14ac:dyDescent="0.2">
      <c r="B10" s="618" t="s">
        <v>1</v>
      </c>
      <c r="C10" s="104" t="s">
        <v>140</v>
      </c>
      <c r="D10" s="105" t="s">
        <v>71</v>
      </c>
    </row>
    <row r="11" spans="2:11" ht="15" thickBot="1" x14ac:dyDescent="0.25">
      <c r="B11" s="619"/>
      <c r="C11" s="47" t="s">
        <v>6</v>
      </c>
      <c r="D11" s="52" t="s">
        <v>6</v>
      </c>
    </row>
    <row r="12" spans="2:11" ht="17.25" customHeight="1" x14ac:dyDescent="0.2">
      <c r="B12" s="18" t="s">
        <v>89</v>
      </c>
      <c r="C12" s="84">
        <f>+'Probadas '!AO11</f>
        <v>0</v>
      </c>
      <c r="D12" s="85">
        <f>+'Probadas '!AO38</f>
        <v>0</v>
      </c>
      <c r="F12" s="170" t="s">
        <v>143</v>
      </c>
      <c r="G12" s="181" t="s">
        <v>138</v>
      </c>
      <c r="H12" s="182">
        <f>SUM(Capex!D23:H23)</f>
        <v>0</v>
      </c>
    </row>
    <row r="13" spans="2:11" ht="17.25" customHeight="1" thickBot="1" x14ac:dyDescent="0.25">
      <c r="B13" s="18" t="s">
        <v>90</v>
      </c>
      <c r="C13" s="84">
        <f>+'Probadas '!AO12</f>
        <v>0</v>
      </c>
      <c r="D13" s="85">
        <f>+'Probadas '!AO39</f>
        <v>0</v>
      </c>
      <c r="F13" s="40" t="s">
        <v>139</v>
      </c>
      <c r="G13" s="183" t="s">
        <v>144</v>
      </c>
      <c r="H13" s="184">
        <f>SUM(Capex!D35:H35)</f>
        <v>0</v>
      </c>
    </row>
    <row r="14" spans="2:11" ht="15.95" customHeight="1" x14ac:dyDescent="0.2">
      <c r="B14" s="18" t="s">
        <v>91</v>
      </c>
      <c r="C14" s="84">
        <f>+'Probadas '!AO13</f>
        <v>0</v>
      </c>
      <c r="D14" s="85">
        <f>+'Probadas '!AO40</f>
        <v>0</v>
      </c>
    </row>
    <row r="15" spans="2:11" ht="15.95" customHeight="1" x14ac:dyDescent="0.2">
      <c r="B15" s="18" t="s">
        <v>92</v>
      </c>
      <c r="C15" s="84">
        <f>+'Probadas '!AO14</f>
        <v>0</v>
      </c>
      <c r="D15" s="85">
        <f>+'Probadas '!AO41</f>
        <v>0</v>
      </c>
    </row>
    <row r="16" spans="2:11" ht="15.95" customHeight="1" x14ac:dyDescent="0.2">
      <c r="B16" s="22" t="s">
        <v>79</v>
      </c>
      <c r="C16" s="84">
        <f>+'Probadas '!AO34</f>
        <v>0</v>
      </c>
      <c r="D16" s="76" t="s">
        <v>9</v>
      </c>
    </row>
    <row r="17" spans="2:10" ht="15.95" customHeight="1" x14ac:dyDescent="0.2">
      <c r="B17" s="18" t="s">
        <v>121</v>
      </c>
      <c r="C17" s="84">
        <f>+'Inf. Yac'!T9</f>
        <v>0</v>
      </c>
      <c r="D17" s="85">
        <f>+'Inf. Yac'!T44</f>
        <v>0</v>
      </c>
    </row>
    <row r="18" spans="2:10" ht="15.95" customHeight="1" x14ac:dyDescent="0.2">
      <c r="B18" s="64"/>
      <c r="C18" s="65"/>
      <c r="D18" s="66"/>
    </row>
    <row r="19" spans="2:10" ht="15.95" customHeight="1" x14ac:dyDescent="0.2">
      <c r="B19" s="18" t="s">
        <v>61</v>
      </c>
      <c r="C19" s="624"/>
      <c r="D19" s="625"/>
      <c r="E19" s="30"/>
    </row>
    <row r="20" spans="2:10" ht="15.95" customHeight="1" x14ac:dyDescent="0.2">
      <c r="B20" s="18" t="s">
        <v>111</v>
      </c>
      <c r="C20" s="84">
        <f>+'Probadas '!AO17</f>
        <v>0</v>
      </c>
      <c r="D20" s="85">
        <f>+'Probadas '!AO44</f>
        <v>0</v>
      </c>
      <c r="H20" s="9"/>
      <c r="I20" s="65"/>
      <c r="J20" s="65"/>
    </row>
    <row r="21" spans="2:10" ht="15.95" customHeight="1" x14ac:dyDescent="0.2">
      <c r="B21" s="18" t="s">
        <v>93</v>
      </c>
      <c r="C21" s="67" t="s">
        <v>9</v>
      </c>
      <c r="D21" s="85">
        <f>+'Probadas '!AO45</f>
        <v>0</v>
      </c>
      <c r="H21" s="9"/>
      <c r="I21" s="65"/>
      <c r="J21" s="65"/>
    </row>
    <row r="22" spans="2:10" ht="15.95" customHeight="1" x14ac:dyDescent="0.2">
      <c r="B22" s="18" t="s">
        <v>96</v>
      </c>
      <c r="C22" s="84">
        <f>+'Probadas '!AO18</f>
        <v>0</v>
      </c>
      <c r="D22" s="85">
        <f>+'Probadas '!AO46</f>
        <v>0</v>
      </c>
      <c r="H22" s="9"/>
      <c r="I22" s="65"/>
      <c r="J22" s="65"/>
    </row>
    <row r="23" spans="2:10" ht="15.95" customHeight="1" x14ac:dyDescent="0.2">
      <c r="B23" s="18" t="s">
        <v>95</v>
      </c>
      <c r="C23" s="84">
        <f>+'Probadas '!AO19</f>
        <v>0</v>
      </c>
      <c r="D23" s="85">
        <f>+'Probadas '!AO47</f>
        <v>0</v>
      </c>
      <c r="H23" s="9"/>
      <c r="I23" s="65"/>
      <c r="J23" s="65"/>
    </row>
    <row r="24" spans="2:10" ht="15.95" customHeight="1" x14ac:dyDescent="0.2">
      <c r="B24" s="18" t="s">
        <v>132</v>
      </c>
      <c r="C24" s="84">
        <f>+'Probadas '!AO20</f>
        <v>0</v>
      </c>
      <c r="D24" s="85">
        <f>+'Probadas '!AO48</f>
        <v>0</v>
      </c>
      <c r="H24" s="9"/>
      <c r="I24" s="65"/>
      <c r="J24" s="65"/>
    </row>
    <row r="25" spans="2:10" ht="15.95" customHeight="1" x14ac:dyDescent="0.2">
      <c r="B25" s="18" t="s">
        <v>98</v>
      </c>
      <c r="C25" s="84">
        <f>+'Probadas '!AO21</f>
        <v>0</v>
      </c>
      <c r="D25" s="85">
        <f>+'Probadas '!AO49</f>
        <v>0</v>
      </c>
      <c r="H25" s="9"/>
      <c r="I25" s="65"/>
      <c r="J25" s="65"/>
    </row>
    <row r="26" spans="2:10" ht="15.95" customHeight="1" x14ac:dyDescent="0.2">
      <c r="B26" s="18" t="s">
        <v>97</v>
      </c>
      <c r="C26" s="84">
        <f>+'Probadas '!AO22</f>
        <v>0</v>
      </c>
      <c r="D26" s="85">
        <f>+'Probadas '!AO50</f>
        <v>0</v>
      </c>
      <c r="H26" s="65"/>
      <c r="I26" s="65"/>
      <c r="J26" s="65"/>
    </row>
    <row r="27" spans="2:10" ht="15.95" customHeight="1" x14ac:dyDescent="0.2">
      <c r="B27" s="18"/>
      <c r="C27" s="90"/>
      <c r="D27" s="91"/>
      <c r="H27" s="65"/>
      <c r="I27" s="65"/>
      <c r="J27" s="65"/>
    </row>
    <row r="28" spans="2:10" ht="15" customHeight="1" x14ac:dyDescent="0.2">
      <c r="B28" s="18" t="s">
        <v>52</v>
      </c>
      <c r="C28" s="42"/>
      <c r="D28" s="39"/>
      <c r="F28" s="335"/>
      <c r="H28" s="65"/>
      <c r="I28" s="65"/>
      <c r="J28" s="65"/>
    </row>
    <row r="29" spans="2:10" ht="15.95" customHeight="1" x14ac:dyDescent="0.2">
      <c r="B29" s="18" t="s">
        <v>269</v>
      </c>
      <c r="C29" s="84">
        <f>+'Probadas '!AO25</f>
        <v>0</v>
      </c>
      <c r="D29" s="85">
        <f>+'Probadas '!AO53</f>
        <v>0</v>
      </c>
      <c r="F29" s="343"/>
    </row>
    <row r="30" spans="2:10" ht="15.95" customHeight="1" x14ac:dyDescent="0.2">
      <c r="B30" s="81" t="s">
        <v>100</v>
      </c>
      <c r="C30" s="84">
        <f>+'Probadas '!AO26</f>
        <v>0</v>
      </c>
      <c r="D30" s="85">
        <f>+'Probadas '!AO54</f>
        <v>0</v>
      </c>
    </row>
    <row r="31" spans="2:10" ht="15.95" customHeight="1" thickBot="1" x14ac:dyDescent="0.25">
      <c r="B31" s="40" t="s">
        <v>99</v>
      </c>
      <c r="C31" s="189">
        <f>+'Probadas '!AO27</f>
        <v>0</v>
      </c>
      <c r="D31" s="190">
        <f>+'Probadas '!AO55</f>
        <v>0</v>
      </c>
    </row>
    <row r="32" spans="2:10" ht="15.95" customHeight="1" thickBot="1" x14ac:dyDescent="0.25">
      <c r="B32" s="15"/>
      <c r="C32" s="9"/>
      <c r="D32" s="10"/>
    </row>
    <row r="33" spans="2:6" ht="15.95" customHeight="1" x14ac:dyDescent="0.2">
      <c r="B33" s="620" t="s">
        <v>1</v>
      </c>
      <c r="C33" s="616" t="s">
        <v>6</v>
      </c>
      <c r="D33" s="616" t="s">
        <v>6</v>
      </c>
    </row>
    <row r="34" spans="2:6" ht="30.75" customHeight="1" thickBot="1" x14ac:dyDescent="0.25">
      <c r="B34" s="621"/>
      <c r="C34" s="617"/>
      <c r="D34" s="617"/>
    </row>
    <row r="35" spans="2:6" ht="15.95" customHeight="1" x14ac:dyDescent="0.2">
      <c r="B35" s="171" t="s">
        <v>107</v>
      </c>
      <c r="C35" s="176">
        <f>+'Probables '!AO11</f>
        <v>0</v>
      </c>
      <c r="D35" s="172">
        <f>+'Probables '!AO24</f>
        <v>0</v>
      </c>
    </row>
    <row r="36" spans="2:6" ht="15.95" customHeight="1" x14ac:dyDescent="0.2">
      <c r="B36" s="71" t="s">
        <v>82</v>
      </c>
      <c r="C36" s="177">
        <f>+'Probables '!AO20</f>
        <v>0</v>
      </c>
      <c r="D36" s="173"/>
    </row>
    <row r="37" spans="2:6" ht="15.95" customHeight="1" x14ac:dyDescent="0.2">
      <c r="B37" s="71"/>
      <c r="C37" s="14"/>
      <c r="D37" s="174"/>
    </row>
    <row r="38" spans="2:6" ht="15.95" customHeight="1" x14ac:dyDescent="0.2">
      <c r="B38" s="71" t="s">
        <v>52</v>
      </c>
      <c r="C38" s="14"/>
      <c r="D38" s="174"/>
      <c r="F38" s="335"/>
    </row>
    <row r="39" spans="2:6" ht="15.95" customHeight="1" x14ac:dyDescent="0.2">
      <c r="B39" s="346" t="s">
        <v>251</v>
      </c>
      <c r="C39" s="347">
        <f>'Probables '!AO14</f>
        <v>0</v>
      </c>
      <c r="D39" s="348">
        <f>'Probables '!AO27</f>
        <v>0</v>
      </c>
      <c r="F39" s="335"/>
    </row>
    <row r="40" spans="2:6" ht="15.95" customHeight="1" x14ac:dyDescent="0.2">
      <c r="B40" s="346" t="s">
        <v>252</v>
      </c>
      <c r="C40" s="347">
        <f>'Probables '!AO15</f>
        <v>0</v>
      </c>
      <c r="D40" s="348">
        <f>'Probables '!AO28</f>
        <v>0</v>
      </c>
      <c r="F40" s="335"/>
    </row>
    <row r="41" spans="2:6" ht="15.95" customHeight="1" thickBot="1" x14ac:dyDescent="0.25">
      <c r="B41" s="72" t="s">
        <v>130</v>
      </c>
      <c r="C41" s="178">
        <f>+'Probables '!AO16</f>
        <v>0</v>
      </c>
      <c r="D41" s="175">
        <f>+'Probables '!AO29</f>
        <v>0</v>
      </c>
      <c r="F41" s="343"/>
    </row>
    <row r="42" spans="2:6" ht="15.95" customHeight="1" x14ac:dyDescent="0.2">
      <c r="B42" s="622" t="s">
        <v>1</v>
      </c>
      <c r="C42" s="617" t="s">
        <v>6</v>
      </c>
      <c r="D42" s="617" t="s">
        <v>6</v>
      </c>
      <c r="F42" s="335"/>
    </row>
    <row r="43" spans="2:6" ht="33.950000000000003" customHeight="1" thickBot="1" x14ac:dyDescent="0.25">
      <c r="B43" s="621"/>
      <c r="C43" s="617"/>
      <c r="D43" s="617"/>
    </row>
    <row r="44" spans="2:6" ht="15.95" customHeight="1" x14ac:dyDescent="0.2">
      <c r="B44" s="171" t="s">
        <v>108</v>
      </c>
      <c r="C44" s="176">
        <f>+'Posibles '!AO11</f>
        <v>0</v>
      </c>
      <c r="D44" s="172">
        <f>+'Posibles '!AO24</f>
        <v>0</v>
      </c>
      <c r="F44" s="335"/>
    </row>
    <row r="45" spans="2:6" ht="15.95" customHeight="1" x14ac:dyDescent="0.2">
      <c r="B45" s="71" t="s">
        <v>81</v>
      </c>
      <c r="C45" s="177">
        <f>+'Posibles '!AO20</f>
        <v>0</v>
      </c>
      <c r="D45" s="173"/>
      <c r="F45" s="343"/>
    </row>
    <row r="46" spans="2:6" ht="14.25" x14ac:dyDescent="0.2">
      <c r="B46" s="71"/>
      <c r="C46" s="180"/>
      <c r="D46" s="179"/>
    </row>
    <row r="47" spans="2:6" ht="14.25" x14ac:dyDescent="0.2">
      <c r="B47" s="71" t="s">
        <v>52</v>
      </c>
      <c r="C47" s="180"/>
      <c r="D47" s="179"/>
      <c r="F47" s="335"/>
    </row>
    <row r="48" spans="2:6" ht="14.25" x14ac:dyDescent="0.2">
      <c r="B48" s="346" t="s">
        <v>270</v>
      </c>
      <c r="C48" s="349">
        <f>'Posibles '!AO14</f>
        <v>0</v>
      </c>
      <c r="D48" s="350">
        <f>'Posibles '!AO27</f>
        <v>0</v>
      </c>
      <c r="F48" s="335"/>
    </row>
    <row r="49" spans="2:6" ht="14.25" x14ac:dyDescent="0.2">
      <c r="B49" s="346" t="s">
        <v>272</v>
      </c>
      <c r="C49" s="349">
        <f>'Posibles '!AO15</f>
        <v>0</v>
      </c>
      <c r="D49" s="350">
        <f>'Posibles '!AO28</f>
        <v>0</v>
      </c>
      <c r="F49" s="335"/>
    </row>
    <row r="50" spans="2:6" ht="15" thickBot="1" x14ac:dyDescent="0.25">
      <c r="B50" s="72" t="s">
        <v>129</v>
      </c>
      <c r="C50" s="178">
        <f>+'Posibles '!AO16</f>
        <v>0</v>
      </c>
      <c r="D50" s="175">
        <f>+'Posibles '!AO29</f>
        <v>0</v>
      </c>
      <c r="F50" s="343"/>
    </row>
    <row r="51" spans="2:6" x14ac:dyDescent="0.2">
      <c r="F51" s="335"/>
    </row>
    <row r="100" spans="52:52" x14ac:dyDescent="0.2">
      <c r="AZ100" s="394" t="s">
        <v>315</v>
      </c>
    </row>
    <row r="666" spans="5:5" x14ac:dyDescent="0.2">
      <c r="E666" s="394" t="s">
        <v>271</v>
      </c>
    </row>
  </sheetData>
  <sheetProtection algorithmName="SHA-512" hashValue="wk6pOjXV9davvNWLB7OjPxxrwTxfaeWrlqBB7PcQ60NIlGBIrUZJ82cDqWj663fy+sEnX59/Wd3ZnzPWTxzxgg==" saltValue="/OlQ4NCuUUF3ZnBVK2d9rA==" spinCount="100000" sheet="1" objects="1" scenarios="1"/>
  <mergeCells count="11">
    <mergeCell ref="B42:B43"/>
    <mergeCell ref="B8:D8"/>
    <mergeCell ref="C19:D19"/>
    <mergeCell ref="C42:C43"/>
    <mergeCell ref="D42:D43"/>
    <mergeCell ref="F8:H9"/>
    <mergeCell ref="C33:C34"/>
    <mergeCell ref="D33:D34"/>
    <mergeCell ref="B2:D2"/>
    <mergeCell ref="B10:B11"/>
    <mergeCell ref="B33:B34"/>
  </mergeCells>
  <phoneticPr fontId="13" type="noConversion"/>
  <printOptions horizontalCentered="1"/>
  <pageMargins left="0.75" right="0.75" top="0.55000000000000004" bottom="0.54" header="0.5" footer="0.5"/>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Z666"/>
  <sheetViews>
    <sheetView showGridLines="0" zoomScale="70" zoomScaleNormal="70" workbookViewId="0">
      <selection activeCell="B18" sqref="B18"/>
    </sheetView>
  </sheetViews>
  <sheetFormatPr baseColWidth="10" defaultColWidth="9.140625" defaultRowHeight="14.25" x14ac:dyDescent="0.2"/>
  <cols>
    <col min="1" max="1" width="3.85546875" style="351" customWidth="1"/>
    <col min="2" max="2" width="77.85546875" style="351" customWidth="1"/>
    <col min="3" max="3" width="18" style="351" bestFit="1" customWidth="1"/>
    <col min="4" max="29" width="15.7109375" style="351" customWidth="1"/>
    <col min="30" max="16384" width="9.140625" style="351"/>
  </cols>
  <sheetData>
    <row r="1" spans="2:29" ht="15" thickBot="1" x14ac:dyDescent="0.25"/>
    <row r="2" spans="2:29" ht="16.5" thickBot="1" x14ac:dyDescent="0.25">
      <c r="B2" s="551"/>
      <c r="C2" s="5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3"/>
    </row>
    <row r="3" spans="2:29" ht="16.5" thickBot="1" x14ac:dyDescent="0.25">
      <c r="B3" s="147" t="s">
        <v>0</v>
      </c>
      <c r="C3" s="336"/>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5"/>
    </row>
    <row r="4" spans="2:29" ht="16.5" thickBot="1" x14ac:dyDescent="0.25">
      <c r="B4" s="144" t="s">
        <v>7</v>
      </c>
      <c r="C4" s="336"/>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5"/>
    </row>
    <row r="5" spans="2:29" ht="15.75" x14ac:dyDescent="0.2">
      <c r="B5" s="144" t="s">
        <v>8</v>
      </c>
      <c r="C5" s="336"/>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5"/>
    </row>
    <row r="6" spans="2:29" ht="16.5" thickBot="1" x14ac:dyDescent="0.25">
      <c r="B6" s="145" t="s">
        <v>127</v>
      </c>
      <c r="C6" s="146">
        <v>44196</v>
      </c>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5"/>
    </row>
    <row r="7" spans="2:29" ht="15" x14ac:dyDescent="0.2">
      <c r="B7" s="356"/>
      <c r="C7" s="357"/>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5"/>
    </row>
    <row r="8" spans="2:29" ht="18.75" thickBot="1" x14ac:dyDescent="0.25">
      <c r="B8" s="557" t="s">
        <v>70</v>
      </c>
      <c r="C8" s="558"/>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5"/>
    </row>
    <row r="9" spans="2:29" ht="18" x14ac:dyDescent="0.2">
      <c r="B9" s="358" t="s">
        <v>55</v>
      </c>
      <c r="C9" s="359"/>
      <c r="D9" s="553" t="s">
        <v>291</v>
      </c>
      <c r="E9" s="553"/>
      <c r="F9" s="553"/>
      <c r="G9" s="553"/>
      <c r="H9" s="553"/>
      <c r="I9" s="553"/>
      <c r="J9" s="553"/>
      <c r="K9" s="553"/>
      <c r="L9" s="553"/>
      <c r="M9" s="553"/>
      <c r="N9" s="553"/>
      <c r="O9" s="553"/>
      <c r="P9" s="553"/>
      <c r="Q9" s="553" t="s">
        <v>318</v>
      </c>
      <c r="R9" s="553"/>
      <c r="S9" s="553"/>
      <c r="T9" s="553"/>
      <c r="U9" s="553"/>
      <c r="V9" s="553"/>
      <c r="W9" s="553"/>
      <c r="X9" s="553"/>
      <c r="Y9" s="553"/>
      <c r="Z9" s="553"/>
      <c r="AA9" s="553"/>
      <c r="AB9" s="553"/>
      <c r="AC9" s="554"/>
    </row>
    <row r="10" spans="2:29" s="364" customFormat="1" ht="38.25" customHeight="1" x14ac:dyDescent="0.2">
      <c r="B10" s="360" t="s">
        <v>49</v>
      </c>
      <c r="C10" s="361" t="s">
        <v>48</v>
      </c>
      <c r="D10" s="361" t="s">
        <v>29</v>
      </c>
      <c r="E10" s="361" t="s">
        <v>30</v>
      </c>
      <c r="F10" s="361" t="s">
        <v>31</v>
      </c>
      <c r="G10" s="361" t="s">
        <v>32</v>
      </c>
      <c r="H10" s="361" t="s">
        <v>33</v>
      </c>
      <c r="I10" s="361" t="s">
        <v>34</v>
      </c>
      <c r="J10" s="361" t="s">
        <v>35</v>
      </c>
      <c r="K10" s="361" t="s">
        <v>36</v>
      </c>
      <c r="L10" s="361" t="s">
        <v>37</v>
      </c>
      <c r="M10" s="361" t="s">
        <v>38</v>
      </c>
      <c r="N10" s="361" t="s">
        <v>39</v>
      </c>
      <c r="O10" s="361" t="s">
        <v>40</v>
      </c>
      <c r="P10" s="362" t="s">
        <v>41</v>
      </c>
      <c r="Q10" s="361" t="s">
        <v>29</v>
      </c>
      <c r="R10" s="362" t="s">
        <v>30</v>
      </c>
      <c r="S10" s="361" t="s">
        <v>31</v>
      </c>
      <c r="T10" s="361" t="s">
        <v>32</v>
      </c>
      <c r="U10" s="361" t="s">
        <v>33</v>
      </c>
      <c r="V10" s="361" t="s">
        <v>34</v>
      </c>
      <c r="W10" s="361" t="s">
        <v>35</v>
      </c>
      <c r="X10" s="361" t="s">
        <v>36</v>
      </c>
      <c r="Y10" s="361" t="s">
        <v>37</v>
      </c>
      <c r="Z10" s="361" t="s">
        <v>38</v>
      </c>
      <c r="AA10" s="361" t="s">
        <v>39</v>
      </c>
      <c r="AB10" s="361" t="s">
        <v>40</v>
      </c>
      <c r="AC10" s="363" t="s">
        <v>41</v>
      </c>
    </row>
    <row r="11" spans="2:29" x14ac:dyDescent="0.2">
      <c r="B11" s="365" t="s">
        <v>101</v>
      </c>
      <c r="C11" s="366" t="s">
        <v>3</v>
      </c>
      <c r="D11" s="209"/>
      <c r="E11" s="209"/>
      <c r="F11" s="209"/>
      <c r="G11" s="209"/>
      <c r="H11" s="209"/>
      <c r="I11" s="209"/>
      <c r="J11" s="209"/>
      <c r="K11" s="209"/>
      <c r="L11" s="209"/>
      <c r="M11" s="209"/>
      <c r="N11" s="209"/>
      <c r="O11" s="209"/>
      <c r="P11" s="304">
        <f>SUM(D11:O11)</f>
        <v>0</v>
      </c>
      <c r="Q11" s="303"/>
      <c r="R11" s="303"/>
      <c r="S11" s="303"/>
      <c r="T11" s="303"/>
      <c r="U11" s="303"/>
      <c r="V11" s="303"/>
      <c r="W11" s="303"/>
      <c r="X11" s="303"/>
      <c r="Y11" s="303"/>
      <c r="Z11" s="303"/>
      <c r="AA11" s="303"/>
      <c r="AB11" s="303"/>
      <c r="AC11" s="305">
        <f>SUM(Q11:AB11)</f>
        <v>0</v>
      </c>
    </row>
    <row r="12" spans="2:29" x14ac:dyDescent="0.2">
      <c r="B12" s="365" t="s">
        <v>102</v>
      </c>
      <c r="C12" s="366" t="s">
        <v>4</v>
      </c>
      <c r="D12" s="209"/>
      <c r="E12" s="209"/>
      <c r="F12" s="209"/>
      <c r="G12" s="209"/>
      <c r="H12" s="209"/>
      <c r="I12" s="209"/>
      <c r="J12" s="209"/>
      <c r="K12" s="209"/>
      <c r="L12" s="209"/>
      <c r="M12" s="209"/>
      <c r="N12" s="209"/>
      <c r="O12" s="209"/>
      <c r="P12" s="304">
        <f t="shared" ref="P12:P22" si="0">SUM(D12:O12)</f>
        <v>0</v>
      </c>
      <c r="Q12" s="303"/>
      <c r="R12" s="303"/>
      <c r="S12" s="303"/>
      <c r="T12" s="303"/>
      <c r="U12" s="303"/>
      <c r="V12" s="303"/>
      <c r="W12" s="303"/>
      <c r="X12" s="303"/>
      <c r="Y12" s="303"/>
      <c r="Z12" s="303"/>
      <c r="AA12" s="303"/>
      <c r="AB12" s="303"/>
      <c r="AC12" s="305">
        <f>SUM(Q12:AB12)</f>
        <v>0</v>
      </c>
    </row>
    <row r="13" spans="2:29" x14ac:dyDescent="0.2">
      <c r="B13" s="365" t="s">
        <v>103</v>
      </c>
      <c r="C13" s="366" t="s">
        <v>5</v>
      </c>
      <c r="D13" s="209"/>
      <c r="E13" s="209"/>
      <c r="F13" s="209"/>
      <c r="G13" s="209"/>
      <c r="H13" s="209"/>
      <c r="I13" s="209"/>
      <c r="J13" s="209"/>
      <c r="K13" s="209"/>
      <c r="L13" s="209"/>
      <c r="M13" s="209"/>
      <c r="N13" s="209"/>
      <c r="O13" s="209"/>
      <c r="P13" s="304">
        <f t="shared" si="0"/>
        <v>0</v>
      </c>
      <c r="Q13" s="303"/>
      <c r="R13" s="303"/>
      <c r="S13" s="303"/>
      <c r="T13" s="303"/>
      <c r="U13" s="303"/>
      <c r="V13" s="303"/>
      <c r="W13" s="303"/>
      <c r="X13" s="303"/>
      <c r="Y13" s="303"/>
      <c r="Z13" s="303"/>
      <c r="AA13" s="303"/>
      <c r="AB13" s="303"/>
      <c r="AC13" s="305">
        <f>SUM(Q13:AB13)</f>
        <v>0</v>
      </c>
    </row>
    <row r="14" spans="2:29" ht="15" x14ac:dyDescent="0.2">
      <c r="B14" s="367" t="s">
        <v>46</v>
      </c>
      <c r="C14" s="368" t="s">
        <v>45</v>
      </c>
      <c r="D14" s="304">
        <f>SUM(D11:D13)</f>
        <v>0</v>
      </c>
      <c r="E14" s="304">
        <f t="shared" ref="E14:AC14" si="1">SUM(E11:E13)</f>
        <v>0</v>
      </c>
      <c r="F14" s="304">
        <f t="shared" si="1"/>
        <v>0</v>
      </c>
      <c r="G14" s="304">
        <f t="shared" si="1"/>
        <v>0</v>
      </c>
      <c r="H14" s="304">
        <f t="shared" si="1"/>
        <v>0</v>
      </c>
      <c r="I14" s="304">
        <f t="shared" si="1"/>
        <v>0</v>
      </c>
      <c r="J14" s="304">
        <f t="shared" si="1"/>
        <v>0</v>
      </c>
      <c r="K14" s="304">
        <f t="shared" si="1"/>
        <v>0</v>
      </c>
      <c r="L14" s="304">
        <f t="shared" si="1"/>
        <v>0</v>
      </c>
      <c r="M14" s="304">
        <f t="shared" si="1"/>
        <v>0</v>
      </c>
      <c r="N14" s="304">
        <f t="shared" si="1"/>
        <v>0</v>
      </c>
      <c r="O14" s="304">
        <f t="shared" si="1"/>
        <v>0</v>
      </c>
      <c r="P14" s="304">
        <f t="shared" si="1"/>
        <v>0</v>
      </c>
      <c r="Q14" s="304">
        <f t="shared" si="1"/>
        <v>0</v>
      </c>
      <c r="R14" s="304">
        <f t="shared" si="1"/>
        <v>0</v>
      </c>
      <c r="S14" s="304">
        <f t="shared" si="1"/>
        <v>0</v>
      </c>
      <c r="T14" s="304">
        <f t="shared" si="1"/>
        <v>0</v>
      </c>
      <c r="U14" s="304">
        <f t="shared" si="1"/>
        <v>0</v>
      </c>
      <c r="V14" s="304">
        <f t="shared" si="1"/>
        <v>0</v>
      </c>
      <c r="W14" s="304">
        <f t="shared" si="1"/>
        <v>0</v>
      </c>
      <c r="X14" s="304">
        <f t="shared" si="1"/>
        <v>0</v>
      </c>
      <c r="Y14" s="304">
        <f t="shared" si="1"/>
        <v>0</v>
      </c>
      <c r="Z14" s="304">
        <f t="shared" si="1"/>
        <v>0</v>
      </c>
      <c r="AA14" s="304">
        <f t="shared" si="1"/>
        <v>0</v>
      </c>
      <c r="AB14" s="304">
        <f t="shared" si="1"/>
        <v>0</v>
      </c>
      <c r="AC14" s="305">
        <f t="shared" si="1"/>
        <v>0</v>
      </c>
    </row>
    <row r="15" spans="2:29" x14ac:dyDescent="0.2">
      <c r="B15" s="369"/>
      <c r="C15" s="370"/>
      <c r="D15" s="209"/>
      <c r="E15" s="209"/>
      <c r="F15" s="209"/>
      <c r="G15" s="209"/>
      <c r="H15" s="209"/>
      <c r="I15" s="209"/>
      <c r="J15" s="209"/>
      <c r="K15" s="209"/>
      <c r="L15" s="209"/>
      <c r="M15" s="209"/>
      <c r="N15" s="209"/>
      <c r="O15" s="209"/>
      <c r="P15" s="304"/>
      <c r="Q15" s="303"/>
      <c r="R15" s="303"/>
      <c r="S15" s="303"/>
      <c r="T15" s="303"/>
      <c r="U15" s="303"/>
      <c r="V15" s="303"/>
      <c r="W15" s="303"/>
      <c r="X15" s="303"/>
      <c r="Y15" s="303"/>
      <c r="Z15" s="303"/>
      <c r="AA15" s="303"/>
      <c r="AB15" s="303"/>
      <c r="AC15" s="305"/>
    </row>
    <row r="16" spans="2:29" ht="15" x14ac:dyDescent="0.2">
      <c r="B16" s="371" t="s">
        <v>58</v>
      </c>
      <c r="C16" s="366"/>
      <c r="D16" s="209"/>
      <c r="E16" s="209"/>
      <c r="F16" s="209"/>
      <c r="G16" s="209"/>
      <c r="H16" s="209"/>
      <c r="I16" s="209"/>
      <c r="J16" s="209"/>
      <c r="K16" s="209"/>
      <c r="L16" s="209"/>
      <c r="M16" s="209"/>
      <c r="N16" s="209"/>
      <c r="O16" s="209"/>
      <c r="P16" s="304"/>
      <c r="Q16" s="303"/>
      <c r="R16" s="303"/>
      <c r="S16" s="303"/>
      <c r="T16" s="303"/>
      <c r="U16" s="303"/>
      <c r="V16" s="303"/>
      <c r="W16" s="303"/>
      <c r="X16" s="303"/>
      <c r="Y16" s="303"/>
      <c r="Z16" s="303"/>
      <c r="AA16" s="303"/>
      <c r="AB16" s="303"/>
      <c r="AC16" s="305"/>
    </row>
    <row r="17" spans="2:31" x14ac:dyDescent="0.2">
      <c r="B17" s="365" t="s">
        <v>112</v>
      </c>
      <c r="C17" s="370"/>
      <c r="D17" s="209"/>
      <c r="E17" s="209"/>
      <c r="F17" s="209"/>
      <c r="G17" s="209"/>
      <c r="H17" s="209"/>
      <c r="I17" s="209"/>
      <c r="J17" s="209"/>
      <c r="K17" s="209"/>
      <c r="L17" s="209"/>
      <c r="M17" s="209"/>
      <c r="N17" s="209"/>
      <c r="O17" s="209"/>
      <c r="P17" s="304">
        <f t="shared" si="0"/>
        <v>0</v>
      </c>
      <c r="Q17" s="303"/>
      <c r="R17" s="303"/>
      <c r="S17" s="303"/>
      <c r="T17" s="303"/>
      <c r="U17" s="303"/>
      <c r="V17" s="303"/>
      <c r="W17" s="303"/>
      <c r="X17" s="303"/>
      <c r="Y17" s="303"/>
      <c r="Z17" s="303"/>
      <c r="AA17" s="303"/>
      <c r="AB17" s="303"/>
      <c r="AC17" s="305">
        <f t="shared" ref="AC17:AC22" si="2">SUM(Q17:AB17)</f>
        <v>0</v>
      </c>
    </row>
    <row r="18" spans="2:31" x14ac:dyDescent="0.2">
      <c r="B18" s="365" t="s">
        <v>109</v>
      </c>
      <c r="C18" s="370"/>
      <c r="D18" s="209"/>
      <c r="E18" s="209"/>
      <c r="F18" s="209"/>
      <c r="G18" s="209"/>
      <c r="H18" s="209"/>
      <c r="I18" s="209"/>
      <c r="J18" s="209"/>
      <c r="K18" s="209"/>
      <c r="L18" s="209"/>
      <c r="M18" s="209"/>
      <c r="N18" s="209"/>
      <c r="O18" s="209"/>
      <c r="P18" s="304">
        <f t="shared" si="0"/>
        <v>0</v>
      </c>
      <c r="Q18" s="303"/>
      <c r="R18" s="303"/>
      <c r="S18" s="303"/>
      <c r="T18" s="303"/>
      <c r="U18" s="303"/>
      <c r="V18" s="303"/>
      <c r="W18" s="303"/>
      <c r="X18" s="303"/>
      <c r="Y18" s="303"/>
      <c r="Z18" s="303"/>
      <c r="AA18" s="303"/>
      <c r="AB18" s="303"/>
      <c r="AC18" s="305">
        <f>SUM(Q18:AB18)</f>
        <v>0</v>
      </c>
    </row>
    <row r="19" spans="2:31" x14ac:dyDescent="0.2">
      <c r="B19" s="365" t="s">
        <v>95</v>
      </c>
      <c r="C19" s="370"/>
      <c r="D19" s="209"/>
      <c r="E19" s="209"/>
      <c r="F19" s="209"/>
      <c r="G19" s="209"/>
      <c r="H19" s="209"/>
      <c r="I19" s="209"/>
      <c r="J19" s="209"/>
      <c r="K19" s="209"/>
      <c r="L19" s="209"/>
      <c r="M19" s="209"/>
      <c r="N19" s="209"/>
      <c r="O19" s="209"/>
      <c r="P19" s="304">
        <f t="shared" si="0"/>
        <v>0</v>
      </c>
      <c r="Q19" s="303"/>
      <c r="R19" s="303"/>
      <c r="S19" s="303"/>
      <c r="T19" s="303"/>
      <c r="U19" s="303"/>
      <c r="V19" s="303"/>
      <c r="W19" s="303"/>
      <c r="X19" s="303"/>
      <c r="Y19" s="303"/>
      <c r="Z19" s="303"/>
      <c r="AA19" s="303"/>
      <c r="AB19" s="303"/>
      <c r="AC19" s="305">
        <f t="shared" si="2"/>
        <v>0</v>
      </c>
    </row>
    <row r="20" spans="2:31" x14ac:dyDescent="0.2">
      <c r="B20" s="365" t="s">
        <v>132</v>
      </c>
      <c r="C20" s="370"/>
      <c r="D20" s="209"/>
      <c r="E20" s="209"/>
      <c r="F20" s="209"/>
      <c r="G20" s="209"/>
      <c r="H20" s="209"/>
      <c r="I20" s="209"/>
      <c r="J20" s="209"/>
      <c r="K20" s="209"/>
      <c r="L20" s="209"/>
      <c r="M20" s="209"/>
      <c r="N20" s="209"/>
      <c r="O20" s="209"/>
      <c r="P20" s="304">
        <f t="shared" si="0"/>
        <v>0</v>
      </c>
      <c r="Q20" s="303"/>
      <c r="R20" s="303"/>
      <c r="S20" s="303"/>
      <c r="T20" s="303"/>
      <c r="U20" s="303"/>
      <c r="V20" s="303"/>
      <c r="W20" s="303"/>
      <c r="X20" s="303"/>
      <c r="Y20" s="303"/>
      <c r="Z20" s="303"/>
      <c r="AA20" s="303"/>
      <c r="AB20" s="303"/>
      <c r="AC20" s="305">
        <f t="shared" si="2"/>
        <v>0</v>
      </c>
    </row>
    <row r="21" spans="2:31" x14ac:dyDescent="0.2">
      <c r="B21" s="365" t="s">
        <v>133</v>
      </c>
      <c r="C21" s="370"/>
      <c r="D21" s="209"/>
      <c r="E21" s="209"/>
      <c r="F21" s="209"/>
      <c r="G21" s="209"/>
      <c r="H21" s="209"/>
      <c r="I21" s="209"/>
      <c r="J21" s="209"/>
      <c r="K21" s="209"/>
      <c r="L21" s="209"/>
      <c r="M21" s="209"/>
      <c r="N21" s="209"/>
      <c r="O21" s="209"/>
      <c r="P21" s="304">
        <f t="shared" si="0"/>
        <v>0</v>
      </c>
      <c r="Q21" s="303"/>
      <c r="R21" s="303"/>
      <c r="S21" s="303"/>
      <c r="T21" s="303"/>
      <c r="U21" s="303"/>
      <c r="V21" s="303"/>
      <c r="W21" s="303"/>
      <c r="X21" s="303"/>
      <c r="Y21" s="303"/>
      <c r="Z21" s="303"/>
      <c r="AA21" s="303"/>
      <c r="AB21" s="303"/>
      <c r="AC21" s="305">
        <f t="shared" si="2"/>
        <v>0</v>
      </c>
    </row>
    <row r="22" spans="2:31" ht="15" thickBot="1" x14ac:dyDescent="0.25">
      <c r="B22" s="372" t="s">
        <v>97</v>
      </c>
      <c r="C22" s="373"/>
      <c r="D22" s="209"/>
      <c r="E22" s="209"/>
      <c r="F22" s="209"/>
      <c r="G22" s="209"/>
      <c r="H22" s="209"/>
      <c r="I22" s="209"/>
      <c r="J22" s="209"/>
      <c r="K22" s="209"/>
      <c r="L22" s="209"/>
      <c r="M22" s="209"/>
      <c r="N22" s="209"/>
      <c r="O22" s="209"/>
      <c r="P22" s="304">
        <f t="shared" si="0"/>
        <v>0</v>
      </c>
      <c r="Q22" s="303"/>
      <c r="R22" s="303"/>
      <c r="S22" s="303"/>
      <c r="T22" s="303"/>
      <c r="U22" s="303"/>
      <c r="V22" s="303"/>
      <c r="W22" s="303"/>
      <c r="X22" s="303"/>
      <c r="Y22" s="303"/>
      <c r="Z22" s="303"/>
      <c r="AA22" s="303"/>
      <c r="AB22" s="303"/>
      <c r="AC22" s="305">
        <f t="shared" si="2"/>
        <v>0</v>
      </c>
    </row>
    <row r="23" spans="2:31" ht="15" thickBot="1" x14ac:dyDescent="0.25">
      <c r="B23" s="559"/>
      <c r="C23" s="560"/>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5"/>
    </row>
    <row r="24" spans="2:31" ht="18" x14ac:dyDescent="0.2">
      <c r="B24" s="374" t="s">
        <v>76</v>
      </c>
      <c r="C24" s="375"/>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7"/>
    </row>
    <row r="25" spans="2:31" ht="28.5" x14ac:dyDescent="0.2">
      <c r="B25" s="360" t="s">
        <v>49</v>
      </c>
      <c r="C25" s="378" t="s">
        <v>48</v>
      </c>
      <c r="D25" s="378" t="s">
        <v>29</v>
      </c>
      <c r="E25" s="378" t="s">
        <v>30</v>
      </c>
      <c r="F25" s="378" t="s">
        <v>31</v>
      </c>
      <c r="G25" s="378" t="s">
        <v>32</v>
      </c>
      <c r="H25" s="378" t="s">
        <v>33</v>
      </c>
      <c r="I25" s="378" t="s">
        <v>34</v>
      </c>
      <c r="J25" s="378" t="s">
        <v>35</v>
      </c>
      <c r="K25" s="378" t="s">
        <v>36</v>
      </c>
      <c r="L25" s="378" t="s">
        <v>37</v>
      </c>
      <c r="M25" s="378" t="s">
        <v>38</v>
      </c>
      <c r="N25" s="378" t="s">
        <v>39</v>
      </c>
      <c r="O25" s="378" t="s">
        <v>40</v>
      </c>
      <c r="P25" s="379" t="s">
        <v>41</v>
      </c>
      <c r="Q25" s="378" t="s">
        <v>29</v>
      </c>
      <c r="R25" s="378" t="s">
        <v>30</v>
      </c>
      <c r="S25" s="378" t="s">
        <v>31</v>
      </c>
      <c r="T25" s="378" t="s">
        <v>32</v>
      </c>
      <c r="U25" s="378" t="s">
        <v>33</v>
      </c>
      <c r="V25" s="378" t="s">
        <v>34</v>
      </c>
      <c r="W25" s="378" t="s">
        <v>35</v>
      </c>
      <c r="X25" s="378" t="s">
        <v>36</v>
      </c>
      <c r="Y25" s="378" t="s">
        <v>37</v>
      </c>
      <c r="Z25" s="378" t="s">
        <v>38</v>
      </c>
      <c r="AA25" s="378" t="s">
        <v>39</v>
      </c>
      <c r="AB25" s="378" t="s">
        <v>40</v>
      </c>
      <c r="AC25" s="380" t="s">
        <v>41</v>
      </c>
    </row>
    <row r="26" spans="2:31" ht="15.75" x14ac:dyDescent="0.2">
      <c r="B26" s="555" t="s">
        <v>54</v>
      </c>
      <c r="C26" s="556"/>
      <c r="D26" s="209"/>
      <c r="E26" s="209"/>
      <c r="F26" s="209"/>
      <c r="G26" s="209"/>
      <c r="H26" s="209"/>
      <c r="I26" s="209"/>
      <c r="J26" s="209"/>
      <c r="K26" s="209"/>
      <c r="L26" s="209"/>
      <c r="M26" s="209"/>
      <c r="N26" s="209"/>
      <c r="O26" s="209"/>
      <c r="P26" s="304"/>
      <c r="Q26" s="303"/>
      <c r="R26" s="303"/>
      <c r="S26" s="303"/>
      <c r="T26" s="303"/>
      <c r="U26" s="303"/>
      <c r="V26" s="303"/>
      <c r="W26" s="303"/>
      <c r="X26" s="303"/>
      <c r="Y26" s="303"/>
      <c r="Z26" s="303"/>
      <c r="AA26" s="303"/>
      <c r="AB26" s="303"/>
      <c r="AC26" s="305"/>
    </row>
    <row r="27" spans="2:31" x14ac:dyDescent="0.2">
      <c r="B27" s="365" t="s">
        <v>104</v>
      </c>
      <c r="C27" s="366" t="s">
        <v>3</v>
      </c>
      <c r="D27" s="209"/>
      <c r="E27" s="209"/>
      <c r="F27" s="209"/>
      <c r="G27" s="209"/>
      <c r="H27" s="209"/>
      <c r="I27" s="209"/>
      <c r="J27" s="209"/>
      <c r="K27" s="209"/>
      <c r="L27" s="209"/>
      <c r="M27" s="209"/>
      <c r="N27" s="209"/>
      <c r="O27" s="209"/>
      <c r="P27" s="304">
        <f t="shared" ref="P27:P29" si="3">SUM(D27:O27)</f>
        <v>0</v>
      </c>
      <c r="Q27" s="303"/>
      <c r="R27" s="303"/>
      <c r="S27" s="303"/>
      <c r="T27" s="303"/>
      <c r="U27" s="303"/>
      <c r="V27" s="303"/>
      <c r="W27" s="303"/>
      <c r="X27" s="303"/>
      <c r="Y27" s="303"/>
      <c r="Z27" s="303"/>
      <c r="AA27" s="303"/>
      <c r="AB27" s="303"/>
      <c r="AC27" s="305">
        <f>SUM(Q27:AB27)</f>
        <v>0</v>
      </c>
    </row>
    <row r="28" spans="2:31" x14ac:dyDescent="0.2">
      <c r="B28" s="365" t="s">
        <v>105</v>
      </c>
      <c r="C28" s="366" t="s">
        <v>4</v>
      </c>
      <c r="D28" s="209"/>
      <c r="E28" s="209"/>
      <c r="F28" s="209"/>
      <c r="G28" s="209"/>
      <c r="H28" s="209"/>
      <c r="I28" s="209"/>
      <c r="J28" s="209"/>
      <c r="K28" s="209"/>
      <c r="L28" s="209"/>
      <c r="M28" s="209"/>
      <c r="N28" s="209"/>
      <c r="O28" s="209"/>
      <c r="P28" s="304">
        <f t="shared" si="3"/>
        <v>0</v>
      </c>
      <c r="Q28" s="303"/>
      <c r="R28" s="303"/>
      <c r="S28" s="303"/>
      <c r="T28" s="303"/>
      <c r="U28" s="303"/>
      <c r="V28" s="303"/>
      <c r="W28" s="303"/>
      <c r="X28" s="303"/>
      <c r="Y28" s="303"/>
      <c r="Z28" s="303"/>
      <c r="AA28" s="303"/>
      <c r="AB28" s="303"/>
      <c r="AC28" s="305">
        <f>SUM(Q28:AB28)</f>
        <v>0</v>
      </c>
      <c r="AE28" s="381"/>
    </row>
    <row r="29" spans="2:31" x14ac:dyDescent="0.2">
      <c r="B29" s="365" t="s">
        <v>106</v>
      </c>
      <c r="C29" s="366" t="s">
        <v>5</v>
      </c>
      <c r="D29" s="209"/>
      <c r="E29" s="209"/>
      <c r="F29" s="209"/>
      <c r="G29" s="209"/>
      <c r="H29" s="209"/>
      <c r="I29" s="209"/>
      <c r="J29" s="209"/>
      <c r="K29" s="209"/>
      <c r="L29" s="209"/>
      <c r="M29" s="209"/>
      <c r="N29" s="209"/>
      <c r="O29" s="209"/>
      <c r="P29" s="304">
        <f t="shared" si="3"/>
        <v>0</v>
      </c>
      <c r="Q29" s="303"/>
      <c r="R29" s="303"/>
      <c r="S29" s="303"/>
      <c r="T29" s="303"/>
      <c r="U29" s="303"/>
      <c r="V29" s="303"/>
      <c r="W29" s="303"/>
      <c r="X29" s="303"/>
      <c r="Y29" s="303"/>
      <c r="Z29" s="303"/>
      <c r="AA29" s="303"/>
      <c r="AB29" s="303"/>
      <c r="AC29" s="305">
        <f>SUM(Q29:AB29)</f>
        <v>0</v>
      </c>
    </row>
    <row r="30" spans="2:31" ht="15" x14ac:dyDescent="0.2">
      <c r="B30" s="367" t="s">
        <v>78</v>
      </c>
      <c r="C30" s="368" t="s">
        <v>45</v>
      </c>
      <c r="D30" s="304">
        <f>SUM(D27:D29)</f>
        <v>0</v>
      </c>
      <c r="E30" s="304">
        <f t="shared" ref="E30:O30" si="4">SUM(E27:E29)</f>
        <v>0</v>
      </c>
      <c r="F30" s="304">
        <f t="shared" si="4"/>
        <v>0</v>
      </c>
      <c r="G30" s="304">
        <f t="shared" si="4"/>
        <v>0</v>
      </c>
      <c r="H30" s="304">
        <f t="shared" si="4"/>
        <v>0</v>
      </c>
      <c r="I30" s="304">
        <f t="shared" si="4"/>
        <v>0</v>
      </c>
      <c r="J30" s="304">
        <f t="shared" si="4"/>
        <v>0</v>
      </c>
      <c r="K30" s="304">
        <f t="shared" si="4"/>
        <v>0</v>
      </c>
      <c r="L30" s="304">
        <f t="shared" si="4"/>
        <v>0</v>
      </c>
      <c r="M30" s="304">
        <f t="shared" si="4"/>
        <v>0</v>
      </c>
      <c r="N30" s="304">
        <f t="shared" si="4"/>
        <v>0</v>
      </c>
      <c r="O30" s="304">
        <f t="shared" si="4"/>
        <v>0</v>
      </c>
      <c r="P30" s="304">
        <f>SUM(P27:P29)</f>
        <v>0</v>
      </c>
      <c r="Q30" s="304">
        <f t="shared" ref="Q30" si="5">SUM(Q27:Q29)</f>
        <v>0</v>
      </c>
      <c r="R30" s="304">
        <f t="shared" ref="R30" si="6">SUM(R27:R29)</f>
        <v>0</v>
      </c>
      <c r="S30" s="304">
        <f t="shared" ref="S30" si="7">SUM(S27:S29)</f>
        <v>0</v>
      </c>
      <c r="T30" s="304">
        <f t="shared" ref="T30" si="8">SUM(T27:T29)</f>
        <v>0</v>
      </c>
      <c r="U30" s="304">
        <f t="shared" ref="U30" si="9">SUM(U27:U29)</f>
        <v>0</v>
      </c>
      <c r="V30" s="304">
        <f t="shared" ref="V30" si="10">SUM(V27:V29)</f>
        <v>0</v>
      </c>
      <c r="W30" s="304">
        <f t="shared" ref="W30" si="11">SUM(W27:W29)</f>
        <v>0</v>
      </c>
      <c r="X30" s="304">
        <f t="shared" ref="X30" si="12">SUM(X27:X29)</f>
        <v>0</v>
      </c>
      <c r="Y30" s="304">
        <f t="shared" ref="Y30" si="13">SUM(Y27:Y29)</f>
        <v>0</v>
      </c>
      <c r="Z30" s="304">
        <f t="shared" ref="Z30" si="14">SUM(Z27:Z29)</f>
        <v>0</v>
      </c>
      <c r="AA30" s="304">
        <f t="shared" ref="AA30" si="15">SUM(AA27:AA29)</f>
        <v>0</v>
      </c>
      <c r="AB30" s="304">
        <f t="shared" ref="AB30" si="16">SUM(AB27:AB29)</f>
        <v>0</v>
      </c>
      <c r="AC30" s="304">
        <f>SUM(AC27:AC29)</f>
        <v>0</v>
      </c>
    </row>
    <row r="31" spans="2:31" ht="15" thickBot="1" x14ac:dyDescent="0.25">
      <c r="B31" s="382"/>
      <c r="C31" s="383"/>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5"/>
    </row>
    <row r="32" spans="2:31" s="384" customFormat="1" ht="23.45" customHeight="1" x14ac:dyDescent="0.2">
      <c r="B32" s="385" t="s">
        <v>57</v>
      </c>
      <c r="C32" s="386"/>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8"/>
    </row>
    <row r="33" spans="2:29" s="364" customFormat="1" ht="32.25" customHeight="1" x14ac:dyDescent="0.2">
      <c r="B33" s="360" t="s">
        <v>73</v>
      </c>
      <c r="C33" s="361" t="s">
        <v>50</v>
      </c>
      <c r="D33" s="361" t="s">
        <v>29</v>
      </c>
      <c r="E33" s="361" t="s">
        <v>30</v>
      </c>
      <c r="F33" s="361" t="s">
        <v>31</v>
      </c>
      <c r="G33" s="361" t="s">
        <v>32</v>
      </c>
      <c r="H33" s="361" t="s">
        <v>33</v>
      </c>
      <c r="I33" s="361" t="s">
        <v>34</v>
      </c>
      <c r="J33" s="361" t="s">
        <v>35</v>
      </c>
      <c r="K33" s="361" t="s">
        <v>36</v>
      </c>
      <c r="L33" s="361" t="s">
        <v>37</v>
      </c>
      <c r="M33" s="361" t="s">
        <v>38</v>
      </c>
      <c r="N33" s="361" t="s">
        <v>39</v>
      </c>
      <c r="O33" s="361" t="s">
        <v>40</v>
      </c>
      <c r="P33" s="362" t="s">
        <v>41</v>
      </c>
      <c r="Q33" s="361" t="s">
        <v>29</v>
      </c>
      <c r="R33" s="361" t="s">
        <v>30</v>
      </c>
      <c r="S33" s="361" t="s">
        <v>31</v>
      </c>
      <c r="T33" s="361" t="s">
        <v>32</v>
      </c>
      <c r="U33" s="361" t="s">
        <v>33</v>
      </c>
      <c r="V33" s="361" t="s">
        <v>34</v>
      </c>
      <c r="W33" s="361" t="s">
        <v>35</v>
      </c>
      <c r="X33" s="361" t="s">
        <v>36</v>
      </c>
      <c r="Y33" s="361" t="s">
        <v>37</v>
      </c>
      <c r="Z33" s="361" t="s">
        <v>38</v>
      </c>
      <c r="AA33" s="361" t="s">
        <v>39</v>
      </c>
      <c r="AB33" s="361" t="s">
        <v>40</v>
      </c>
      <c r="AC33" s="363" t="s">
        <v>41</v>
      </c>
    </row>
    <row r="34" spans="2:29" x14ac:dyDescent="0.2">
      <c r="B34" s="365" t="s">
        <v>101</v>
      </c>
      <c r="C34" s="366" t="s">
        <v>3</v>
      </c>
      <c r="D34" s="209"/>
      <c r="E34" s="209"/>
      <c r="F34" s="209"/>
      <c r="G34" s="209"/>
      <c r="H34" s="209"/>
      <c r="I34" s="209"/>
      <c r="J34" s="209"/>
      <c r="K34" s="209"/>
      <c r="L34" s="209"/>
      <c r="M34" s="209"/>
      <c r="N34" s="209"/>
      <c r="O34" s="209"/>
      <c r="P34" s="304">
        <f t="shared" ref="P34:P46" si="17">SUM(D34:O34)</f>
        <v>0</v>
      </c>
      <c r="Q34" s="303"/>
      <c r="R34" s="303"/>
      <c r="S34" s="303"/>
      <c r="T34" s="303"/>
      <c r="U34" s="303"/>
      <c r="V34" s="303"/>
      <c r="W34" s="303"/>
      <c r="X34" s="303"/>
      <c r="Y34" s="303"/>
      <c r="Z34" s="303"/>
      <c r="AA34" s="303"/>
      <c r="AB34" s="303"/>
      <c r="AC34" s="305">
        <f>SUM(Q34:AB34)</f>
        <v>0</v>
      </c>
    </row>
    <row r="35" spans="2:29" x14ac:dyDescent="0.2">
      <c r="B35" s="365" t="s">
        <v>102</v>
      </c>
      <c r="C35" s="366" t="s">
        <v>4</v>
      </c>
      <c r="D35" s="209"/>
      <c r="E35" s="209"/>
      <c r="F35" s="209"/>
      <c r="G35" s="209"/>
      <c r="H35" s="209"/>
      <c r="I35" s="209"/>
      <c r="J35" s="209"/>
      <c r="K35" s="209"/>
      <c r="L35" s="209"/>
      <c r="M35" s="209"/>
      <c r="N35" s="209"/>
      <c r="O35" s="209"/>
      <c r="P35" s="304">
        <f t="shared" si="17"/>
        <v>0</v>
      </c>
      <c r="Q35" s="303"/>
      <c r="R35" s="303"/>
      <c r="S35" s="303"/>
      <c r="T35" s="303"/>
      <c r="U35" s="303"/>
      <c r="V35" s="303"/>
      <c r="W35" s="303"/>
      <c r="X35" s="303"/>
      <c r="Y35" s="303"/>
      <c r="Z35" s="303"/>
      <c r="AA35" s="303"/>
      <c r="AB35" s="303"/>
      <c r="AC35" s="305">
        <f>SUM(Q35:AB35)</f>
        <v>0</v>
      </c>
    </row>
    <row r="36" spans="2:29" x14ac:dyDescent="0.2">
      <c r="B36" s="365" t="s">
        <v>103</v>
      </c>
      <c r="C36" s="366" t="s">
        <v>5</v>
      </c>
      <c r="D36" s="209"/>
      <c r="E36" s="209"/>
      <c r="F36" s="209"/>
      <c r="G36" s="209"/>
      <c r="H36" s="209"/>
      <c r="I36" s="209"/>
      <c r="J36" s="209"/>
      <c r="K36" s="209"/>
      <c r="L36" s="209"/>
      <c r="M36" s="209"/>
      <c r="N36" s="209"/>
      <c r="O36" s="209"/>
      <c r="P36" s="304">
        <f t="shared" si="17"/>
        <v>0</v>
      </c>
      <c r="Q36" s="303"/>
      <c r="R36" s="303"/>
      <c r="S36" s="303"/>
      <c r="T36" s="303"/>
      <c r="U36" s="303"/>
      <c r="V36" s="303"/>
      <c r="W36" s="303"/>
      <c r="X36" s="303"/>
      <c r="Y36" s="303"/>
      <c r="Z36" s="303"/>
      <c r="AA36" s="303"/>
      <c r="AB36" s="303"/>
      <c r="AC36" s="305">
        <f>SUM(Q36:AB36)</f>
        <v>0</v>
      </c>
    </row>
    <row r="37" spans="2:29" ht="15" x14ac:dyDescent="0.2">
      <c r="B37" s="367" t="s">
        <v>46</v>
      </c>
      <c r="C37" s="368" t="s">
        <v>45</v>
      </c>
      <c r="D37" s="304">
        <f>SUM(D34:D36)</f>
        <v>0</v>
      </c>
      <c r="E37" s="304">
        <f t="shared" ref="E37:Q37" si="18">SUM(E34:E36)</f>
        <v>0</v>
      </c>
      <c r="F37" s="304">
        <f t="shared" si="18"/>
        <v>0</v>
      </c>
      <c r="G37" s="304">
        <f t="shared" si="18"/>
        <v>0</v>
      </c>
      <c r="H37" s="304">
        <f t="shared" si="18"/>
        <v>0</v>
      </c>
      <c r="I37" s="304">
        <f t="shared" si="18"/>
        <v>0</v>
      </c>
      <c r="J37" s="304">
        <f t="shared" si="18"/>
        <v>0</v>
      </c>
      <c r="K37" s="304">
        <f t="shared" si="18"/>
        <v>0</v>
      </c>
      <c r="L37" s="304">
        <f t="shared" si="18"/>
        <v>0</v>
      </c>
      <c r="M37" s="304">
        <f t="shared" si="18"/>
        <v>0</v>
      </c>
      <c r="N37" s="304">
        <f t="shared" si="18"/>
        <v>0</v>
      </c>
      <c r="O37" s="304">
        <f t="shared" si="18"/>
        <v>0</v>
      </c>
      <c r="P37" s="304">
        <f>SUM(P34:P36)</f>
        <v>0</v>
      </c>
      <c r="Q37" s="304">
        <f t="shared" si="18"/>
        <v>0</v>
      </c>
      <c r="R37" s="304">
        <f t="shared" ref="R37" si="19">SUM(R34:R36)</f>
        <v>0</v>
      </c>
      <c r="S37" s="304">
        <f t="shared" ref="S37" si="20">SUM(S34:S36)</f>
        <v>0</v>
      </c>
      <c r="T37" s="304">
        <f t="shared" ref="T37" si="21">SUM(T34:T36)</f>
        <v>0</v>
      </c>
      <c r="U37" s="304">
        <f t="shared" ref="U37" si="22">SUM(U34:U36)</f>
        <v>0</v>
      </c>
      <c r="V37" s="304">
        <f t="shared" ref="V37" si="23">SUM(V34:V36)</f>
        <v>0</v>
      </c>
      <c r="W37" s="304">
        <f t="shared" ref="W37" si="24">SUM(W34:W36)</f>
        <v>0</v>
      </c>
      <c r="X37" s="304">
        <f t="shared" ref="X37" si="25">SUM(X34:X36)</f>
        <v>0</v>
      </c>
      <c r="Y37" s="304">
        <f t="shared" ref="Y37" si="26">SUM(Y34:Y36)</f>
        <v>0</v>
      </c>
      <c r="Z37" s="304">
        <f t="shared" ref="Z37" si="27">SUM(Z34:Z36)</f>
        <v>0</v>
      </c>
      <c r="AA37" s="304">
        <f t="shared" ref="AA37" si="28">SUM(AA34:AA36)</f>
        <v>0</v>
      </c>
      <c r="AB37" s="304">
        <f t="shared" ref="AB37" si="29">SUM(AB34:AB36)</f>
        <v>0</v>
      </c>
      <c r="AC37" s="305">
        <f>SUM(AC34:AC36)</f>
        <v>0</v>
      </c>
    </row>
    <row r="38" spans="2:29" x14ac:dyDescent="0.2">
      <c r="B38" s="369"/>
      <c r="C38" s="370"/>
      <c r="D38" s="209"/>
      <c r="E38" s="209"/>
      <c r="F38" s="209"/>
      <c r="G38" s="209"/>
      <c r="H38" s="209"/>
      <c r="I38" s="209"/>
      <c r="J38" s="209"/>
      <c r="K38" s="209"/>
      <c r="L38" s="209"/>
      <c r="M38" s="209"/>
      <c r="N38" s="209"/>
      <c r="O38" s="209"/>
      <c r="P38" s="304"/>
      <c r="Q38" s="303"/>
      <c r="R38" s="303"/>
      <c r="S38" s="303"/>
      <c r="T38" s="303"/>
      <c r="U38" s="303"/>
      <c r="V38" s="303"/>
      <c r="W38" s="303"/>
      <c r="X38" s="303"/>
      <c r="Y38" s="303"/>
      <c r="Z38" s="303"/>
      <c r="AA38" s="303"/>
      <c r="AB38" s="303"/>
      <c r="AC38" s="305"/>
    </row>
    <row r="39" spans="2:29" ht="15" x14ac:dyDescent="0.2">
      <c r="B39" s="371" t="s">
        <v>58</v>
      </c>
      <c r="C39" s="366"/>
      <c r="D39" s="209"/>
      <c r="E39" s="209"/>
      <c r="F39" s="209"/>
      <c r="G39" s="209"/>
      <c r="H39" s="209"/>
      <c r="I39" s="209"/>
      <c r="J39" s="209"/>
      <c r="K39" s="209"/>
      <c r="L39" s="209"/>
      <c r="M39" s="209"/>
      <c r="N39" s="209"/>
      <c r="O39" s="209"/>
      <c r="P39" s="304"/>
      <c r="Q39" s="303"/>
      <c r="R39" s="303"/>
      <c r="S39" s="303"/>
      <c r="T39" s="303"/>
      <c r="U39" s="303"/>
      <c r="V39" s="303"/>
      <c r="W39" s="303"/>
      <c r="X39" s="303"/>
      <c r="Y39" s="303"/>
      <c r="Z39" s="303"/>
      <c r="AA39" s="303"/>
      <c r="AB39" s="303"/>
      <c r="AC39" s="305"/>
    </row>
    <row r="40" spans="2:29" x14ac:dyDescent="0.2">
      <c r="B40" s="365" t="s">
        <v>111</v>
      </c>
      <c r="C40" s="370"/>
      <c r="D40" s="209"/>
      <c r="E40" s="209"/>
      <c r="F40" s="209"/>
      <c r="G40" s="209"/>
      <c r="H40" s="209"/>
      <c r="I40" s="209"/>
      <c r="J40" s="209"/>
      <c r="K40" s="209"/>
      <c r="L40" s="209"/>
      <c r="M40" s="209"/>
      <c r="N40" s="209"/>
      <c r="O40" s="209"/>
      <c r="P40" s="304">
        <f t="shared" si="17"/>
        <v>0</v>
      </c>
      <c r="Q40" s="303"/>
      <c r="R40" s="303"/>
      <c r="S40" s="303"/>
      <c r="T40" s="303"/>
      <c r="U40" s="303"/>
      <c r="V40" s="303"/>
      <c r="W40" s="303"/>
      <c r="X40" s="303"/>
      <c r="Y40" s="303"/>
      <c r="Z40" s="303"/>
      <c r="AA40" s="303"/>
      <c r="AB40" s="303"/>
      <c r="AC40" s="305">
        <f>SUM(Q40:AB40)</f>
        <v>0</v>
      </c>
    </row>
    <row r="41" spans="2:29" x14ac:dyDescent="0.2">
      <c r="B41" s="365" t="s">
        <v>93</v>
      </c>
      <c r="C41" s="370"/>
      <c r="D41" s="209"/>
      <c r="E41" s="209"/>
      <c r="F41" s="209"/>
      <c r="G41" s="209"/>
      <c r="H41" s="209"/>
      <c r="I41" s="209"/>
      <c r="J41" s="209"/>
      <c r="K41" s="209"/>
      <c r="L41" s="209"/>
      <c r="M41" s="209"/>
      <c r="N41" s="209"/>
      <c r="O41" s="209"/>
      <c r="P41" s="304">
        <f t="shared" si="17"/>
        <v>0</v>
      </c>
      <c r="Q41" s="303"/>
      <c r="R41" s="303"/>
      <c r="S41" s="303"/>
      <c r="T41" s="303"/>
      <c r="U41" s="303"/>
      <c r="V41" s="303"/>
      <c r="W41" s="303"/>
      <c r="X41" s="303"/>
      <c r="Y41" s="303"/>
      <c r="Z41" s="303"/>
      <c r="AA41" s="303"/>
      <c r="AB41" s="303"/>
      <c r="AC41" s="305">
        <f t="shared" ref="AC41:AC46" si="30">SUM(Q41:AB41)</f>
        <v>0</v>
      </c>
    </row>
    <row r="42" spans="2:29" x14ac:dyDescent="0.2">
      <c r="B42" s="365" t="s">
        <v>109</v>
      </c>
      <c r="C42" s="370"/>
      <c r="D42" s="209"/>
      <c r="E42" s="209"/>
      <c r="F42" s="209"/>
      <c r="G42" s="209"/>
      <c r="H42" s="209"/>
      <c r="I42" s="209"/>
      <c r="J42" s="209"/>
      <c r="K42" s="209"/>
      <c r="L42" s="209"/>
      <c r="M42" s="209"/>
      <c r="N42" s="209"/>
      <c r="O42" s="209"/>
      <c r="P42" s="304">
        <f t="shared" si="17"/>
        <v>0</v>
      </c>
      <c r="Q42" s="303"/>
      <c r="R42" s="303"/>
      <c r="S42" s="303"/>
      <c r="T42" s="303"/>
      <c r="U42" s="303"/>
      <c r="V42" s="303"/>
      <c r="W42" s="303"/>
      <c r="X42" s="303"/>
      <c r="Y42" s="303"/>
      <c r="Z42" s="303"/>
      <c r="AA42" s="303"/>
      <c r="AB42" s="303"/>
      <c r="AC42" s="305">
        <f t="shared" si="30"/>
        <v>0</v>
      </c>
    </row>
    <row r="43" spans="2:29" x14ac:dyDescent="0.2">
      <c r="B43" s="365" t="s">
        <v>95</v>
      </c>
      <c r="C43" s="370"/>
      <c r="D43" s="209"/>
      <c r="E43" s="209"/>
      <c r="F43" s="209"/>
      <c r="G43" s="209"/>
      <c r="H43" s="209"/>
      <c r="I43" s="209"/>
      <c r="J43" s="209"/>
      <c r="K43" s="209"/>
      <c r="L43" s="209"/>
      <c r="M43" s="209"/>
      <c r="N43" s="209"/>
      <c r="O43" s="209"/>
      <c r="P43" s="304">
        <f>SUM(D43:O43)</f>
        <v>0</v>
      </c>
      <c r="Q43" s="303"/>
      <c r="R43" s="303"/>
      <c r="S43" s="303"/>
      <c r="T43" s="303"/>
      <c r="U43" s="303"/>
      <c r="V43" s="303"/>
      <c r="W43" s="303"/>
      <c r="X43" s="303"/>
      <c r="Y43" s="303"/>
      <c r="Z43" s="303"/>
      <c r="AA43" s="303"/>
      <c r="AB43" s="303"/>
      <c r="AC43" s="305">
        <f t="shared" si="30"/>
        <v>0</v>
      </c>
    </row>
    <row r="44" spans="2:29" x14ac:dyDescent="0.2">
      <c r="B44" s="365" t="s">
        <v>132</v>
      </c>
      <c r="C44" s="370"/>
      <c r="D44" s="209"/>
      <c r="E44" s="209"/>
      <c r="F44" s="209"/>
      <c r="G44" s="209"/>
      <c r="H44" s="209"/>
      <c r="I44" s="209"/>
      <c r="J44" s="209"/>
      <c r="K44" s="209"/>
      <c r="L44" s="209"/>
      <c r="M44" s="209"/>
      <c r="N44" s="209"/>
      <c r="O44" s="209"/>
      <c r="P44" s="304">
        <f t="shared" si="17"/>
        <v>0</v>
      </c>
      <c r="Q44" s="303"/>
      <c r="R44" s="303"/>
      <c r="S44" s="303"/>
      <c r="T44" s="303"/>
      <c r="U44" s="303"/>
      <c r="V44" s="303"/>
      <c r="W44" s="303"/>
      <c r="X44" s="303"/>
      <c r="Y44" s="303"/>
      <c r="Z44" s="303"/>
      <c r="AA44" s="303"/>
      <c r="AB44" s="303"/>
      <c r="AC44" s="305">
        <f t="shared" si="30"/>
        <v>0</v>
      </c>
    </row>
    <row r="45" spans="2:29" x14ac:dyDescent="0.2">
      <c r="B45" s="365" t="s">
        <v>134</v>
      </c>
      <c r="C45" s="370"/>
      <c r="D45" s="209"/>
      <c r="E45" s="209"/>
      <c r="F45" s="209"/>
      <c r="G45" s="209"/>
      <c r="H45" s="209"/>
      <c r="I45" s="209"/>
      <c r="J45" s="209"/>
      <c r="K45" s="209"/>
      <c r="L45" s="209"/>
      <c r="M45" s="209"/>
      <c r="N45" s="209"/>
      <c r="O45" s="209"/>
      <c r="P45" s="304">
        <f t="shared" si="17"/>
        <v>0</v>
      </c>
      <c r="Q45" s="303"/>
      <c r="R45" s="303"/>
      <c r="S45" s="303"/>
      <c r="T45" s="303"/>
      <c r="U45" s="303"/>
      <c r="V45" s="303"/>
      <c r="W45" s="303"/>
      <c r="X45" s="303"/>
      <c r="Y45" s="303"/>
      <c r="Z45" s="303"/>
      <c r="AA45" s="303"/>
      <c r="AB45" s="303"/>
      <c r="AC45" s="305">
        <f t="shared" si="30"/>
        <v>0</v>
      </c>
    </row>
    <row r="46" spans="2:29" ht="15" thickBot="1" x14ac:dyDescent="0.25">
      <c r="B46" s="372" t="s">
        <v>97</v>
      </c>
      <c r="C46" s="373"/>
      <c r="D46" s="210"/>
      <c r="E46" s="210"/>
      <c r="F46" s="210"/>
      <c r="G46" s="210"/>
      <c r="H46" s="210"/>
      <c r="I46" s="210"/>
      <c r="J46" s="210"/>
      <c r="K46" s="210"/>
      <c r="L46" s="210"/>
      <c r="M46" s="210"/>
      <c r="N46" s="210"/>
      <c r="O46" s="210"/>
      <c r="P46" s="390">
        <f t="shared" si="17"/>
        <v>0</v>
      </c>
      <c r="Q46" s="389"/>
      <c r="R46" s="389"/>
      <c r="S46" s="389"/>
      <c r="T46" s="389"/>
      <c r="U46" s="389"/>
      <c r="V46" s="389"/>
      <c r="W46" s="389"/>
      <c r="X46" s="389"/>
      <c r="Y46" s="389"/>
      <c r="Z46" s="389"/>
      <c r="AA46" s="389"/>
      <c r="AB46" s="389"/>
      <c r="AC46" s="391">
        <f t="shared" si="30"/>
        <v>0</v>
      </c>
    </row>
    <row r="48" spans="2:29" x14ac:dyDescent="0.2">
      <c r="B48" s="299"/>
      <c r="C48" s="299"/>
    </row>
    <row r="49" spans="2:3" x14ac:dyDescent="0.2">
      <c r="B49" s="299"/>
      <c r="C49" s="299"/>
    </row>
    <row r="100" spans="52:52" x14ac:dyDescent="0.2">
      <c r="AZ100" s="392" t="s">
        <v>315</v>
      </c>
    </row>
    <row r="666" spans="5:5" x14ac:dyDescent="0.2">
      <c r="E666" s="392" t="s">
        <v>271</v>
      </c>
    </row>
  </sheetData>
  <sheetProtection algorithmName="SHA-512" hashValue="3R77KETcLW3KGGY0eahyDw/WB2C8kJhpriIj8FZ6IUAyPGmzQd86HHU9o+DAnhxjvu/mhaoON875KvNYX3ZNkA==" saltValue="C3GqAoxEWaTyIwegsygqBg==" spinCount="100000" sheet="1" objects="1" scenarios="1"/>
  <protectedRanges>
    <protectedRange algorithmName="SHA-512" hashValue="dnRhIPEUKXM9kT++QfDroJ17FNzSxRmWO4ahpatHGjtsBeBOkmVpyY9LrBut7bp1qZX3QQlCaN4heGrKJ8+0Ug==" saltValue="BW9FebNggG9hDuFLPm4SsA==" spinCount="100000" sqref="D15:AC16" name="Rango8"/>
    <protectedRange sqref="Q40:AB46" name="Rango6"/>
    <protectedRange sqref="Q34:AB36" name="Rango5"/>
    <protectedRange sqref="Q27:AB29" name="Rango4"/>
    <protectedRange sqref="Q17:AB22" name="Rango3"/>
    <protectedRange sqref="Q11:AB13" name="Rango2"/>
    <protectedRange algorithmName="SHA-512" hashValue="FnkNHFKYuAERntV4auHDR05pHjCN6XBExqE0byjsanlf2jf2J+tYXdMkPFVyDHNhiAIuxXC/zbrbD+dqWQjMZA==" saltValue="xZU48j80maZeSvYSlUPBRA==" spinCount="100000" sqref="AG15 D11:O13 Q11:AB13 D17:O22 Q17:AB22 D27:O29 Q27:AB29 D34:O36 Q34:AB36 D40:O46 Q40:AB46" name="Rango1"/>
    <protectedRange algorithmName="SHA-512" hashValue="SjT5Ofl275h4hilB/oGc6TKAen31uyw3hiPihlTqbjL8xhLd/4p4e0eCVcfcK8oRUOEQzVYYI0xyFoDqKHfaKQ==" saltValue="myPSRKBHUcYFFIvFi9JC5A==" spinCount="100000" sqref="D26:AC26" name="Rango7"/>
  </protectedRanges>
  <mergeCells count="6">
    <mergeCell ref="B2:C2"/>
    <mergeCell ref="Q9:AC9"/>
    <mergeCell ref="B26:C26"/>
    <mergeCell ref="B8:C8"/>
    <mergeCell ref="B23:C23"/>
    <mergeCell ref="D9:P9"/>
  </mergeCells>
  <printOptions horizontalCentered="1"/>
  <pageMargins left="0.46" right="0.28999999999999998" top="0.38" bottom="0.56000000000000005" header="0.5" footer="0.5"/>
  <pageSetup scale="18" orientation="landscape" r:id="rId1"/>
  <headerFooter alignWithMargins="0"/>
  <ignoredErrors>
    <ignoredError sqref="AC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Z666"/>
  <sheetViews>
    <sheetView showGridLines="0" zoomScale="70" zoomScaleNormal="70" workbookViewId="0">
      <selection activeCell="E37" sqref="E37"/>
    </sheetView>
  </sheetViews>
  <sheetFormatPr baseColWidth="10" defaultColWidth="9.140625" defaultRowHeight="14.25" x14ac:dyDescent="0.2"/>
  <cols>
    <col min="1" max="1" width="3.85546875" style="16" customWidth="1"/>
    <col min="2" max="2" width="77.85546875" style="16" customWidth="1"/>
    <col min="3" max="3" width="18" style="16" bestFit="1" customWidth="1"/>
    <col min="4" max="41" width="15.7109375" style="16" customWidth="1"/>
    <col min="42" max="42" width="3" style="16" customWidth="1"/>
    <col min="43" max="16384" width="9.140625" style="16"/>
  </cols>
  <sheetData>
    <row r="1" spans="2:42" ht="15" thickBot="1" x14ac:dyDescent="0.25">
      <c r="AN1" s="69"/>
      <c r="AO1" s="31"/>
    </row>
    <row r="2" spans="2:42" ht="16.5" thickBot="1" x14ac:dyDescent="0.25">
      <c r="B2" s="561" t="s">
        <v>131</v>
      </c>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3"/>
      <c r="AP2" s="70"/>
    </row>
    <row r="3" spans="2:42" ht="16.5" thickBot="1" x14ac:dyDescent="0.25">
      <c r="B3" s="147" t="s">
        <v>0</v>
      </c>
      <c r="C3" s="148">
        <f>'Pronósticos 1P mensual x 2 años'!$C$3</f>
        <v>0</v>
      </c>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155"/>
      <c r="AP3" s="78"/>
    </row>
    <row r="4" spans="2:42" ht="16.5" thickBot="1" x14ac:dyDescent="0.25">
      <c r="B4" s="144" t="s">
        <v>7</v>
      </c>
      <c r="C4" s="148">
        <f>'Pronósticos 1P mensual x 2 años'!$C$4</f>
        <v>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152"/>
      <c r="AP4" s="24"/>
    </row>
    <row r="5" spans="2:42" ht="15.75" x14ac:dyDescent="0.2">
      <c r="B5" s="144" t="s">
        <v>8</v>
      </c>
      <c r="C5" s="148">
        <f>'Pronósticos 1P mensual x 2 años'!$C$5</f>
        <v>0</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152"/>
      <c r="AP5" s="24"/>
    </row>
    <row r="6" spans="2:42" ht="16.5" thickBot="1" x14ac:dyDescent="0.3">
      <c r="B6" s="145" t="s">
        <v>127</v>
      </c>
      <c r="C6" s="150">
        <f>+'Pronósticos 1P mensual x 2 años'!$C$6</f>
        <v>44196</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152"/>
      <c r="AP6" s="24"/>
    </row>
    <row r="7" spans="2:42" ht="15" x14ac:dyDescent="0.2">
      <c r="B7" s="23"/>
      <c r="C7" s="49"/>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3"/>
      <c r="AP7" s="12"/>
    </row>
    <row r="8" spans="2:42" ht="18.75" thickBot="1" x14ac:dyDescent="0.25">
      <c r="B8" s="63" t="s">
        <v>51</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153"/>
      <c r="AP8" s="60"/>
    </row>
    <row r="9" spans="2:42" ht="18" x14ac:dyDescent="0.2">
      <c r="B9" s="92" t="s">
        <v>55</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100"/>
      <c r="AP9" s="60"/>
    </row>
    <row r="10" spans="2:42" s="133" customFormat="1" ht="38.25" customHeight="1" x14ac:dyDescent="0.2">
      <c r="B10" s="130" t="s">
        <v>49</v>
      </c>
      <c r="C10" s="131" t="s">
        <v>48</v>
      </c>
      <c r="D10" s="131">
        <v>2021</v>
      </c>
      <c r="E10" s="131">
        <f>+D10+1</f>
        <v>2022</v>
      </c>
      <c r="F10" s="131">
        <f t="shared" ref="F10:AN10" si="0">+E10+1</f>
        <v>2023</v>
      </c>
      <c r="G10" s="131">
        <f t="shared" si="0"/>
        <v>2024</v>
      </c>
      <c r="H10" s="131">
        <f t="shared" si="0"/>
        <v>2025</v>
      </c>
      <c r="I10" s="131">
        <f t="shared" si="0"/>
        <v>2026</v>
      </c>
      <c r="J10" s="131">
        <f t="shared" si="0"/>
        <v>2027</v>
      </c>
      <c r="K10" s="131">
        <f t="shared" si="0"/>
        <v>2028</v>
      </c>
      <c r="L10" s="131">
        <f t="shared" si="0"/>
        <v>2029</v>
      </c>
      <c r="M10" s="131">
        <f t="shared" si="0"/>
        <v>2030</v>
      </c>
      <c r="N10" s="131">
        <f t="shared" si="0"/>
        <v>2031</v>
      </c>
      <c r="O10" s="131">
        <f t="shared" si="0"/>
        <v>2032</v>
      </c>
      <c r="P10" s="131">
        <f t="shared" si="0"/>
        <v>2033</v>
      </c>
      <c r="Q10" s="131">
        <f t="shared" si="0"/>
        <v>2034</v>
      </c>
      <c r="R10" s="131">
        <f t="shared" si="0"/>
        <v>2035</v>
      </c>
      <c r="S10" s="131">
        <f t="shared" si="0"/>
        <v>2036</v>
      </c>
      <c r="T10" s="131">
        <f t="shared" si="0"/>
        <v>2037</v>
      </c>
      <c r="U10" s="131">
        <f t="shared" si="0"/>
        <v>2038</v>
      </c>
      <c r="V10" s="131">
        <f t="shared" si="0"/>
        <v>2039</v>
      </c>
      <c r="W10" s="131">
        <f t="shared" si="0"/>
        <v>2040</v>
      </c>
      <c r="X10" s="131">
        <f t="shared" si="0"/>
        <v>2041</v>
      </c>
      <c r="Y10" s="131">
        <f t="shared" si="0"/>
        <v>2042</v>
      </c>
      <c r="Z10" s="131">
        <f t="shared" si="0"/>
        <v>2043</v>
      </c>
      <c r="AA10" s="131">
        <f t="shared" si="0"/>
        <v>2044</v>
      </c>
      <c r="AB10" s="131">
        <f t="shared" si="0"/>
        <v>2045</v>
      </c>
      <c r="AC10" s="131">
        <f t="shared" si="0"/>
        <v>2046</v>
      </c>
      <c r="AD10" s="131">
        <f t="shared" si="0"/>
        <v>2047</v>
      </c>
      <c r="AE10" s="131">
        <f t="shared" si="0"/>
        <v>2048</v>
      </c>
      <c r="AF10" s="131">
        <f t="shared" si="0"/>
        <v>2049</v>
      </c>
      <c r="AG10" s="131">
        <f t="shared" si="0"/>
        <v>2050</v>
      </c>
      <c r="AH10" s="131">
        <f t="shared" si="0"/>
        <v>2051</v>
      </c>
      <c r="AI10" s="131">
        <f t="shared" si="0"/>
        <v>2052</v>
      </c>
      <c r="AJ10" s="131">
        <f t="shared" si="0"/>
        <v>2053</v>
      </c>
      <c r="AK10" s="131">
        <f t="shared" si="0"/>
        <v>2054</v>
      </c>
      <c r="AL10" s="131">
        <f t="shared" si="0"/>
        <v>2055</v>
      </c>
      <c r="AM10" s="131">
        <f t="shared" si="0"/>
        <v>2056</v>
      </c>
      <c r="AN10" s="131">
        <f t="shared" si="0"/>
        <v>2057</v>
      </c>
      <c r="AO10" s="139" t="s">
        <v>2</v>
      </c>
      <c r="AP10" s="132"/>
    </row>
    <row r="11" spans="2:42" x14ac:dyDescent="0.2">
      <c r="B11" s="18" t="s">
        <v>101</v>
      </c>
      <c r="C11" s="45" t="s">
        <v>3</v>
      </c>
      <c r="D11" s="84">
        <f>+'Pronósticos 1P mensual x 2 años'!P11</f>
        <v>0</v>
      </c>
      <c r="E11" s="84">
        <f>+'Pronósticos 1P mensual x 2 años'!AC11</f>
        <v>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89">
        <f>ROUND(SUM(D11:AN11),0)</f>
        <v>0</v>
      </c>
      <c r="AP11" s="9"/>
    </row>
    <row r="12" spans="2:42" x14ac:dyDescent="0.2">
      <c r="B12" s="18" t="s">
        <v>102</v>
      </c>
      <c r="C12" s="45" t="s">
        <v>4</v>
      </c>
      <c r="D12" s="84">
        <f>+'Pronósticos 1P mensual x 2 años'!P12</f>
        <v>0</v>
      </c>
      <c r="E12" s="84">
        <f>+'Pronósticos 1P mensual x 2 años'!AC12</f>
        <v>0</v>
      </c>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89">
        <f>ROUND(SUM(D12:AN12),0)</f>
        <v>0</v>
      </c>
      <c r="AP12" s="9"/>
    </row>
    <row r="13" spans="2:42" x14ac:dyDescent="0.2">
      <c r="B13" s="18" t="s">
        <v>103</v>
      </c>
      <c r="C13" s="45" t="s">
        <v>5</v>
      </c>
      <c r="D13" s="84">
        <f>+'Pronósticos 1P mensual x 2 años'!P13</f>
        <v>0</v>
      </c>
      <c r="E13" s="84">
        <f>+'Pronósticos 1P mensual x 2 años'!AC13</f>
        <v>0</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89">
        <f>ROUND(SUM(D13:AN13),0)</f>
        <v>0</v>
      </c>
      <c r="AP13" s="9"/>
    </row>
    <row r="14" spans="2:42" ht="15" x14ac:dyDescent="0.2">
      <c r="B14" s="159" t="s">
        <v>46</v>
      </c>
      <c r="C14" s="160" t="s">
        <v>45</v>
      </c>
      <c r="D14" s="86">
        <f>SUM(D11:D13)</f>
        <v>0</v>
      </c>
      <c r="E14" s="86">
        <f t="shared" ref="E14:AO14" si="1">SUM(E11:E13)</f>
        <v>0</v>
      </c>
      <c r="F14" s="86">
        <f t="shared" si="1"/>
        <v>0</v>
      </c>
      <c r="G14" s="86">
        <f t="shared" si="1"/>
        <v>0</v>
      </c>
      <c r="H14" s="86">
        <f t="shared" si="1"/>
        <v>0</v>
      </c>
      <c r="I14" s="86">
        <f t="shared" si="1"/>
        <v>0</v>
      </c>
      <c r="J14" s="86">
        <f t="shared" si="1"/>
        <v>0</v>
      </c>
      <c r="K14" s="86">
        <f t="shared" si="1"/>
        <v>0</v>
      </c>
      <c r="L14" s="86">
        <f t="shared" si="1"/>
        <v>0</v>
      </c>
      <c r="M14" s="86">
        <f t="shared" si="1"/>
        <v>0</v>
      </c>
      <c r="N14" s="86">
        <f t="shared" si="1"/>
        <v>0</v>
      </c>
      <c r="O14" s="86">
        <f t="shared" si="1"/>
        <v>0</v>
      </c>
      <c r="P14" s="86">
        <f t="shared" si="1"/>
        <v>0</v>
      </c>
      <c r="Q14" s="86">
        <f t="shared" si="1"/>
        <v>0</v>
      </c>
      <c r="R14" s="86">
        <f t="shared" si="1"/>
        <v>0</v>
      </c>
      <c r="S14" s="86">
        <f t="shared" si="1"/>
        <v>0</v>
      </c>
      <c r="T14" s="86">
        <f t="shared" si="1"/>
        <v>0</v>
      </c>
      <c r="U14" s="86">
        <f t="shared" si="1"/>
        <v>0</v>
      </c>
      <c r="V14" s="86">
        <f t="shared" si="1"/>
        <v>0</v>
      </c>
      <c r="W14" s="86">
        <f t="shared" si="1"/>
        <v>0</v>
      </c>
      <c r="X14" s="86">
        <f t="shared" si="1"/>
        <v>0</v>
      </c>
      <c r="Y14" s="86">
        <f t="shared" si="1"/>
        <v>0</v>
      </c>
      <c r="Z14" s="86">
        <f t="shared" si="1"/>
        <v>0</v>
      </c>
      <c r="AA14" s="86">
        <f t="shared" si="1"/>
        <v>0</v>
      </c>
      <c r="AB14" s="86">
        <f t="shared" si="1"/>
        <v>0</v>
      </c>
      <c r="AC14" s="86">
        <f t="shared" si="1"/>
        <v>0</v>
      </c>
      <c r="AD14" s="86">
        <f t="shared" si="1"/>
        <v>0</v>
      </c>
      <c r="AE14" s="86">
        <f t="shared" si="1"/>
        <v>0</v>
      </c>
      <c r="AF14" s="86">
        <f t="shared" si="1"/>
        <v>0</v>
      </c>
      <c r="AG14" s="86">
        <f t="shared" si="1"/>
        <v>0</v>
      </c>
      <c r="AH14" s="86">
        <f t="shared" si="1"/>
        <v>0</v>
      </c>
      <c r="AI14" s="86">
        <f t="shared" si="1"/>
        <v>0</v>
      </c>
      <c r="AJ14" s="86">
        <f t="shared" si="1"/>
        <v>0</v>
      </c>
      <c r="AK14" s="86">
        <f t="shared" si="1"/>
        <v>0</v>
      </c>
      <c r="AL14" s="86">
        <f t="shared" si="1"/>
        <v>0</v>
      </c>
      <c r="AM14" s="86">
        <f t="shared" si="1"/>
        <v>0</v>
      </c>
      <c r="AN14" s="86">
        <f t="shared" si="1"/>
        <v>0</v>
      </c>
      <c r="AO14" s="89">
        <f t="shared" si="1"/>
        <v>0</v>
      </c>
      <c r="AP14" s="9"/>
    </row>
    <row r="15" spans="2:42" x14ac:dyDescent="0.2">
      <c r="B15" s="22"/>
      <c r="C15" s="19"/>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39"/>
      <c r="AP15" s="9"/>
    </row>
    <row r="16" spans="2:42" ht="15" x14ac:dyDescent="0.2">
      <c r="B16" s="157" t="s">
        <v>58</v>
      </c>
      <c r="C16" s="45"/>
      <c r="D16" s="37"/>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39"/>
      <c r="AP16" s="9"/>
    </row>
    <row r="17" spans="2:42" x14ac:dyDescent="0.2">
      <c r="B17" s="18" t="s">
        <v>112</v>
      </c>
      <c r="C17" s="19"/>
      <c r="D17" s="101">
        <f>+'Pronósticos 1P mensual x 2 años'!P17</f>
        <v>0</v>
      </c>
      <c r="E17" s="101">
        <f>+'Pronósticos 1P mensual x 2 años'!AC17</f>
        <v>0</v>
      </c>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89">
        <f t="shared" ref="AO17:AO22" si="2">ROUND(SUM(D17:AN17),0)</f>
        <v>0</v>
      </c>
      <c r="AP17" s="9"/>
    </row>
    <row r="18" spans="2:42" x14ac:dyDescent="0.2">
      <c r="B18" s="18" t="s">
        <v>94</v>
      </c>
      <c r="C18" s="19"/>
      <c r="D18" s="101">
        <f>+'Pronósticos 1P mensual x 2 años'!P18</f>
        <v>0</v>
      </c>
      <c r="E18" s="101">
        <f>+'Pronósticos 1P mensual x 2 años'!AC18</f>
        <v>0</v>
      </c>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89">
        <f t="shared" si="2"/>
        <v>0</v>
      </c>
      <c r="AP18" s="9"/>
    </row>
    <row r="19" spans="2:42" x14ac:dyDescent="0.2">
      <c r="B19" s="18" t="s">
        <v>95</v>
      </c>
      <c r="C19" s="19"/>
      <c r="D19" s="101">
        <f>+'Pronósticos 1P mensual x 2 años'!P19</f>
        <v>0</v>
      </c>
      <c r="E19" s="101">
        <f>+'Pronósticos 1P mensual x 2 años'!AC19</f>
        <v>0</v>
      </c>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89">
        <f t="shared" si="2"/>
        <v>0</v>
      </c>
      <c r="AP19" s="9"/>
    </row>
    <row r="20" spans="2:42" x14ac:dyDescent="0.2">
      <c r="B20" s="18" t="s">
        <v>132</v>
      </c>
      <c r="C20" s="19"/>
      <c r="D20" s="101">
        <f>+'Pronósticos 1P mensual x 2 años'!P20</f>
        <v>0</v>
      </c>
      <c r="E20" s="101">
        <f>+'Pronósticos 1P mensual x 2 años'!AC20</f>
        <v>0</v>
      </c>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89">
        <f t="shared" si="2"/>
        <v>0</v>
      </c>
      <c r="AP20" s="9"/>
    </row>
    <row r="21" spans="2:42" x14ac:dyDescent="0.2">
      <c r="B21" s="18" t="s">
        <v>135</v>
      </c>
      <c r="C21" s="19"/>
      <c r="D21" s="101">
        <f>+'Pronósticos 1P mensual x 2 años'!P21</f>
        <v>0</v>
      </c>
      <c r="E21" s="101">
        <f>+'Pronósticos 1P mensual x 2 años'!AC21</f>
        <v>0</v>
      </c>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89">
        <f t="shared" si="2"/>
        <v>0</v>
      </c>
      <c r="AP21" s="9"/>
    </row>
    <row r="22" spans="2:42" x14ac:dyDescent="0.2">
      <c r="B22" s="18" t="s">
        <v>97</v>
      </c>
      <c r="C22" s="19"/>
      <c r="D22" s="101">
        <f>+'Pronósticos 1P mensual x 2 años'!P22</f>
        <v>0</v>
      </c>
      <c r="E22" s="101">
        <f>+'Pronósticos 1P mensual x 2 años'!AC22</f>
        <v>0</v>
      </c>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89">
        <f t="shared" si="2"/>
        <v>0</v>
      </c>
      <c r="AP22" s="44"/>
    </row>
    <row r="23" spans="2:42" x14ac:dyDescent="0.2">
      <c r="B23" s="18"/>
      <c r="C23" s="19"/>
      <c r="D23" s="38"/>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39"/>
      <c r="AP23" s="44"/>
    </row>
    <row r="24" spans="2:42" ht="15.75" x14ac:dyDescent="0.2">
      <c r="B24" s="158" t="s">
        <v>52</v>
      </c>
      <c r="C24" s="58"/>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7"/>
      <c r="AP24" s="44"/>
    </row>
    <row r="25" spans="2:42" x14ac:dyDescent="0.2">
      <c r="B25" s="18" t="s">
        <v>316</v>
      </c>
      <c r="C25" s="45"/>
      <c r="D25" s="211"/>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89">
        <f t="shared" ref="AO25:AO27" si="3">ROUND(SUM(D25:AN25),0)</f>
        <v>0</v>
      </c>
      <c r="AP25" s="44"/>
    </row>
    <row r="26" spans="2:42" x14ac:dyDescent="0.2">
      <c r="B26" s="81" t="s">
        <v>100</v>
      </c>
      <c r="C26" s="75"/>
      <c r="D26" s="21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9">
        <f t="shared" si="3"/>
        <v>0</v>
      </c>
      <c r="AP26" s="79"/>
    </row>
    <row r="27" spans="2:42" ht="15.75" thickBot="1" x14ac:dyDescent="0.25">
      <c r="B27" s="161" t="s">
        <v>99</v>
      </c>
      <c r="C27" s="162" t="s">
        <v>110</v>
      </c>
      <c r="D27" s="143">
        <f>SUM(D25:D26)</f>
        <v>0</v>
      </c>
      <c r="E27" s="143">
        <f t="shared" ref="E27:AN27" si="4">SUM(E25:E26)</f>
        <v>0</v>
      </c>
      <c r="F27" s="143">
        <f t="shared" si="4"/>
        <v>0</v>
      </c>
      <c r="G27" s="143">
        <f t="shared" si="4"/>
        <v>0</v>
      </c>
      <c r="H27" s="143">
        <f t="shared" si="4"/>
        <v>0</v>
      </c>
      <c r="I27" s="143">
        <f t="shared" si="4"/>
        <v>0</v>
      </c>
      <c r="J27" s="143">
        <f t="shared" si="4"/>
        <v>0</v>
      </c>
      <c r="K27" s="143">
        <f t="shared" si="4"/>
        <v>0</v>
      </c>
      <c r="L27" s="143">
        <f t="shared" si="4"/>
        <v>0</v>
      </c>
      <c r="M27" s="143">
        <f t="shared" si="4"/>
        <v>0</v>
      </c>
      <c r="N27" s="143">
        <f t="shared" si="4"/>
        <v>0</v>
      </c>
      <c r="O27" s="143">
        <f t="shared" si="4"/>
        <v>0</v>
      </c>
      <c r="P27" s="143">
        <f t="shared" si="4"/>
        <v>0</v>
      </c>
      <c r="Q27" s="143">
        <f t="shared" si="4"/>
        <v>0</v>
      </c>
      <c r="R27" s="143">
        <f t="shared" si="4"/>
        <v>0</v>
      </c>
      <c r="S27" s="143">
        <f t="shared" si="4"/>
        <v>0</v>
      </c>
      <c r="T27" s="143">
        <f t="shared" si="4"/>
        <v>0</v>
      </c>
      <c r="U27" s="143">
        <f t="shared" si="4"/>
        <v>0</v>
      </c>
      <c r="V27" s="143">
        <f t="shared" si="4"/>
        <v>0</v>
      </c>
      <c r="W27" s="143">
        <f t="shared" si="4"/>
        <v>0</v>
      </c>
      <c r="X27" s="143">
        <f t="shared" si="4"/>
        <v>0</v>
      </c>
      <c r="Y27" s="143">
        <f t="shared" si="4"/>
        <v>0</v>
      </c>
      <c r="Z27" s="143">
        <f t="shared" si="4"/>
        <v>0</v>
      </c>
      <c r="AA27" s="143">
        <f t="shared" si="4"/>
        <v>0</v>
      </c>
      <c r="AB27" s="143">
        <f t="shared" si="4"/>
        <v>0</v>
      </c>
      <c r="AC27" s="143">
        <f t="shared" si="4"/>
        <v>0</v>
      </c>
      <c r="AD27" s="143">
        <f t="shared" si="4"/>
        <v>0</v>
      </c>
      <c r="AE27" s="143">
        <f t="shared" si="4"/>
        <v>0</v>
      </c>
      <c r="AF27" s="143">
        <f t="shared" si="4"/>
        <v>0</v>
      </c>
      <c r="AG27" s="143">
        <f t="shared" si="4"/>
        <v>0</v>
      </c>
      <c r="AH27" s="143">
        <f t="shared" si="4"/>
        <v>0</v>
      </c>
      <c r="AI27" s="143">
        <f t="shared" si="4"/>
        <v>0</v>
      </c>
      <c r="AJ27" s="143">
        <f t="shared" si="4"/>
        <v>0</v>
      </c>
      <c r="AK27" s="143">
        <f t="shared" si="4"/>
        <v>0</v>
      </c>
      <c r="AL27" s="143">
        <f t="shared" si="4"/>
        <v>0</v>
      </c>
      <c r="AM27" s="143">
        <f t="shared" si="4"/>
        <v>0</v>
      </c>
      <c r="AN27" s="143">
        <f t="shared" si="4"/>
        <v>0</v>
      </c>
      <c r="AO27" s="89">
        <f t="shared" si="3"/>
        <v>0</v>
      </c>
      <c r="AP27" s="44"/>
    </row>
    <row r="28" spans="2:42" ht="15" thickBot="1" x14ac:dyDescent="0.25">
      <c r="B28" s="54"/>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156"/>
      <c r="AP28" s="44"/>
    </row>
    <row r="29" spans="2:42" ht="18" x14ac:dyDescent="0.2">
      <c r="B29" s="94" t="s">
        <v>76</v>
      </c>
      <c r="C29" s="106"/>
      <c r="D29" s="107"/>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9"/>
      <c r="AP29" s="44"/>
    </row>
    <row r="30" spans="2:42" s="141" customFormat="1" ht="40.5" customHeight="1" x14ac:dyDescent="0.2">
      <c r="B30" s="130" t="s">
        <v>72</v>
      </c>
      <c r="C30" s="131" t="s">
        <v>48</v>
      </c>
      <c r="D30" s="131">
        <v>2021</v>
      </c>
      <c r="E30" s="131">
        <f>+D30+1</f>
        <v>2022</v>
      </c>
      <c r="F30" s="131">
        <f t="shared" ref="F30" si="5">+E30+1</f>
        <v>2023</v>
      </c>
      <c r="G30" s="131">
        <f t="shared" ref="G30" si="6">+F30+1</f>
        <v>2024</v>
      </c>
      <c r="H30" s="131">
        <f t="shared" ref="H30" si="7">+G30+1</f>
        <v>2025</v>
      </c>
      <c r="I30" s="131">
        <f t="shared" ref="I30" si="8">+H30+1</f>
        <v>2026</v>
      </c>
      <c r="J30" s="131">
        <f t="shared" ref="J30" si="9">+I30+1</f>
        <v>2027</v>
      </c>
      <c r="K30" s="131">
        <f t="shared" ref="K30" si="10">+J30+1</f>
        <v>2028</v>
      </c>
      <c r="L30" s="131">
        <f t="shared" ref="L30" si="11">+K30+1</f>
        <v>2029</v>
      </c>
      <c r="M30" s="131">
        <f t="shared" ref="M30" si="12">+L30+1</f>
        <v>2030</v>
      </c>
      <c r="N30" s="131">
        <f t="shared" ref="N30" si="13">+M30+1</f>
        <v>2031</v>
      </c>
      <c r="O30" s="131">
        <f t="shared" ref="O30" si="14">+N30+1</f>
        <v>2032</v>
      </c>
      <c r="P30" s="131">
        <f t="shared" ref="P30" si="15">+O30+1</f>
        <v>2033</v>
      </c>
      <c r="Q30" s="131">
        <f t="shared" ref="Q30" si="16">+P30+1</f>
        <v>2034</v>
      </c>
      <c r="R30" s="131">
        <f t="shared" ref="R30" si="17">+Q30+1</f>
        <v>2035</v>
      </c>
      <c r="S30" s="131">
        <f t="shared" ref="S30" si="18">+R30+1</f>
        <v>2036</v>
      </c>
      <c r="T30" s="131">
        <f t="shared" ref="T30" si="19">+S30+1</f>
        <v>2037</v>
      </c>
      <c r="U30" s="131">
        <f t="shared" ref="U30" si="20">+T30+1</f>
        <v>2038</v>
      </c>
      <c r="V30" s="131">
        <f t="shared" ref="V30" si="21">+U30+1</f>
        <v>2039</v>
      </c>
      <c r="W30" s="131">
        <f t="shared" ref="W30" si="22">+V30+1</f>
        <v>2040</v>
      </c>
      <c r="X30" s="131">
        <f t="shared" ref="X30" si="23">+W30+1</f>
        <v>2041</v>
      </c>
      <c r="Y30" s="131">
        <f t="shared" ref="Y30" si="24">+X30+1</f>
        <v>2042</v>
      </c>
      <c r="Z30" s="131">
        <f t="shared" ref="Z30" si="25">+Y30+1</f>
        <v>2043</v>
      </c>
      <c r="AA30" s="131">
        <f t="shared" ref="AA30" si="26">+Z30+1</f>
        <v>2044</v>
      </c>
      <c r="AB30" s="131">
        <f t="shared" ref="AB30" si="27">+AA30+1</f>
        <v>2045</v>
      </c>
      <c r="AC30" s="131">
        <f t="shared" ref="AC30" si="28">+AB30+1</f>
        <v>2046</v>
      </c>
      <c r="AD30" s="131">
        <f t="shared" ref="AD30" si="29">+AC30+1</f>
        <v>2047</v>
      </c>
      <c r="AE30" s="131">
        <f t="shared" ref="AE30" si="30">+AD30+1</f>
        <v>2048</v>
      </c>
      <c r="AF30" s="131">
        <f t="shared" ref="AF30" si="31">+AE30+1</f>
        <v>2049</v>
      </c>
      <c r="AG30" s="131">
        <f t="shared" ref="AG30" si="32">+AF30+1</f>
        <v>2050</v>
      </c>
      <c r="AH30" s="131">
        <f t="shared" ref="AH30" si="33">+AG30+1</f>
        <v>2051</v>
      </c>
      <c r="AI30" s="131">
        <f t="shared" ref="AI30" si="34">+AH30+1</f>
        <v>2052</v>
      </c>
      <c r="AJ30" s="131">
        <f t="shared" ref="AJ30" si="35">+AI30+1</f>
        <v>2053</v>
      </c>
      <c r="AK30" s="131">
        <f t="shared" ref="AK30" si="36">+AJ30+1</f>
        <v>2054</v>
      </c>
      <c r="AL30" s="131">
        <f t="shared" ref="AL30" si="37">+AK30+1</f>
        <v>2055</v>
      </c>
      <c r="AM30" s="131">
        <f t="shared" ref="AM30" si="38">+AL30+1</f>
        <v>2056</v>
      </c>
      <c r="AN30" s="131">
        <f t="shared" ref="AN30" si="39">+AM30+1</f>
        <v>2057</v>
      </c>
      <c r="AO30" s="139" t="s">
        <v>2</v>
      </c>
      <c r="AP30" s="140"/>
    </row>
    <row r="31" spans="2:42" x14ac:dyDescent="0.2">
      <c r="B31" s="18" t="s">
        <v>104</v>
      </c>
      <c r="C31" s="45" t="s">
        <v>3</v>
      </c>
      <c r="D31" s="84">
        <f>+'Pronósticos 1P mensual x 2 años'!P27</f>
        <v>0</v>
      </c>
      <c r="E31" s="84">
        <f>+'Pronósticos 1P mensual x 2 años'!AC27</f>
        <v>0</v>
      </c>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89">
        <f t="shared" ref="AO31:AO33" si="40">ROUND(SUM(D31:AN31),0)</f>
        <v>0</v>
      </c>
      <c r="AP31" s="44"/>
    </row>
    <row r="32" spans="2:42" x14ac:dyDescent="0.2">
      <c r="B32" s="18" t="s">
        <v>105</v>
      </c>
      <c r="C32" s="45" t="s">
        <v>4</v>
      </c>
      <c r="D32" s="84">
        <f>+'Pronósticos 1P mensual x 2 años'!P28</f>
        <v>0</v>
      </c>
      <c r="E32" s="84">
        <f>+'Pronósticos 1P mensual x 2 años'!AC28</f>
        <v>0</v>
      </c>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89">
        <f t="shared" si="40"/>
        <v>0</v>
      </c>
      <c r="AP32" s="44"/>
    </row>
    <row r="33" spans="2:42" x14ac:dyDescent="0.2">
      <c r="B33" s="18" t="s">
        <v>106</v>
      </c>
      <c r="C33" s="45" t="s">
        <v>5</v>
      </c>
      <c r="D33" s="84">
        <f>+'Pronósticos 1P mensual x 2 años'!P29</f>
        <v>0</v>
      </c>
      <c r="E33" s="84">
        <f>+'Pronósticos 1P mensual x 2 años'!AC29</f>
        <v>0</v>
      </c>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89">
        <f t="shared" si="40"/>
        <v>0</v>
      </c>
      <c r="AP33" s="44"/>
    </row>
    <row r="34" spans="2:42" ht="15" x14ac:dyDescent="0.2">
      <c r="B34" s="159" t="s">
        <v>78</v>
      </c>
      <c r="C34" s="19"/>
      <c r="D34" s="86">
        <f>SUM(D31:D33)</f>
        <v>0</v>
      </c>
      <c r="E34" s="86">
        <f t="shared" ref="E34:AO34" si="41">SUM(E31:E33)</f>
        <v>0</v>
      </c>
      <c r="F34" s="86">
        <f t="shared" si="41"/>
        <v>0</v>
      </c>
      <c r="G34" s="86">
        <f t="shared" si="41"/>
        <v>0</v>
      </c>
      <c r="H34" s="86">
        <f t="shared" si="41"/>
        <v>0</v>
      </c>
      <c r="I34" s="86">
        <f t="shared" si="41"/>
        <v>0</v>
      </c>
      <c r="J34" s="86">
        <f t="shared" si="41"/>
        <v>0</v>
      </c>
      <c r="K34" s="86">
        <f t="shared" si="41"/>
        <v>0</v>
      </c>
      <c r="L34" s="86">
        <f t="shared" si="41"/>
        <v>0</v>
      </c>
      <c r="M34" s="86">
        <f t="shared" si="41"/>
        <v>0</v>
      </c>
      <c r="N34" s="86">
        <f t="shared" si="41"/>
        <v>0</v>
      </c>
      <c r="O34" s="86">
        <f t="shared" si="41"/>
        <v>0</v>
      </c>
      <c r="P34" s="86">
        <f t="shared" si="41"/>
        <v>0</v>
      </c>
      <c r="Q34" s="86">
        <f t="shared" si="41"/>
        <v>0</v>
      </c>
      <c r="R34" s="86">
        <f t="shared" si="41"/>
        <v>0</v>
      </c>
      <c r="S34" s="86">
        <f t="shared" si="41"/>
        <v>0</v>
      </c>
      <c r="T34" s="86">
        <f t="shared" si="41"/>
        <v>0</v>
      </c>
      <c r="U34" s="86">
        <f t="shared" si="41"/>
        <v>0</v>
      </c>
      <c r="V34" s="86">
        <f t="shared" si="41"/>
        <v>0</v>
      </c>
      <c r="W34" s="86">
        <f t="shared" si="41"/>
        <v>0</v>
      </c>
      <c r="X34" s="86">
        <f t="shared" si="41"/>
        <v>0</v>
      </c>
      <c r="Y34" s="86">
        <f t="shared" si="41"/>
        <v>0</v>
      </c>
      <c r="Z34" s="86">
        <f t="shared" si="41"/>
        <v>0</v>
      </c>
      <c r="AA34" s="86">
        <f t="shared" si="41"/>
        <v>0</v>
      </c>
      <c r="AB34" s="86">
        <f t="shared" si="41"/>
        <v>0</v>
      </c>
      <c r="AC34" s="86">
        <f t="shared" si="41"/>
        <v>0</v>
      </c>
      <c r="AD34" s="86">
        <f t="shared" si="41"/>
        <v>0</v>
      </c>
      <c r="AE34" s="86">
        <f t="shared" si="41"/>
        <v>0</v>
      </c>
      <c r="AF34" s="86">
        <f t="shared" si="41"/>
        <v>0</v>
      </c>
      <c r="AG34" s="86">
        <f t="shared" si="41"/>
        <v>0</v>
      </c>
      <c r="AH34" s="86">
        <f t="shared" si="41"/>
        <v>0</v>
      </c>
      <c r="AI34" s="86">
        <f t="shared" si="41"/>
        <v>0</v>
      </c>
      <c r="AJ34" s="86">
        <f t="shared" si="41"/>
        <v>0</v>
      </c>
      <c r="AK34" s="86">
        <f t="shared" si="41"/>
        <v>0</v>
      </c>
      <c r="AL34" s="86">
        <f t="shared" si="41"/>
        <v>0</v>
      </c>
      <c r="AM34" s="86">
        <f t="shared" si="41"/>
        <v>0</v>
      </c>
      <c r="AN34" s="86">
        <f t="shared" si="41"/>
        <v>0</v>
      </c>
      <c r="AO34" s="89">
        <f t="shared" si="41"/>
        <v>0</v>
      </c>
      <c r="AP34" s="102"/>
    </row>
    <row r="35" spans="2:42" ht="15" thickBot="1" x14ac:dyDescent="0.25">
      <c r="B35" s="61"/>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154"/>
      <c r="AP35" s="44"/>
    </row>
    <row r="36" spans="2:42" s="21" customFormat="1" ht="23.45" customHeight="1" x14ac:dyDescent="0.2">
      <c r="B36" s="97" t="s">
        <v>57</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103"/>
      <c r="AP36" s="60"/>
    </row>
    <row r="37" spans="2:42" s="17" customFormat="1" ht="27.75" customHeight="1" x14ac:dyDescent="0.2">
      <c r="B37" s="130" t="s">
        <v>73</v>
      </c>
      <c r="C37" s="131" t="s">
        <v>50</v>
      </c>
      <c r="D37" s="131">
        <v>2021</v>
      </c>
      <c r="E37" s="131">
        <f>+D37+1</f>
        <v>2022</v>
      </c>
      <c r="F37" s="131">
        <f t="shared" ref="F37" si="42">+E37+1</f>
        <v>2023</v>
      </c>
      <c r="G37" s="131">
        <f t="shared" ref="G37" si="43">+F37+1</f>
        <v>2024</v>
      </c>
      <c r="H37" s="131">
        <f t="shared" ref="H37" si="44">+G37+1</f>
        <v>2025</v>
      </c>
      <c r="I37" s="131">
        <f t="shared" ref="I37" si="45">+H37+1</f>
        <v>2026</v>
      </c>
      <c r="J37" s="131">
        <f t="shared" ref="J37" si="46">+I37+1</f>
        <v>2027</v>
      </c>
      <c r="K37" s="131">
        <f t="shared" ref="K37" si="47">+J37+1</f>
        <v>2028</v>
      </c>
      <c r="L37" s="131">
        <f t="shared" ref="L37" si="48">+K37+1</f>
        <v>2029</v>
      </c>
      <c r="M37" s="131">
        <f t="shared" ref="M37" si="49">+L37+1</f>
        <v>2030</v>
      </c>
      <c r="N37" s="131">
        <f t="shared" ref="N37" si="50">+M37+1</f>
        <v>2031</v>
      </c>
      <c r="O37" s="131">
        <f t="shared" ref="O37" si="51">+N37+1</f>
        <v>2032</v>
      </c>
      <c r="P37" s="131">
        <f t="shared" ref="P37" si="52">+O37+1</f>
        <v>2033</v>
      </c>
      <c r="Q37" s="131">
        <f t="shared" ref="Q37" si="53">+P37+1</f>
        <v>2034</v>
      </c>
      <c r="R37" s="131">
        <f t="shared" ref="R37" si="54">+Q37+1</f>
        <v>2035</v>
      </c>
      <c r="S37" s="131">
        <f t="shared" ref="S37" si="55">+R37+1</f>
        <v>2036</v>
      </c>
      <c r="T37" s="131">
        <f t="shared" ref="T37" si="56">+S37+1</f>
        <v>2037</v>
      </c>
      <c r="U37" s="131">
        <f t="shared" ref="U37" si="57">+T37+1</f>
        <v>2038</v>
      </c>
      <c r="V37" s="131">
        <f t="shared" ref="V37" si="58">+U37+1</f>
        <v>2039</v>
      </c>
      <c r="W37" s="131">
        <f t="shared" ref="W37" si="59">+V37+1</f>
        <v>2040</v>
      </c>
      <c r="X37" s="131">
        <f t="shared" ref="X37" si="60">+W37+1</f>
        <v>2041</v>
      </c>
      <c r="Y37" s="131">
        <f t="shared" ref="Y37" si="61">+X37+1</f>
        <v>2042</v>
      </c>
      <c r="Z37" s="131">
        <f t="shared" ref="Z37" si="62">+Y37+1</f>
        <v>2043</v>
      </c>
      <c r="AA37" s="131">
        <f t="shared" ref="AA37" si="63">+Z37+1</f>
        <v>2044</v>
      </c>
      <c r="AB37" s="131">
        <f t="shared" ref="AB37" si="64">+AA37+1</f>
        <v>2045</v>
      </c>
      <c r="AC37" s="131">
        <f t="shared" ref="AC37" si="65">+AB37+1</f>
        <v>2046</v>
      </c>
      <c r="AD37" s="131">
        <f t="shared" ref="AD37" si="66">+AC37+1</f>
        <v>2047</v>
      </c>
      <c r="AE37" s="131">
        <f t="shared" ref="AE37" si="67">+AD37+1</f>
        <v>2048</v>
      </c>
      <c r="AF37" s="131">
        <f t="shared" ref="AF37" si="68">+AE37+1</f>
        <v>2049</v>
      </c>
      <c r="AG37" s="131">
        <f t="shared" ref="AG37" si="69">+AF37+1</f>
        <v>2050</v>
      </c>
      <c r="AH37" s="131">
        <f t="shared" ref="AH37" si="70">+AG37+1</f>
        <v>2051</v>
      </c>
      <c r="AI37" s="131">
        <f t="shared" ref="AI37" si="71">+AH37+1</f>
        <v>2052</v>
      </c>
      <c r="AJ37" s="131">
        <f t="shared" ref="AJ37" si="72">+AI37+1</f>
        <v>2053</v>
      </c>
      <c r="AK37" s="131">
        <f t="shared" ref="AK37" si="73">+AJ37+1</f>
        <v>2054</v>
      </c>
      <c r="AL37" s="131">
        <f t="shared" ref="AL37" si="74">+AK37+1</f>
        <v>2055</v>
      </c>
      <c r="AM37" s="131">
        <f t="shared" ref="AM37" si="75">+AL37+1</f>
        <v>2056</v>
      </c>
      <c r="AN37" s="131">
        <f t="shared" ref="AN37" si="76">+AM37+1</f>
        <v>2057</v>
      </c>
      <c r="AO37" s="139" t="s">
        <v>2</v>
      </c>
      <c r="AP37" s="9"/>
    </row>
    <row r="38" spans="2:42" x14ac:dyDescent="0.2">
      <c r="B38" s="18" t="s">
        <v>101</v>
      </c>
      <c r="C38" s="45" t="s">
        <v>3</v>
      </c>
      <c r="D38" s="126">
        <f>+'Pronósticos 1P mensual x 2 años'!P34</f>
        <v>0</v>
      </c>
      <c r="E38" s="126">
        <f>+'Pronósticos 1P mensual x 2 años'!AC34</f>
        <v>0</v>
      </c>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89">
        <f>ROUND(SUM(D38:AN38),0)</f>
        <v>0</v>
      </c>
      <c r="AP38" s="9"/>
    </row>
    <row r="39" spans="2:42" x14ac:dyDescent="0.2">
      <c r="B39" s="18" t="s">
        <v>102</v>
      </c>
      <c r="C39" s="45" t="s">
        <v>4</v>
      </c>
      <c r="D39" s="126">
        <f>+'Pronósticos 1P mensual x 2 años'!P35</f>
        <v>0</v>
      </c>
      <c r="E39" s="126">
        <f>+'Pronósticos 1P mensual x 2 años'!AC35</f>
        <v>0</v>
      </c>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89">
        <f>ROUND(SUM(D39:AN39),0)</f>
        <v>0</v>
      </c>
      <c r="AP39" s="9"/>
    </row>
    <row r="40" spans="2:42" x14ac:dyDescent="0.2">
      <c r="B40" s="18" t="s">
        <v>103</v>
      </c>
      <c r="C40" s="45" t="s">
        <v>5</v>
      </c>
      <c r="D40" s="126">
        <f>+'Pronósticos 1P mensual x 2 años'!P36</f>
        <v>0</v>
      </c>
      <c r="E40" s="126">
        <f>+'Pronósticos 1P mensual x 2 años'!AC36</f>
        <v>0</v>
      </c>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89">
        <f>ROUND(SUM(D40:AN40),0)</f>
        <v>0</v>
      </c>
      <c r="AP40" s="9"/>
    </row>
    <row r="41" spans="2:42" ht="15" x14ac:dyDescent="0.2">
      <c r="B41" s="159" t="s">
        <v>46</v>
      </c>
      <c r="C41" s="160" t="s">
        <v>45</v>
      </c>
      <c r="D41" s="86">
        <f>SUM(D38:D40)</f>
        <v>0</v>
      </c>
      <c r="E41" s="86">
        <f t="shared" ref="E41:AO41" si="77">SUM(E38:E40)</f>
        <v>0</v>
      </c>
      <c r="F41" s="86">
        <f t="shared" si="77"/>
        <v>0</v>
      </c>
      <c r="G41" s="86">
        <f t="shared" si="77"/>
        <v>0</v>
      </c>
      <c r="H41" s="86">
        <f t="shared" si="77"/>
        <v>0</v>
      </c>
      <c r="I41" s="86">
        <f t="shared" si="77"/>
        <v>0</v>
      </c>
      <c r="J41" s="86">
        <f t="shared" si="77"/>
        <v>0</v>
      </c>
      <c r="K41" s="86">
        <f t="shared" si="77"/>
        <v>0</v>
      </c>
      <c r="L41" s="86">
        <f t="shared" si="77"/>
        <v>0</v>
      </c>
      <c r="M41" s="86">
        <f t="shared" si="77"/>
        <v>0</v>
      </c>
      <c r="N41" s="86">
        <f t="shared" si="77"/>
        <v>0</v>
      </c>
      <c r="O41" s="86">
        <f t="shared" si="77"/>
        <v>0</v>
      </c>
      <c r="P41" s="86">
        <f t="shared" si="77"/>
        <v>0</v>
      </c>
      <c r="Q41" s="86">
        <f t="shared" si="77"/>
        <v>0</v>
      </c>
      <c r="R41" s="86">
        <f t="shared" si="77"/>
        <v>0</v>
      </c>
      <c r="S41" s="86">
        <f t="shared" si="77"/>
        <v>0</v>
      </c>
      <c r="T41" s="86">
        <f t="shared" si="77"/>
        <v>0</v>
      </c>
      <c r="U41" s="86">
        <f t="shared" si="77"/>
        <v>0</v>
      </c>
      <c r="V41" s="86">
        <f t="shared" si="77"/>
        <v>0</v>
      </c>
      <c r="W41" s="86">
        <f t="shared" si="77"/>
        <v>0</v>
      </c>
      <c r="X41" s="86">
        <f t="shared" si="77"/>
        <v>0</v>
      </c>
      <c r="Y41" s="86">
        <f t="shared" si="77"/>
        <v>0</v>
      </c>
      <c r="Z41" s="86">
        <f t="shared" si="77"/>
        <v>0</v>
      </c>
      <c r="AA41" s="86">
        <f t="shared" si="77"/>
        <v>0</v>
      </c>
      <c r="AB41" s="86">
        <f t="shared" si="77"/>
        <v>0</v>
      </c>
      <c r="AC41" s="86">
        <f t="shared" si="77"/>
        <v>0</v>
      </c>
      <c r="AD41" s="86">
        <f t="shared" si="77"/>
        <v>0</v>
      </c>
      <c r="AE41" s="86">
        <f t="shared" si="77"/>
        <v>0</v>
      </c>
      <c r="AF41" s="86">
        <f t="shared" si="77"/>
        <v>0</v>
      </c>
      <c r="AG41" s="86">
        <f t="shared" si="77"/>
        <v>0</v>
      </c>
      <c r="AH41" s="86">
        <f t="shared" si="77"/>
        <v>0</v>
      </c>
      <c r="AI41" s="86">
        <f t="shared" si="77"/>
        <v>0</v>
      </c>
      <c r="AJ41" s="86">
        <f t="shared" si="77"/>
        <v>0</v>
      </c>
      <c r="AK41" s="86">
        <f t="shared" si="77"/>
        <v>0</v>
      </c>
      <c r="AL41" s="86">
        <f t="shared" si="77"/>
        <v>0</v>
      </c>
      <c r="AM41" s="86">
        <f t="shared" si="77"/>
        <v>0</v>
      </c>
      <c r="AN41" s="86">
        <f t="shared" si="77"/>
        <v>0</v>
      </c>
      <c r="AO41" s="89">
        <f t="shared" si="77"/>
        <v>0</v>
      </c>
      <c r="AP41" s="9"/>
    </row>
    <row r="42" spans="2:42" x14ac:dyDescent="0.2">
      <c r="B42" s="22"/>
      <c r="C42" s="19"/>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9"/>
      <c r="AP42" s="9"/>
    </row>
    <row r="43" spans="2:42" ht="15" x14ac:dyDescent="0.2">
      <c r="B43" s="157" t="s">
        <v>58</v>
      </c>
      <c r="C43" s="45"/>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43"/>
      <c r="AP43" s="9"/>
    </row>
    <row r="44" spans="2:42" x14ac:dyDescent="0.2">
      <c r="B44" s="18" t="s">
        <v>111</v>
      </c>
      <c r="C44" s="19"/>
      <c r="D44" s="126">
        <f>+'Pronósticos 1P mensual x 2 años'!P40</f>
        <v>0</v>
      </c>
      <c r="E44" s="126">
        <f>+'Pronósticos 1P mensual x 2 años'!AC40</f>
        <v>0</v>
      </c>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89">
        <f t="shared" ref="AO44:AO50" si="78">ROUND(SUM(D44:AN44),0)</f>
        <v>0</v>
      </c>
      <c r="AP44" s="9"/>
    </row>
    <row r="45" spans="2:42" x14ac:dyDescent="0.2">
      <c r="B45" s="18" t="s">
        <v>93</v>
      </c>
      <c r="C45" s="19"/>
      <c r="D45" s="126">
        <f>+'Pronósticos 1P mensual x 2 años'!P41</f>
        <v>0</v>
      </c>
      <c r="E45" s="126">
        <f>+'Pronósticos 1P mensual x 2 años'!AC41</f>
        <v>0</v>
      </c>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89">
        <f t="shared" si="78"/>
        <v>0</v>
      </c>
      <c r="AP45" s="9"/>
    </row>
    <row r="46" spans="2:42" x14ac:dyDescent="0.2">
      <c r="B46" s="18" t="s">
        <v>94</v>
      </c>
      <c r="C46" s="19"/>
      <c r="D46" s="126">
        <f>+'Pronósticos 1P mensual x 2 años'!P42</f>
        <v>0</v>
      </c>
      <c r="E46" s="126">
        <f>+'Pronósticos 1P mensual x 2 años'!AC42</f>
        <v>0</v>
      </c>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89">
        <f t="shared" si="78"/>
        <v>0</v>
      </c>
      <c r="AP46" s="9"/>
    </row>
    <row r="47" spans="2:42" x14ac:dyDescent="0.2">
      <c r="B47" s="18" t="s">
        <v>95</v>
      </c>
      <c r="C47" s="19"/>
      <c r="D47" s="126">
        <f>+'Pronósticos 1P mensual x 2 años'!P43</f>
        <v>0</v>
      </c>
      <c r="E47" s="126">
        <f>+'Pronósticos 1P mensual x 2 años'!AC43</f>
        <v>0</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89">
        <f t="shared" si="78"/>
        <v>0</v>
      </c>
      <c r="AP47" s="9"/>
    </row>
    <row r="48" spans="2:42" x14ac:dyDescent="0.2">
      <c r="B48" s="18" t="s">
        <v>132</v>
      </c>
      <c r="C48" s="19"/>
      <c r="D48" s="126">
        <f>+'Pronósticos 1P mensual x 2 años'!P44</f>
        <v>0</v>
      </c>
      <c r="E48" s="126">
        <f>+'Pronósticos 1P mensual x 2 años'!AC44</f>
        <v>0</v>
      </c>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89">
        <f t="shared" si="78"/>
        <v>0</v>
      </c>
      <c r="AP48" s="9"/>
    </row>
    <row r="49" spans="2:42" x14ac:dyDescent="0.2">
      <c r="B49" s="18" t="s">
        <v>136</v>
      </c>
      <c r="C49" s="19"/>
      <c r="D49" s="126">
        <f>+'Pronósticos 1P mensual x 2 años'!P45</f>
        <v>0</v>
      </c>
      <c r="E49" s="126">
        <f>+'Pronósticos 1P mensual x 2 años'!AC45</f>
        <v>0</v>
      </c>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89">
        <f t="shared" si="78"/>
        <v>0</v>
      </c>
      <c r="AP49" s="9"/>
    </row>
    <row r="50" spans="2:42" x14ac:dyDescent="0.2">
      <c r="B50" s="18" t="s">
        <v>97</v>
      </c>
      <c r="C50" s="20"/>
      <c r="D50" s="126">
        <f>+'Pronósticos 1P mensual x 2 años'!P46</f>
        <v>0</v>
      </c>
      <c r="E50" s="126">
        <f>+'Pronósticos 1P mensual x 2 años'!AC46</f>
        <v>0</v>
      </c>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89">
        <f t="shared" si="78"/>
        <v>0</v>
      </c>
      <c r="AP50" s="9"/>
    </row>
    <row r="51" spans="2:42" x14ac:dyDescent="0.2">
      <c r="B51" s="18"/>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53"/>
      <c r="AP51" s="9"/>
    </row>
    <row r="52" spans="2:42" ht="15.75" x14ac:dyDescent="0.2">
      <c r="B52" s="158" t="s">
        <v>47</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9"/>
      <c r="AP52" s="9"/>
    </row>
    <row r="53" spans="2:42" x14ac:dyDescent="0.2">
      <c r="B53" s="18" t="s">
        <v>83</v>
      </c>
      <c r="C53" s="45"/>
      <c r="D53" s="211"/>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89">
        <f t="shared" ref="AO53:AO55" si="79">ROUND(SUM(D53:AN53),0)</f>
        <v>0</v>
      </c>
    </row>
    <row r="54" spans="2:42" x14ac:dyDescent="0.2">
      <c r="B54" s="81" t="s">
        <v>100</v>
      </c>
      <c r="C54" s="75"/>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89">
        <f t="shared" si="79"/>
        <v>0</v>
      </c>
    </row>
    <row r="55" spans="2:42" ht="15.75" thickBot="1" x14ac:dyDescent="0.25">
      <c r="B55" s="161" t="s">
        <v>99</v>
      </c>
      <c r="C55" s="162" t="s">
        <v>110</v>
      </c>
      <c r="D55" s="143">
        <f>SUM(D53:D54)</f>
        <v>0</v>
      </c>
      <c r="E55" s="143">
        <f t="shared" ref="E55:AN55" si="80">SUM(E53:E54)</f>
        <v>0</v>
      </c>
      <c r="F55" s="143">
        <f t="shared" si="80"/>
        <v>0</v>
      </c>
      <c r="G55" s="143">
        <f t="shared" si="80"/>
        <v>0</v>
      </c>
      <c r="H55" s="143">
        <f t="shared" si="80"/>
        <v>0</v>
      </c>
      <c r="I55" s="143">
        <f t="shared" si="80"/>
        <v>0</v>
      </c>
      <c r="J55" s="143">
        <f t="shared" si="80"/>
        <v>0</v>
      </c>
      <c r="K55" s="143">
        <f t="shared" si="80"/>
        <v>0</v>
      </c>
      <c r="L55" s="143">
        <f t="shared" si="80"/>
        <v>0</v>
      </c>
      <c r="M55" s="143">
        <f t="shared" si="80"/>
        <v>0</v>
      </c>
      <c r="N55" s="143">
        <f t="shared" si="80"/>
        <v>0</v>
      </c>
      <c r="O55" s="143">
        <f t="shared" si="80"/>
        <v>0</v>
      </c>
      <c r="P55" s="143">
        <f t="shared" si="80"/>
        <v>0</v>
      </c>
      <c r="Q55" s="143">
        <f t="shared" si="80"/>
        <v>0</v>
      </c>
      <c r="R55" s="143">
        <f t="shared" si="80"/>
        <v>0</v>
      </c>
      <c r="S55" s="143">
        <f t="shared" si="80"/>
        <v>0</v>
      </c>
      <c r="T55" s="143">
        <f t="shared" si="80"/>
        <v>0</v>
      </c>
      <c r="U55" s="143">
        <f t="shared" si="80"/>
        <v>0</v>
      </c>
      <c r="V55" s="143">
        <f t="shared" si="80"/>
        <v>0</v>
      </c>
      <c r="W55" s="143">
        <f t="shared" si="80"/>
        <v>0</v>
      </c>
      <c r="X55" s="143">
        <f t="shared" si="80"/>
        <v>0</v>
      </c>
      <c r="Y55" s="143">
        <f t="shared" si="80"/>
        <v>0</v>
      </c>
      <c r="Z55" s="143">
        <f t="shared" si="80"/>
        <v>0</v>
      </c>
      <c r="AA55" s="143">
        <f t="shared" si="80"/>
        <v>0</v>
      </c>
      <c r="AB55" s="143">
        <f t="shared" si="80"/>
        <v>0</v>
      </c>
      <c r="AC55" s="143">
        <f t="shared" si="80"/>
        <v>0</v>
      </c>
      <c r="AD55" s="143">
        <f t="shared" si="80"/>
        <v>0</v>
      </c>
      <c r="AE55" s="143">
        <f t="shared" si="80"/>
        <v>0</v>
      </c>
      <c r="AF55" s="143">
        <f t="shared" si="80"/>
        <v>0</v>
      </c>
      <c r="AG55" s="143">
        <f t="shared" si="80"/>
        <v>0</v>
      </c>
      <c r="AH55" s="143">
        <f t="shared" si="80"/>
        <v>0</v>
      </c>
      <c r="AI55" s="143">
        <f t="shared" si="80"/>
        <v>0</v>
      </c>
      <c r="AJ55" s="143">
        <f t="shared" si="80"/>
        <v>0</v>
      </c>
      <c r="AK55" s="143">
        <f t="shared" si="80"/>
        <v>0</v>
      </c>
      <c r="AL55" s="143">
        <f t="shared" si="80"/>
        <v>0</v>
      </c>
      <c r="AM55" s="143">
        <f t="shared" si="80"/>
        <v>0</v>
      </c>
      <c r="AN55" s="143">
        <f t="shared" si="80"/>
        <v>0</v>
      </c>
      <c r="AO55" s="110">
        <f t="shared" si="79"/>
        <v>0</v>
      </c>
    </row>
    <row r="57" spans="2:42" x14ac:dyDescent="0.2">
      <c r="B57"/>
      <c r="C57"/>
    </row>
    <row r="58" spans="2:42" x14ac:dyDescent="0.2">
      <c r="B58"/>
      <c r="C58"/>
    </row>
    <row r="100" spans="52:52" x14ac:dyDescent="0.2">
      <c r="AZ100" s="301" t="s">
        <v>315</v>
      </c>
    </row>
    <row r="666" spans="5:5" x14ac:dyDescent="0.2">
      <c r="E666" s="301" t="s">
        <v>271</v>
      </c>
    </row>
  </sheetData>
  <sheetProtection algorithmName="SHA-512" hashValue="X9uAAWIUcvbRnwXfMWoBPHQajc/wdTJElLuHFMzYlhpqgge7HOpaQc19/HKGV7Ff2MQHwE3Rk6lHis7a6dBxrA==" saltValue="t51WOCXbn0zNIvwkbV2mmg==" spinCount="100000" sheet="1" objects="1" scenarios="1"/>
  <protectedRanges>
    <protectedRange algorithmName="SHA-512" hashValue="vKR4WGSWgBwdmPjn0cZj1tWo6O4HSxlSacb0ZDq0afzt9sATT4PrWdYatkScTFYuxIAy3204Lnwgc3OxrlRerA==" saltValue="Js24e+NNtRl8DSVP3h1CXg==" spinCount="100000" sqref="F11:AN13 F17:AN22 D25:AN26 F31:AN33 F38:AN40 F44:AN50 D53:AN54" name="Rango1"/>
  </protectedRanges>
  <mergeCells count="1">
    <mergeCell ref="B2:AO2"/>
  </mergeCells>
  <dataValidations count="1">
    <dataValidation type="decimal" allowBlank="1" showInputMessage="1" showErrorMessage="1" sqref="E29:AN29 F38:AN40 F31:AN33 E25:AN26 F44:AN50 F11:AN13 E23 F16:AN23 E16 E53:AN53" xr:uid="{00000000-0002-0000-0200-000000000000}">
      <formula1>0</formula1>
      <formula2>1E+54</formula2>
    </dataValidation>
  </dataValidations>
  <printOptions horizontalCentered="1"/>
  <pageMargins left="0.46" right="0.28999999999999998" top="0.38" bottom="0.56000000000000005" header="0.5" footer="0.5"/>
  <pageSetup scale="1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Z666"/>
  <sheetViews>
    <sheetView showGridLines="0" zoomScale="85" zoomScaleNormal="85" workbookViewId="0">
      <selection activeCell="D14" sqref="D14"/>
    </sheetView>
  </sheetViews>
  <sheetFormatPr baseColWidth="10" defaultColWidth="9.140625" defaultRowHeight="14.25" x14ac:dyDescent="0.2"/>
  <cols>
    <col min="1" max="1" width="3.85546875" style="214" customWidth="1"/>
    <col min="2" max="2" width="75" style="214" customWidth="1"/>
    <col min="3" max="3" width="15.140625" style="214" customWidth="1"/>
    <col min="4" max="41" width="15.7109375" style="214" customWidth="1"/>
    <col min="42" max="42" width="3" style="214" customWidth="1"/>
    <col min="43" max="16384" width="9.140625" style="214"/>
  </cols>
  <sheetData>
    <row r="1" spans="2:42" ht="15" thickBot="1" x14ac:dyDescent="0.25">
      <c r="AN1" s="215"/>
      <c r="AO1" s="216"/>
      <c r="AP1" s="217"/>
    </row>
    <row r="2" spans="2:42" ht="16.5" thickBot="1" x14ac:dyDescent="0.25">
      <c r="B2" s="567" t="s">
        <v>141</v>
      </c>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9"/>
      <c r="AP2" s="218"/>
    </row>
    <row r="3" spans="2:42" ht="15.75" x14ac:dyDescent="0.2">
      <c r="B3" s="219" t="s">
        <v>0</v>
      </c>
      <c r="C3" s="220">
        <f>+'Pronósticos 1P mensual x 2 años'!$C$3</f>
        <v>0</v>
      </c>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21"/>
      <c r="AP3" s="218"/>
    </row>
    <row r="4" spans="2:42" ht="15.75" x14ac:dyDescent="0.2">
      <c r="B4" s="222" t="s">
        <v>7</v>
      </c>
      <c r="C4" s="223">
        <f>+'Pronósticos 1P mensual x 2 años'!$C$4</f>
        <v>0</v>
      </c>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5"/>
      <c r="AP4" s="224"/>
    </row>
    <row r="5" spans="2:42" ht="15.75" x14ac:dyDescent="0.2">
      <c r="B5" s="222" t="s">
        <v>8</v>
      </c>
      <c r="C5" s="223">
        <f>+'Pronósticos 1P mensual x 2 años'!$C$5</f>
        <v>0</v>
      </c>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5"/>
      <c r="AP5" s="224"/>
    </row>
    <row r="6" spans="2:42" ht="16.5" thickBot="1" x14ac:dyDescent="0.3">
      <c r="B6" s="226" t="s">
        <v>127</v>
      </c>
      <c r="C6" s="227">
        <f>+'Pronósticos 1P mensual x 2 años'!$C$6</f>
        <v>44196</v>
      </c>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5"/>
      <c r="AP6" s="224"/>
    </row>
    <row r="7" spans="2:42" ht="15" x14ac:dyDescent="0.2">
      <c r="B7" s="228"/>
      <c r="C7" s="229"/>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1"/>
      <c r="AP7" s="230"/>
    </row>
    <row r="8" spans="2:42" ht="18.75" thickBot="1" x14ac:dyDescent="0.25">
      <c r="B8" s="232" t="s">
        <v>51</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4"/>
      <c r="AP8" s="233"/>
    </row>
    <row r="9" spans="2:42" ht="18" x14ac:dyDescent="0.2">
      <c r="B9" s="235" t="s">
        <v>55</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7"/>
      <c r="AP9" s="233"/>
    </row>
    <row r="10" spans="2:42" s="242" customFormat="1" ht="38.25" customHeight="1" x14ac:dyDescent="0.2">
      <c r="B10" s="238" t="s">
        <v>49</v>
      </c>
      <c r="C10" s="239" t="s">
        <v>48</v>
      </c>
      <c r="D10" s="239">
        <v>2021</v>
      </c>
      <c r="E10" s="239">
        <f>+D10+1</f>
        <v>2022</v>
      </c>
      <c r="F10" s="239">
        <f t="shared" ref="F10:AN10" si="0">+E10+1</f>
        <v>2023</v>
      </c>
      <c r="G10" s="239">
        <f t="shared" si="0"/>
        <v>2024</v>
      </c>
      <c r="H10" s="239">
        <f t="shared" si="0"/>
        <v>2025</v>
      </c>
      <c r="I10" s="239">
        <f t="shared" si="0"/>
        <v>2026</v>
      </c>
      <c r="J10" s="239">
        <f t="shared" si="0"/>
        <v>2027</v>
      </c>
      <c r="K10" s="239">
        <f t="shared" si="0"/>
        <v>2028</v>
      </c>
      <c r="L10" s="239">
        <f t="shared" si="0"/>
        <v>2029</v>
      </c>
      <c r="M10" s="239">
        <f t="shared" si="0"/>
        <v>2030</v>
      </c>
      <c r="N10" s="239">
        <f t="shared" si="0"/>
        <v>2031</v>
      </c>
      <c r="O10" s="239">
        <f t="shared" si="0"/>
        <v>2032</v>
      </c>
      <c r="P10" s="239">
        <f t="shared" si="0"/>
        <v>2033</v>
      </c>
      <c r="Q10" s="239">
        <f t="shared" si="0"/>
        <v>2034</v>
      </c>
      <c r="R10" s="239">
        <f t="shared" si="0"/>
        <v>2035</v>
      </c>
      <c r="S10" s="239">
        <f t="shared" si="0"/>
        <v>2036</v>
      </c>
      <c r="T10" s="239">
        <f t="shared" si="0"/>
        <v>2037</v>
      </c>
      <c r="U10" s="239">
        <f t="shared" si="0"/>
        <v>2038</v>
      </c>
      <c r="V10" s="239">
        <f t="shared" si="0"/>
        <v>2039</v>
      </c>
      <c r="W10" s="239">
        <f t="shared" si="0"/>
        <v>2040</v>
      </c>
      <c r="X10" s="239">
        <f t="shared" si="0"/>
        <v>2041</v>
      </c>
      <c r="Y10" s="239">
        <f t="shared" si="0"/>
        <v>2042</v>
      </c>
      <c r="Z10" s="239">
        <f t="shared" si="0"/>
        <v>2043</v>
      </c>
      <c r="AA10" s="239">
        <f t="shared" si="0"/>
        <v>2044</v>
      </c>
      <c r="AB10" s="239">
        <f t="shared" si="0"/>
        <v>2045</v>
      </c>
      <c r="AC10" s="239">
        <f t="shared" si="0"/>
        <v>2046</v>
      </c>
      <c r="AD10" s="239">
        <f t="shared" si="0"/>
        <v>2047</v>
      </c>
      <c r="AE10" s="239">
        <f t="shared" si="0"/>
        <v>2048</v>
      </c>
      <c r="AF10" s="239">
        <f t="shared" si="0"/>
        <v>2049</v>
      </c>
      <c r="AG10" s="239">
        <f t="shared" si="0"/>
        <v>2050</v>
      </c>
      <c r="AH10" s="239">
        <f t="shared" si="0"/>
        <v>2051</v>
      </c>
      <c r="AI10" s="239">
        <f t="shared" si="0"/>
        <v>2052</v>
      </c>
      <c r="AJ10" s="239">
        <f t="shared" si="0"/>
        <v>2053</v>
      </c>
      <c r="AK10" s="239">
        <f t="shared" si="0"/>
        <v>2054</v>
      </c>
      <c r="AL10" s="239">
        <f t="shared" si="0"/>
        <v>2055</v>
      </c>
      <c r="AM10" s="239">
        <f t="shared" si="0"/>
        <v>2056</v>
      </c>
      <c r="AN10" s="239">
        <f t="shared" si="0"/>
        <v>2057</v>
      </c>
      <c r="AO10" s="240" t="s">
        <v>2</v>
      </c>
      <c r="AP10" s="241"/>
    </row>
    <row r="11" spans="2:42" ht="15" x14ac:dyDescent="0.2">
      <c r="B11" s="243" t="s">
        <v>113</v>
      </c>
      <c r="C11" s="244" t="s">
        <v>53</v>
      </c>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6">
        <f>ROUND(SUM(D11:AN11),0)</f>
        <v>0</v>
      </c>
      <c r="AP11" s="217"/>
    </row>
    <row r="12" spans="2:42" x14ac:dyDescent="0.2">
      <c r="B12" s="247"/>
      <c r="C12" s="24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250"/>
      <c r="AP12" s="217"/>
    </row>
    <row r="13" spans="2:42" ht="15.75" x14ac:dyDescent="0.2">
      <c r="B13" s="251" t="s">
        <v>52</v>
      </c>
      <c r="C13" s="24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250" t="s">
        <v>9</v>
      </c>
      <c r="AP13" s="217"/>
    </row>
    <row r="14" spans="2:42" x14ac:dyDescent="0.2">
      <c r="B14" s="18" t="s">
        <v>316</v>
      </c>
      <c r="C14" s="248"/>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6">
        <f>ROUND(SUM(D14:AN14),0)</f>
        <v>0</v>
      </c>
      <c r="AP14" s="217"/>
    </row>
    <row r="15" spans="2:42" x14ac:dyDescent="0.2">
      <c r="B15" s="252" t="s">
        <v>100</v>
      </c>
      <c r="C15" s="248"/>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6">
        <f>ROUND(SUM(D15:AN15),0)</f>
        <v>0</v>
      </c>
      <c r="AP15" s="217"/>
    </row>
    <row r="16" spans="2:42" ht="15.75" thickBot="1" x14ac:dyDescent="0.25">
      <c r="B16" s="253" t="s">
        <v>130</v>
      </c>
      <c r="C16" s="254" t="s">
        <v>74</v>
      </c>
      <c r="D16" s="255">
        <f>SUM(D14:D15)</f>
        <v>0</v>
      </c>
      <c r="E16" s="255">
        <f t="shared" ref="E16:AN16" si="1">SUM(E14:E15)</f>
        <v>0</v>
      </c>
      <c r="F16" s="255">
        <f t="shared" si="1"/>
        <v>0</v>
      </c>
      <c r="G16" s="255">
        <f t="shared" si="1"/>
        <v>0</v>
      </c>
      <c r="H16" s="255">
        <f t="shared" si="1"/>
        <v>0</v>
      </c>
      <c r="I16" s="255">
        <f t="shared" si="1"/>
        <v>0</v>
      </c>
      <c r="J16" s="255">
        <f t="shared" si="1"/>
        <v>0</v>
      </c>
      <c r="K16" s="255">
        <f t="shared" si="1"/>
        <v>0</v>
      </c>
      <c r="L16" s="255">
        <f t="shared" si="1"/>
        <v>0</v>
      </c>
      <c r="M16" s="255">
        <f t="shared" si="1"/>
        <v>0</v>
      </c>
      <c r="N16" s="255">
        <f t="shared" si="1"/>
        <v>0</v>
      </c>
      <c r="O16" s="255">
        <f t="shared" si="1"/>
        <v>0</v>
      </c>
      <c r="P16" s="255">
        <f t="shared" si="1"/>
        <v>0</v>
      </c>
      <c r="Q16" s="255">
        <f t="shared" si="1"/>
        <v>0</v>
      </c>
      <c r="R16" s="255">
        <f t="shared" si="1"/>
        <v>0</v>
      </c>
      <c r="S16" s="255">
        <f t="shared" si="1"/>
        <v>0</v>
      </c>
      <c r="T16" s="255">
        <f t="shared" si="1"/>
        <v>0</v>
      </c>
      <c r="U16" s="255">
        <f t="shared" si="1"/>
        <v>0</v>
      </c>
      <c r="V16" s="255">
        <f t="shared" si="1"/>
        <v>0</v>
      </c>
      <c r="W16" s="255">
        <f t="shared" si="1"/>
        <v>0</v>
      </c>
      <c r="X16" s="255">
        <f t="shared" si="1"/>
        <v>0</v>
      </c>
      <c r="Y16" s="255">
        <f t="shared" si="1"/>
        <v>0</v>
      </c>
      <c r="Z16" s="255">
        <f t="shared" si="1"/>
        <v>0</v>
      </c>
      <c r="AA16" s="255">
        <f t="shared" si="1"/>
        <v>0</v>
      </c>
      <c r="AB16" s="255">
        <f t="shared" si="1"/>
        <v>0</v>
      </c>
      <c r="AC16" s="255">
        <f t="shared" si="1"/>
        <v>0</v>
      </c>
      <c r="AD16" s="255">
        <f t="shared" si="1"/>
        <v>0</v>
      </c>
      <c r="AE16" s="255">
        <f t="shared" si="1"/>
        <v>0</v>
      </c>
      <c r="AF16" s="255">
        <f t="shared" si="1"/>
        <v>0</v>
      </c>
      <c r="AG16" s="255">
        <f t="shared" si="1"/>
        <v>0</v>
      </c>
      <c r="AH16" s="255">
        <f t="shared" si="1"/>
        <v>0</v>
      </c>
      <c r="AI16" s="255">
        <f t="shared" si="1"/>
        <v>0</v>
      </c>
      <c r="AJ16" s="255">
        <f t="shared" si="1"/>
        <v>0</v>
      </c>
      <c r="AK16" s="255">
        <f t="shared" si="1"/>
        <v>0</v>
      </c>
      <c r="AL16" s="255">
        <f t="shared" si="1"/>
        <v>0</v>
      </c>
      <c r="AM16" s="255">
        <f t="shared" si="1"/>
        <v>0</v>
      </c>
      <c r="AN16" s="255">
        <f t="shared" si="1"/>
        <v>0</v>
      </c>
      <c r="AO16" s="256">
        <f t="shared" ref="AO16" si="2">ROUND(SUM(D16:AN16),0)</f>
        <v>0</v>
      </c>
      <c r="AP16" s="257"/>
    </row>
    <row r="17" spans="1:43" ht="15" thickBot="1" x14ac:dyDescent="0.25">
      <c r="B17" s="564"/>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5"/>
      <c r="AI17" s="565"/>
      <c r="AJ17" s="565"/>
      <c r="AK17" s="565"/>
      <c r="AL17" s="565"/>
      <c r="AM17" s="565"/>
      <c r="AN17" s="565"/>
      <c r="AO17" s="566"/>
      <c r="AP17" s="257"/>
    </row>
    <row r="18" spans="1:43" ht="18" x14ac:dyDescent="0.2">
      <c r="B18" s="258" t="s">
        <v>75</v>
      </c>
      <c r="C18" s="259"/>
      <c r="D18" s="260"/>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2"/>
      <c r="AP18" s="257"/>
    </row>
    <row r="19" spans="1:43" ht="33.950000000000003" customHeight="1" x14ac:dyDescent="0.2">
      <c r="B19" s="238" t="s">
        <v>72</v>
      </c>
      <c r="C19" s="239" t="s">
        <v>48</v>
      </c>
      <c r="D19" s="239">
        <v>2021</v>
      </c>
      <c r="E19" s="239">
        <f>+D19+1</f>
        <v>2022</v>
      </c>
      <c r="F19" s="239">
        <f t="shared" ref="F19" si="3">+E19+1</f>
        <v>2023</v>
      </c>
      <c r="G19" s="239">
        <f t="shared" ref="G19" si="4">+F19+1</f>
        <v>2024</v>
      </c>
      <c r="H19" s="239">
        <f t="shared" ref="H19" si="5">+G19+1</f>
        <v>2025</v>
      </c>
      <c r="I19" s="239">
        <f t="shared" ref="I19" si="6">+H19+1</f>
        <v>2026</v>
      </c>
      <c r="J19" s="239">
        <f t="shared" ref="J19" si="7">+I19+1</f>
        <v>2027</v>
      </c>
      <c r="K19" s="239">
        <f t="shared" ref="K19" si="8">+J19+1</f>
        <v>2028</v>
      </c>
      <c r="L19" s="239">
        <f t="shared" ref="L19" si="9">+K19+1</f>
        <v>2029</v>
      </c>
      <c r="M19" s="239">
        <f t="shared" ref="M19" si="10">+L19+1</f>
        <v>2030</v>
      </c>
      <c r="N19" s="239">
        <f t="shared" ref="N19" si="11">+M19+1</f>
        <v>2031</v>
      </c>
      <c r="O19" s="239">
        <f t="shared" ref="O19" si="12">+N19+1</f>
        <v>2032</v>
      </c>
      <c r="P19" s="239">
        <f t="shared" ref="P19" si="13">+O19+1</f>
        <v>2033</v>
      </c>
      <c r="Q19" s="239">
        <f t="shared" ref="Q19" si="14">+P19+1</f>
        <v>2034</v>
      </c>
      <c r="R19" s="239">
        <f t="shared" ref="R19" si="15">+Q19+1</f>
        <v>2035</v>
      </c>
      <c r="S19" s="239">
        <f t="shared" ref="S19" si="16">+R19+1</f>
        <v>2036</v>
      </c>
      <c r="T19" s="239">
        <f t="shared" ref="T19" si="17">+S19+1</f>
        <v>2037</v>
      </c>
      <c r="U19" s="239">
        <f t="shared" ref="U19" si="18">+T19+1</f>
        <v>2038</v>
      </c>
      <c r="V19" s="239">
        <f t="shared" ref="V19" si="19">+U19+1</f>
        <v>2039</v>
      </c>
      <c r="W19" s="239">
        <f t="shared" ref="W19" si="20">+V19+1</f>
        <v>2040</v>
      </c>
      <c r="X19" s="239">
        <f t="shared" ref="X19" si="21">+W19+1</f>
        <v>2041</v>
      </c>
      <c r="Y19" s="239">
        <f t="shared" ref="Y19" si="22">+X19+1</f>
        <v>2042</v>
      </c>
      <c r="Z19" s="239">
        <f t="shared" ref="Z19" si="23">+Y19+1</f>
        <v>2043</v>
      </c>
      <c r="AA19" s="239">
        <f t="shared" ref="AA19" si="24">+Z19+1</f>
        <v>2044</v>
      </c>
      <c r="AB19" s="239">
        <f t="shared" ref="AB19" si="25">+AA19+1</f>
        <v>2045</v>
      </c>
      <c r="AC19" s="239">
        <f t="shared" ref="AC19" si="26">+AB19+1</f>
        <v>2046</v>
      </c>
      <c r="AD19" s="239">
        <f t="shared" ref="AD19" si="27">+AC19+1</f>
        <v>2047</v>
      </c>
      <c r="AE19" s="239">
        <f t="shared" ref="AE19" si="28">+AD19+1</f>
        <v>2048</v>
      </c>
      <c r="AF19" s="239">
        <f t="shared" ref="AF19" si="29">+AE19+1</f>
        <v>2049</v>
      </c>
      <c r="AG19" s="239">
        <f t="shared" ref="AG19" si="30">+AF19+1</f>
        <v>2050</v>
      </c>
      <c r="AH19" s="239">
        <f t="shared" ref="AH19" si="31">+AG19+1</f>
        <v>2051</v>
      </c>
      <c r="AI19" s="239">
        <f t="shared" ref="AI19" si="32">+AH19+1</f>
        <v>2052</v>
      </c>
      <c r="AJ19" s="239">
        <f t="shared" ref="AJ19" si="33">+AI19+1</f>
        <v>2053</v>
      </c>
      <c r="AK19" s="239">
        <f t="shared" ref="AK19" si="34">+AJ19+1</f>
        <v>2054</v>
      </c>
      <c r="AL19" s="239">
        <f t="shared" ref="AL19" si="35">+AK19+1</f>
        <v>2055</v>
      </c>
      <c r="AM19" s="239">
        <f t="shared" ref="AM19" si="36">+AL19+1</f>
        <v>2056</v>
      </c>
      <c r="AN19" s="239">
        <f t="shared" ref="AN19" si="37">+AM19+1</f>
        <v>2057</v>
      </c>
      <c r="AO19" s="240" t="s">
        <v>2</v>
      </c>
      <c r="AP19" s="257"/>
    </row>
    <row r="20" spans="1:43" ht="15" x14ac:dyDescent="0.2">
      <c r="B20" s="263" t="s">
        <v>77</v>
      </c>
      <c r="C20" s="244" t="s">
        <v>53</v>
      </c>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6">
        <f>ROUND(SUM(D20:AN20),0)</f>
        <v>0</v>
      </c>
      <c r="AP20" s="257"/>
    </row>
    <row r="21" spans="1:43" ht="15" thickBot="1" x14ac:dyDescent="0.25">
      <c r="B21" s="264"/>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6"/>
      <c r="AP21" s="257"/>
    </row>
    <row r="22" spans="1:43" s="270" customFormat="1" ht="23.45" customHeight="1" x14ac:dyDescent="0.2">
      <c r="B22" s="267" t="s">
        <v>57</v>
      </c>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9"/>
      <c r="AP22" s="233"/>
      <c r="AQ22" s="230"/>
    </row>
    <row r="23" spans="1:43" s="272" customFormat="1" ht="27.75" customHeight="1" x14ac:dyDescent="0.2">
      <c r="B23" s="271" t="s">
        <v>73</v>
      </c>
      <c r="C23" s="239" t="s">
        <v>50</v>
      </c>
      <c r="D23" s="239">
        <v>2021</v>
      </c>
      <c r="E23" s="239">
        <f>+D23+1</f>
        <v>2022</v>
      </c>
      <c r="F23" s="239">
        <f t="shared" ref="F23:AN23" si="38">+E23+1</f>
        <v>2023</v>
      </c>
      <c r="G23" s="239">
        <f t="shared" si="38"/>
        <v>2024</v>
      </c>
      <c r="H23" s="239">
        <f t="shared" si="38"/>
        <v>2025</v>
      </c>
      <c r="I23" s="239">
        <f t="shared" si="38"/>
        <v>2026</v>
      </c>
      <c r="J23" s="239">
        <f t="shared" si="38"/>
        <v>2027</v>
      </c>
      <c r="K23" s="239">
        <f t="shared" si="38"/>
        <v>2028</v>
      </c>
      <c r="L23" s="239">
        <f t="shared" si="38"/>
        <v>2029</v>
      </c>
      <c r="M23" s="239">
        <f t="shared" si="38"/>
        <v>2030</v>
      </c>
      <c r="N23" s="239">
        <f t="shared" si="38"/>
        <v>2031</v>
      </c>
      <c r="O23" s="239">
        <f t="shared" si="38"/>
        <v>2032</v>
      </c>
      <c r="P23" s="239">
        <f t="shared" si="38"/>
        <v>2033</v>
      </c>
      <c r="Q23" s="239">
        <f t="shared" si="38"/>
        <v>2034</v>
      </c>
      <c r="R23" s="239">
        <f t="shared" si="38"/>
        <v>2035</v>
      </c>
      <c r="S23" s="239">
        <f t="shared" si="38"/>
        <v>2036</v>
      </c>
      <c r="T23" s="239">
        <f t="shared" si="38"/>
        <v>2037</v>
      </c>
      <c r="U23" s="239">
        <f t="shared" si="38"/>
        <v>2038</v>
      </c>
      <c r="V23" s="239">
        <f t="shared" si="38"/>
        <v>2039</v>
      </c>
      <c r="W23" s="239">
        <f t="shared" si="38"/>
        <v>2040</v>
      </c>
      <c r="X23" s="239">
        <f t="shared" si="38"/>
        <v>2041</v>
      </c>
      <c r="Y23" s="239">
        <f t="shared" si="38"/>
        <v>2042</v>
      </c>
      <c r="Z23" s="239">
        <f t="shared" si="38"/>
        <v>2043</v>
      </c>
      <c r="AA23" s="239">
        <f t="shared" si="38"/>
        <v>2044</v>
      </c>
      <c r="AB23" s="239">
        <f t="shared" si="38"/>
        <v>2045</v>
      </c>
      <c r="AC23" s="239">
        <f t="shared" si="38"/>
        <v>2046</v>
      </c>
      <c r="AD23" s="239">
        <f t="shared" si="38"/>
        <v>2047</v>
      </c>
      <c r="AE23" s="239">
        <f t="shared" si="38"/>
        <v>2048</v>
      </c>
      <c r="AF23" s="239">
        <f t="shared" si="38"/>
        <v>2049</v>
      </c>
      <c r="AG23" s="239">
        <f t="shared" si="38"/>
        <v>2050</v>
      </c>
      <c r="AH23" s="239">
        <f t="shared" si="38"/>
        <v>2051</v>
      </c>
      <c r="AI23" s="239">
        <f t="shared" si="38"/>
        <v>2052</v>
      </c>
      <c r="AJ23" s="239">
        <f t="shared" si="38"/>
        <v>2053</v>
      </c>
      <c r="AK23" s="239">
        <f t="shared" si="38"/>
        <v>2054</v>
      </c>
      <c r="AL23" s="239">
        <f t="shared" si="38"/>
        <v>2055</v>
      </c>
      <c r="AM23" s="239">
        <f t="shared" si="38"/>
        <v>2056</v>
      </c>
      <c r="AN23" s="239">
        <f t="shared" si="38"/>
        <v>2057</v>
      </c>
      <c r="AO23" s="240" t="s">
        <v>2</v>
      </c>
      <c r="AP23" s="217"/>
    </row>
    <row r="24" spans="1:43" ht="15" x14ac:dyDescent="0.2">
      <c r="B24" s="243" t="s">
        <v>113</v>
      </c>
      <c r="C24" s="244" t="s">
        <v>53</v>
      </c>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46">
        <f>ROUND(SUM(D24:AN24),0)</f>
        <v>0</v>
      </c>
      <c r="AP24" s="217"/>
    </row>
    <row r="25" spans="1:43" x14ac:dyDescent="0.2">
      <c r="B25" s="247"/>
      <c r="C25" s="248"/>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275"/>
      <c r="AP25" s="217"/>
    </row>
    <row r="26" spans="1:43" ht="15.75" x14ac:dyDescent="0.2">
      <c r="B26" s="251" t="s">
        <v>52</v>
      </c>
      <c r="C26" s="248"/>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275"/>
      <c r="AP26" s="217"/>
    </row>
    <row r="27" spans="1:43" x14ac:dyDescent="0.2">
      <c r="B27" s="247" t="s">
        <v>83</v>
      </c>
      <c r="C27" s="248"/>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6">
        <f>SUM(D27:AN27)</f>
        <v>0</v>
      </c>
      <c r="AP27" s="217"/>
    </row>
    <row r="28" spans="1:43" x14ac:dyDescent="0.2">
      <c r="B28" s="252" t="s">
        <v>100</v>
      </c>
      <c r="C28" s="248"/>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6">
        <f>SUM(D28:AN28)</f>
        <v>0</v>
      </c>
      <c r="AP28" s="217"/>
    </row>
    <row r="29" spans="1:43" ht="15.75" thickBot="1" x14ac:dyDescent="0.25">
      <c r="B29" s="253" t="s">
        <v>130</v>
      </c>
      <c r="C29" s="254" t="s">
        <v>74</v>
      </c>
      <c r="D29" s="255">
        <f>SUM(D27:D28)</f>
        <v>0</v>
      </c>
      <c r="E29" s="255">
        <f t="shared" ref="E29:AN29" si="39">SUM(E27:E28)</f>
        <v>0</v>
      </c>
      <c r="F29" s="255">
        <f t="shared" si="39"/>
        <v>0</v>
      </c>
      <c r="G29" s="255">
        <f t="shared" si="39"/>
        <v>0</v>
      </c>
      <c r="H29" s="255">
        <f t="shared" si="39"/>
        <v>0</v>
      </c>
      <c r="I29" s="255">
        <f t="shared" si="39"/>
        <v>0</v>
      </c>
      <c r="J29" s="255">
        <f t="shared" si="39"/>
        <v>0</v>
      </c>
      <c r="K29" s="255">
        <f t="shared" si="39"/>
        <v>0</v>
      </c>
      <c r="L29" s="255">
        <f t="shared" si="39"/>
        <v>0</v>
      </c>
      <c r="M29" s="255">
        <f t="shared" si="39"/>
        <v>0</v>
      </c>
      <c r="N29" s="255">
        <f t="shared" si="39"/>
        <v>0</v>
      </c>
      <c r="O29" s="255">
        <f t="shared" si="39"/>
        <v>0</v>
      </c>
      <c r="P29" s="255">
        <f t="shared" si="39"/>
        <v>0</v>
      </c>
      <c r="Q29" s="255">
        <f t="shared" si="39"/>
        <v>0</v>
      </c>
      <c r="R29" s="255">
        <f t="shared" si="39"/>
        <v>0</v>
      </c>
      <c r="S29" s="255">
        <f t="shared" si="39"/>
        <v>0</v>
      </c>
      <c r="T29" s="255">
        <f t="shared" si="39"/>
        <v>0</v>
      </c>
      <c r="U29" s="255">
        <f t="shared" si="39"/>
        <v>0</v>
      </c>
      <c r="V29" s="255">
        <f t="shared" si="39"/>
        <v>0</v>
      </c>
      <c r="W29" s="255">
        <f t="shared" si="39"/>
        <v>0</v>
      </c>
      <c r="X29" s="255">
        <f t="shared" si="39"/>
        <v>0</v>
      </c>
      <c r="Y29" s="255">
        <f t="shared" si="39"/>
        <v>0</v>
      </c>
      <c r="Z29" s="255">
        <f t="shared" si="39"/>
        <v>0</v>
      </c>
      <c r="AA29" s="255">
        <f t="shared" si="39"/>
        <v>0</v>
      </c>
      <c r="AB29" s="255">
        <f t="shared" si="39"/>
        <v>0</v>
      </c>
      <c r="AC29" s="255">
        <f t="shared" si="39"/>
        <v>0</v>
      </c>
      <c r="AD29" s="255">
        <f t="shared" si="39"/>
        <v>0</v>
      </c>
      <c r="AE29" s="255">
        <f t="shared" si="39"/>
        <v>0</v>
      </c>
      <c r="AF29" s="255">
        <f t="shared" si="39"/>
        <v>0</v>
      </c>
      <c r="AG29" s="255">
        <f t="shared" si="39"/>
        <v>0</v>
      </c>
      <c r="AH29" s="255">
        <f t="shared" si="39"/>
        <v>0</v>
      </c>
      <c r="AI29" s="255">
        <f t="shared" si="39"/>
        <v>0</v>
      </c>
      <c r="AJ29" s="255">
        <f t="shared" si="39"/>
        <v>0</v>
      </c>
      <c r="AK29" s="255">
        <f t="shared" si="39"/>
        <v>0</v>
      </c>
      <c r="AL29" s="255">
        <f t="shared" si="39"/>
        <v>0</v>
      </c>
      <c r="AM29" s="255">
        <f t="shared" si="39"/>
        <v>0</v>
      </c>
      <c r="AN29" s="255">
        <f t="shared" si="39"/>
        <v>0</v>
      </c>
      <c r="AO29" s="256">
        <f t="shared" ref="AO29" si="40">ROUND(SUM(D29:AN29),0)</f>
        <v>0</v>
      </c>
    </row>
    <row r="30" spans="1:43"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3" x14ac:dyDescent="0.2">
      <c r="B31" s="277"/>
      <c r="C31" s="277"/>
    </row>
    <row r="32" spans="1:43" x14ac:dyDescent="0.2">
      <c r="B32" s="277"/>
      <c r="C32" s="277"/>
    </row>
    <row r="100" spans="52:52" x14ac:dyDescent="0.2">
      <c r="AZ100" s="301" t="s">
        <v>315</v>
      </c>
    </row>
    <row r="666" spans="5:5" x14ac:dyDescent="0.2">
      <c r="E666" s="214" t="s">
        <v>271</v>
      </c>
    </row>
  </sheetData>
  <sheetProtection algorithmName="SHA-512" hashValue="Co3Ty69isZsseE3R3CTFVbEgZUvc0WvLtmzPSFNKkg+470wa6GzOxKJnT+HbdkSZzK3PQLt3sW7+guNaWSjztg==" saltValue="RS8XCrOiOuS4oAuJo4QYDg==" spinCount="100000" sheet="1" objects="1" scenarios="1"/>
  <protectedRanges>
    <protectedRange algorithmName="SHA-512" hashValue="NbP9e3vOqnTOQ4rWD/AsXcfxGAd83wvD981NbuqhLhEE83e6yH4A8g2FGv0m/koOA70OeLdlLspAtbBhg5THuw==" saltValue="YWA4za8veI1fU8P92TJqqA==" spinCount="100000" sqref="D11:AN11 D14:AN15 D20:AN20 D24:AN24 D27:AN28" name="Rango1"/>
  </protectedRanges>
  <mergeCells count="2">
    <mergeCell ref="B17:AO17"/>
    <mergeCell ref="B2:AO2"/>
  </mergeCells>
  <phoneticPr fontId="13" type="noConversion"/>
  <dataValidations disablePrompts="1" count="1">
    <dataValidation type="decimal" allowBlank="1" showInputMessage="1" showErrorMessage="1" sqref="E18:AN18 D20:AN20 D11:AN16 D24:AN29" xr:uid="{00000000-0002-0000-0300-000000000000}">
      <formula1>0</formula1>
      <formula2>1E+54</formula2>
    </dataValidation>
  </dataValidations>
  <printOptions horizontalCentered="1"/>
  <pageMargins left="0.46" right="0.28999999999999998" top="0.38" bottom="0.56000000000000005" header="0.5" footer="0.5"/>
  <pageSetup scale="16" orientation="landscape" r:id="rId1"/>
  <headerFooter alignWithMargins="0"/>
  <ignoredErrors>
    <ignoredError sqref="D16:AN16 D29:AN2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Z666"/>
  <sheetViews>
    <sheetView showGridLines="0" zoomScale="70" zoomScaleNormal="70" workbookViewId="0">
      <selection activeCell="F9" sqref="F9"/>
    </sheetView>
  </sheetViews>
  <sheetFormatPr baseColWidth="10" defaultColWidth="9.140625" defaultRowHeight="14.25" x14ac:dyDescent="0.2"/>
  <cols>
    <col min="1" max="1" width="3.85546875" style="16" customWidth="1"/>
    <col min="2" max="2" width="77.85546875" style="16" customWidth="1"/>
    <col min="3" max="3" width="18" style="16" bestFit="1" customWidth="1"/>
    <col min="4" max="41" width="15.7109375" style="16" customWidth="1"/>
    <col min="42" max="42" width="3" style="16" customWidth="1"/>
    <col min="43" max="16384" width="9.140625" style="16"/>
  </cols>
  <sheetData>
    <row r="1" spans="2:42" ht="15" thickBot="1" x14ac:dyDescent="0.25">
      <c r="AN1" s="69"/>
      <c r="AO1" s="31"/>
      <c r="AP1" s="9"/>
    </row>
    <row r="2" spans="2:42" ht="16.5" thickBot="1" x14ac:dyDescent="0.25">
      <c r="B2" s="561" t="s">
        <v>142</v>
      </c>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3"/>
      <c r="AP2" s="70"/>
    </row>
    <row r="3" spans="2:42" ht="15.75" x14ac:dyDescent="0.2">
      <c r="B3" s="147" t="s">
        <v>0</v>
      </c>
      <c r="C3" s="148">
        <f>+'Pronósticos 1P mensual x 2 años'!$C$3</f>
        <v>0</v>
      </c>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151"/>
      <c r="AP3" s="70"/>
    </row>
    <row r="4" spans="2:42" ht="15.75" x14ac:dyDescent="0.2">
      <c r="B4" s="144" t="s">
        <v>7</v>
      </c>
      <c r="C4" s="149">
        <f>+'Pronósticos 1P mensual x 2 años'!$C$4</f>
        <v>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152"/>
      <c r="AP4" s="24"/>
    </row>
    <row r="5" spans="2:42" ht="15.75" x14ac:dyDescent="0.2">
      <c r="B5" s="144" t="s">
        <v>8</v>
      </c>
      <c r="C5" s="149">
        <f>+'Pronósticos 1P mensual x 2 años'!$C$5</f>
        <v>0</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152"/>
      <c r="AP5" s="24"/>
    </row>
    <row r="6" spans="2:42" ht="16.5" thickBot="1" x14ac:dyDescent="0.3">
      <c r="B6" s="145" t="s">
        <v>127</v>
      </c>
      <c r="C6" s="150">
        <f>+'Pronósticos 1P mensual x 2 años'!$C$6</f>
        <v>44196</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152"/>
      <c r="AP6" s="24"/>
    </row>
    <row r="7" spans="2:42" ht="15" x14ac:dyDescent="0.2">
      <c r="B7" s="23"/>
      <c r="C7" s="49"/>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3"/>
      <c r="AP7" s="12"/>
    </row>
    <row r="8" spans="2:42" ht="18.75" thickBot="1" x14ac:dyDescent="0.25">
      <c r="B8" s="63" t="s">
        <v>51</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153"/>
      <c r="AP8" s="60"/>
    </row>
    <row r="9" spans="2:42" ht="18.75" thickBot="1" x14ac:dyDescent="0.25">
      <c r="B9" s="114" t="s">
        <v>55</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6"/>
      <c r="AP9" s="60"/>
    </row>
    <row r="10" spans="2:42" s="133" customFormat="1" ht="38.25" customHeight="1" thickBot="1" x14ac:dyDescent="0.25">
      <c r="B10" s="134" t="s">
        <v>49</v>
      </c>
      <c r="C10" s="135" t="s">
        <v>48</v>
      </c>
      <c r="D10" s="136">
        <v>2021</v>
      </c>
      <c r="E10" s="136">
        <f>+D10+1</f>
        <v>2022</v>
      </c>
      <c r="F10" s="136">
        <f t="shared" ref="F10:AN10" si="0">+E10+1</f>
        <v>2023</v>
      </c>
      <c r="G10" s="136">
        <f t="shared" si="0"/>
        <v>2024</v>
      </c>
      <c r="H10" s="136">
        <f t="shared" si="0"/>
        <v>2025</v>
      </c>
      <c r="I10" s="136">
        <f t="shared" si="0"/>
        <v>2026</v>
      </c>
      <c r="J10" s="136">
        <f t="shared" si="0"/>
        <v>2027</v>
      </c>
      <c r="K10" s="136">
        <f t="shared" si="0"/>
        <v>2028</v>
      </c>
      <c r="L10" s="136">
        <f t="shared" si="0"/>
        <v>2029</v>
      </c>
      <c r="M10" s="136">
        <f t="shared" si="0"/>
        <v>2030</v>
      </c>
      <c r="N10" s="136">
        <f t="shared" si="0"/>
        <v>2031</v>
      </c>
      <c r="O10" s="136">
        <f t="shared" si="0"/>
        <v>2032</v>
      </c>
      <c r="P10" s="136">
        <f t="shared" si="0"/>
        <v>2033</v>
      </c>
      <c r="Q10" s="136">
        <f t="shared" si="0"/>
        <v>2034</v>
      </c>
      <c r="R10" s="136">
        <f t="shared" si="0"/>
        <v>2035</v>
      </c>
      <c r="S10" s="136">
        <f t="shared" si="0"/>
        <v>2036</v>
      </c>
      <c r="T10" s="136">
        <f t="shared" si="0"/>
        <v>2037</v>
      </c>
      <c r="U10" s="136">
        <f t="shared" si="0"/>
        <v>2038</v>
      </c>
      <c r="V10" s="136">
        <f t="shared" si="0"/>
        <v>2039</v>
      </c>
      <c r="W10" s="136">
        <f t="shared" si="0"/>
        <v>2040</v>
      </c>
      <c r="X10" s="136">
        <f t="shared" si="0"/>
        <v>2041</v>
      </c>
      <c r="Y10" s="136">
        <f t="shared" si="0"/>
        <v>2042</v>
      </c>
      <c r="Z10" s="136">
        <f t="shared" si="0"/>
        <v>2043</v>
      </c>
      <c r="AA10" s="136">
        <f t="shared" si="0"/>
        <v>2044</v>
      </c>
      <c r="AB10" s="136">
        <f t="shared" si="0"/>
        <v>2045</v>
      </c>
      <c r="AC10" s="136">
        <f t="shared" si="0"/>
        <v>2046</v>
      </c>
      <c r="AD10" s="136">
        <f t="shared" si="0"/>
        <v>2047</v>
      </c>
      <c r="AE10" s="136">
        <f t="shared" si="0"/>
        <v>2048</v>
      </c>
      <c r="AF10" s="136">
        <f t="shared" si="0"/>
        <v>2049</v>
      </c>
      <c r="AG10" s="136">
        <f t="shared" si="0"/>
        <v>2050</v>
      </c>
      <c r="AH10" s="136">
        <f t="shared" si="0"/>
        <v>2051</v>
      </c>
      <c r="AI10" s="136">
        <f t="shared" si="0"/>
        <v>2052</v>
      </c>
      <c r="AJ10" s="136">
        <f t="shared" si="0"/>
        <v>2053</v>
      </c>
      <c r="AK10" s="136">
        <f t="shared" si="0"/>
        <v>2054</v>
      </c>
      <c r="AL10" s="136">
        <f t="shared" si="0"/>
        <v>2055</v>
      </c>
      <c r="AM10" s="136">
        <f t="shared" si="0"/>
        <v>2056</v>
      </c>
      <c r="AN10" s="136">
        <f t="shared" si="0"/>
        <v>2057</v>
      </c>
      <c r="AO10" s="137" t="s">
        <v>2</v>
      </c>
      <c r="AP10" s="132"/>
    </row>
    <row r="11" spans="2:42" ht="15" x14ac:dyDescent="0.2">
      <c r="B11" s="142" t="s">
        <v>114</v>
      </c>
      <c r="C11" s="128" t="s">
        <v>59</v>
      </c>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89">
        <f>ROUND(SUM(D11:AN11),0)</f>
        <v>0</v>
      </c>
      <c r="AP11" s="9"/>
    </row>
    <row r="12" spans="2:42" x14ac:dyDescent="0.2">
      <c r="B12" s="81"/>
      <c r="C12" s="75"/>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185"/>
      <c r="AP12" s="9"/>
    </row>
    <row r="13" spans="2:42" ht="15.75" x14ac:dyDescent="0.2">
      <c r="B13" s="158" t="s">
        <v>52</v>
      </c>
      <c r="C13" s="75"/>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186"/>
      <c r="AP13" s="9"/>
    </row>
    <row r="14" spans="2:42" x14ac:dyDescent="0.2">
      <c r="B14" s="18" t="s">
        <v>316</v>
      </c>
      <c r="C14" s="75"/>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89">
        <f>SUM(D14:AN14)</f>
        <v>0</v>
      </c>
      <c r="AP14" s="9"/>
    </row>
    <row r="15" spans="2:42" x14ac:dyDescent="0.2">
      <c r="B15" s="81" t="s">
        <v>100</v>
      </c>
      <c r="C15" s="75"/>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89">
        <f>SUM(D15:AN15)</f>
        <v>0</v>
      </c>
      <c r="AP15" s="9"/>
    </row>
    <row r="16" spans="2:42" ht="15.75" thickBot="1" x14ac:dyDescent="0.25">
      <c r="B16" s="161" t="s">
        <v>129</v>
      </c>
      <c r="C16" s="162" t="s">
        <v>60</v>
      </c>
      <c r="D16" s="278">
        <f>SUM(D14:D15)</f>
        <v>0</v>
      </c>
      <c r="E16" s="278">
        <f t="shared" ref="E16:AO16" si="1">SUM(E14:E15)</f>
        <v>0</v>
      </c>
      <c r="F16" s="278">
        <f t="shared" si="1"/>
        <v>0</v>
      </c>
      <c r="G16" s="278">
        <f t="shared" si="1"/>
        <v>0</v>
      </c>
      <c r="H16" s="278">
        <f t="shared" si="1"/>
        <v>0</v>
      </c>
      <c r="I16" s="278">
        <f t="shared" si="1"/>
        <v>0</v>
      </c>
      <c r="J16" s="278">
        <f t="shared" si="1"/>
        <v>0</v>
      </c>
      <c r="K16" s="278">
        <f t="shared" si="1"/>
        <v>0</v>
      </c>
      <c r="L16" s="278">
        <f t="shared" si="1"/>
        <v>0</v>
      </c>
      <c r="M16" s="278">
        <f t="shared" si="1"/>
        <v>0</v>
      </c>
      <c r="N16" s="278">
        <f t="shared" si="1"/>
        <v>0</v>
      </c>
      <c r="O16" s="278">
        <f t="shared" si="1"/>
        <v>0</v>
      </c>
      <c r="P16" s="278">
        <f t="shared" si="1"/>
        <v>0</v>
      </c>
      <c r="Q16" s="278">
        <f t="shared" si="1"/>
        <v>0</v>
      </c>
      <c r="R16" s="278">
        <f t="shared" si="1"/>
        <v>0</v>
      </c>
      <c r="S16" s="278">
        <f t="shared" si="1"/>
        <v>0</v>
      </c>
      <c r="T16" s="278">
        <f t="shared" si="1"/>
        <v>0</v>
      </c>
      <c r="U16" s="278">
        <f t="shared" si="1"/>
        <v>0</v>
      </c>
      <c r="V16" s="278">
        <f t="shared" si="1"/>
        <v>0</v>
      </c>
      <c r="W16" s="278">
        <f t="shared" si="1"/>
        <v>0</v>
      </c>
      <c r="X16" s="278">
        <f t="shared" si="1"/>
        <v>0</v>
      </c>
      <c r="Y16" s="278">
        <f t="shared" si="1"/>
        <v>0</v>
      </c>
      <c r="Z16" s="278">
        <f t="shared" si="1"/>
        <v>0</v>
      </c>
      <c r="AA16" s="278">
        <f t="shared" si="1"/>
        <v>0</v>
      </c>
      <c r="AB16" s="278">
        <f t="shared" si="1"/>
        <v>0</v>
      </c>
      <c r="AC16" s="278">
        <f t="shared" si="1"/>
        <v>0</v>
      </c>
      <c r="AD16" s="278">
        <f t="shared" si="1"/>
        <v>0</v>
      </c>
      <c r="AE16" s="278">
        <f t="shared" si="1"/>
        <v>0</v>
      </c>
      <c r="AF16" s="278">
        <f t="shared" si="1"/>
        <v>0</v>
      </c>
      <c r="AG16" s="278">
        <f t="shared" si="1"/>
        <v>0</v>
      </c>
      <c r="AH16" s="278">
        <f t="shared" si="1"/>
        <v>0</v>
      </c>
      <c r="AI16" s="278">
        <f t="shared" si="1"/>
        <v>0</v>
      </c>
      <c r="AJ16" s="278">
        <f t="shared" si="1"/>
        <v>0</v>
      </c>
      <c r="AK16" s="278">
        <f t="shared" si="1"/>
        <v>0</v>
      </c>
      <c r="AL16" s="278">
        <f t="shared" si="1"/>
        <v>0</v>
      </c>
      <c r="AM16" s="278">
        <f t="shared" si="1"/>
        <v>0</v>
      </c>
      <c r="AN16" s="278">
        <f t="shared" si="1"/>
        <v>0</v>
      </c>
      <c r="AO16" s="279">
        <f t="shared" si="1"/>
        <v>0</v>
      </c>
      <c r="AP16" s="44"/>
    </row>
    <row r="17" spans="2:42" ht="15" thickBot="1" x14ac:dyDescent="0.25">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187"/>
      <c r="AP17" s="44"/>
    </row>
    <row r="18" spans="2:42" ht="18" x14ac:dyDescent="0.2">
      <c r="B18" s="96" t="s">
        <v>56</v>
      </c>
      <c r="C18" s="95"/>
      <c r="D18" s="111"/>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3"/>
      <c r="AP18" s="44"/>
    </row>
    <row r="19" spans="2:42" ht="32.25" customHeight="1" x14ac:dyDescent="0.2">
      <c r="B19" s="130" t="s">
        <v>72</v>
      </c>
      <c r="C19" s="131" t="s">
        <v>48</v>
      </c>
      <c r="D19" s="131">
        <v>2021</v>
      </c>
      <c r="E19" s="131">
        <f>+D19+1</f>
        <v>2022</v>
      </c>
      <c r="F19" s="131">
        <f t="shared" ref="F19" si="2">+E19+1</f>
        <v>2023</v>
      </c>
      <c r="G19" s="131">
        <f t="shared" ref="G19" si="3">+F19+1</f>
        <v>2024</v>
      </c>
      <c r="H19" s="131">
        <f t="shared" ref="H19" si="4">+G19+1</f>
        <v>2025</v>
      </c>
      <c r="I19" s="131">
        <f t="shared" ref="I19" si="5">+H19+1</f>
        <v>2026</v>
      </c>
      <c r="J19" s="131">
        <f t="shared" ref="J19" si="6">+I19+1</f>
        <v>2027</v>
      </c>
      <c r="K19" s="131">
        <f t="shared" ref="K19" si="7">+J19+1</f>
        <v>2028</v>
      </c>
      <c r="L19" s="131">
        <f t="shared" ref="L19" si="8">+K19+1</f>
        <v>2029</v>
      </c>
      <c r="M19" s="131">
        <f t="shared" ref="M19" si="9">+L19+1</f>
        <v>2030</v>
      </c>
      <c r="N19" s="131">
        <f t="shared" ref="N19" si="10">+M19+1</f>
        <v>2031</v>
      </c>
      <c r="O19" s="131">
        <f t="shared" ref="O19" si="11">+N19+1</f>
        <v>2032</v>
      </c>
      <c r="P19" s="131">
        <f t="shared" ref="P19" si="12">+O19+1</f>
        <v>2033</v>
      </c>
      <c r="Q19" s="131">
        <f t="shared" ref="Q19" si="13">+P19+1</f>
        <v>2034</v>
      </c>
      <c r="R19" s="131">
        <f t="shared" ref="R19" si="14">+Q19+1</f>
        <v>2035</v>
      </c>
      <c r="S19" s="131">
        <f t="shared" ref="S19" si="15">+R19+1</f>
        <v>2036</v>
      </c>
      <c r="T19" s="131">
        <f t="shared" ref="T19" si="16">+S19+1</f>
        <v>2037</v>
      </c>
      <c r="U19" s="131">
        <f t="shared" ref="U19" si="17">+T19+1</f>
        <v>2038</v>
      </c>
      <c r="V19" s="131">
        <f t="shared" ref="V19" si="18">+U19+1</f>
        <v>2039</v>
      </c>
      <c r="W19" s="131">
        <f t="shared" ref="W19" si="19">+V19+1</f>
        <v>2040</v>
      </c>
      <c r="X19" s="131">
        <f t="shared" ref="X19" si="20">+W19+1</f>
        <v>2041</v>
      </c>
      <c r="Y19" s="131">
        <f t="shared" ref="Y19" si="21">+X19+1</f>
        <v>2042</v>
      </c>
      <c r="Z19" s="131">
        <f t="shared" ref="Z19" si="22">+Y19+1</f>
        <v>2043</v>
      </c>
      <c r="AA19" s="131">
        <f t="shared" ref="AA19" si="23">+Z19+1</f>
        <v>2044</v>
      </c>
      <c r="AB19" s="131">
        <f t="shared" ref="AB19" si="24">+AA19+1</f>
        <v>2045</v>
      </c>
      <c r="AC19" s="131">
        <f t="shared" ref="AC19" si="25">+AB19+1</f>
        <v>2046</v>
      </c>
      <c r="AD19" s="131">
        <f t="shared" ref="AD19" si="26">+AC19+1</f>
        <v>2047</v>
      </c>
      <c r="AE19" s="131">
        <f t="shared" ref="AE19" si="27">+AD19+1</f>
        <v>2048</v>
      </c>
      <c r="AF19" s="131">
        <f t="shared" ref="AF19" si="28">+AE19+1</f>
        <v>2049</v>
      </c>
      <c r="AG19" s="131">
        <f t="shared" ref="AG19" si="29">+AF19+1</f>
        <v>2050</v>
      </c>
      <c r="AH19" s="131">
        <f t="shared" ref="AH19" si="30">+AG19+1</f>
        <v>2051</v>
      </c>
      <c r="AI19" s="131">
        <f t="shared" ref="AI19" si="31">+AH19+1</f>
        <v>2052</v>
      </c>
      <c r="AJ19" s="131">
        <f t="shared" ref="AJ19" si="32">+AI19+1</f>
        <v>2053</v>
      </c>
      <c r="AK19" s="131">
        <f t="shared" ref="AK19" si="33">+AJ19+1</f>
        <v>2054</v>
      </c>
      <c r="AL19" s="131">
        <f t="shared" ref="AL19" si="34">+AK19+1</f>
        <v>2055</v>
      </c>
      <c r="AM19" s="131">
        <f t="shared" ref="AM19" si="35">+AL19+1</f>
        <v>2056</v>
      </c>
      <c r="AN19" s="131">
        <f t="shared" ref="AN19" si="36">+AM19+1</f>
        <v>2057</v>
      </c>
      <c r="AO19" s="138" t="s">
        <v>2</v>
      </c>
      <c r="AP19" s="44"/>
    </row>
    <row r="20" spans="2:42" ht="15" x14ac:dyDescent="0.2">
      <c r="B20" s="159" t="s">
        <v>80</v>
      </c>
      <c r="C20" s="128" t="s">
        <v>59</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89">
        <f>ROUND(SUM(D20:AN20),0)</f>
        <v>0</v>
      </c>
      <c r="AP20" s="44"/>
    </row>
    <row r="21" spans="2:42" ht="15" thickBot="1" x14ac:dyDescent="0.25">
      <c r="B21" s="61"/>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154"/>
      <c r="AP21" s="44"/>
    </row>
    <row r="22" spans="2:42" s="21" customFormat="1" ht="23.45" customHeight="1" x14ac:dyDescent="0.2">
      <c r="B22" s="117" t="s">
        <v>57</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88"/>
      <c r="AP22" s="60"/>
    </row>
    <row r="23" spans="2:42" s="17" customFormat="1" ht="36" customHeight="1" thickBot="1" x14ac:dyDescent="0.25">
      <c r="B23" s="163" t="s">
        <v>73</v>
      </c>
      <c r="C23" s="131" t="s">
        <v>50</v>
      </c>
      <c r="D23" s="136">
        <v>2021</v>
      </c>
      <c r="E23" s="136">
        <f>+D23+1</f>
        <v>2022</v>
      </c>
      <c r="F23" s="136">
        <f t="shared" ref="F23:AN23" si="37">+E23+1</f>
        <v>2023</v>
      </c>
      <c r="G23" s="136">
        <f t="shared" si="37"/>
        <v>2024</v>
      </c>
      <c r="H23" s="136">
        <f t="shared" si="37"/>
        <v>2025</v>
      </c>
      <c r="I23" s="136">
        <f t="shared" si="37"/>
        <v>2026</v>
      </c>
      <c r="J23" s="136">
        <f t="shared" si="37"/>
        <v>2027</v>
      </c>
      <c r="K23" s="136">
        <f t="shared" si="37"/>
        <v>2028</v>
      </c>
      <c r="L23" s="136">
        <f t="shared" si="37"/>
        <v>2029</v>
      </c>
      <c r="M23" s="136">
        <f t="shared" si="37"/>
        <v>2030</v>
      </c>
      <c r="N23" s="136">
        <f t="shared" si="37"/>
        <v>2031</v>
      </c>
      <c r="O23" s="136">
        <f t="shared" si="37"/>
        <v>2032</v>
      </c>
      <c r="P23" s="136">
        <f t="shared" si="37"/>
        <v>2033</v>
      </c>
      <c r="Q23" s="136">
        <f t="shared" si="37"/>
        <v>2034</v>
      </c>
      <c r="R23" s="136">
        <f t="shared" si="37"/>
        <v>2035</v>
      </c>
      <c r="S23" s="136">
        <f t="shared" si="37"/>
        <v>2036</v>
      </c>
      <c r="T23" s="136">
        <f t="shared" si="37"/>
        <v>2037</v>
      </c>
      <c r="U23" s="136">
        <f t="shared" si="37"/>
        <v>2038</v>
      </c>
      <c r="V23" s="136">
        <f t="shared" si="37"/>
        <v>2039</v>
      </c>
      <c r="W23" s="136">
        <f t="shared" si="37"/>
        <v>2040</v>
      </c>
      <c r="X23" s="136">
        <f t="shared" si="37"/>
        <v>2041</v>
      </c>
      <c r="Y23" s="136">
        <f t="shared" si="37"/>
        <v>2042</v>
      </c>
      <c r="Z23" s="136">
        <f t="shared" si="37"/>
        <v>2043</v>
      </c>
      <c r="AA23" s="136">
        <f t="shared" si="37"/>
        <v>2044</v>
      </c>
      <c r="AB23" s="136">
        <f t="shared" si="37"/>
        <v>2045</v>
      </c>
      <c r="AC23" s="136">
        <f t="shared" si="37"/>
        <v>2046</v>
      </c>
      <c r="AD23" s="136">
        <f t="shared" si="37"/>
        <v>2047</v>
      </c>
      <c r="AE23" s="136">
        <f t="shared" si="37"/>
        <v>2048</v>
      </c>
      <c r="AF23" s="136">
        <f t="shared" si="37"/>
        <v>2049</v>
      </c>
      <c r="AG23" s="136">
        <f t="shared" si="37"/>
        <v>2050</v>
      </c>
      <c r="AH23" s="136">
        <f t="shared" si="37"/>
        <v>2051</v>
      </c>
      <c r="AI23" s="136">
        <f t="shared" si="37"/>
        <v>2052</v>
      </c>
      <c r="AJ23" s="136">
        <f t="shared" si="37"/>
        <v>2053</v>
      </c>
      <c r="AK23" s="136">
        <f t="shared" si="37"/>
        <v>2054</v>
      </c>
      <c r="AL23" s="136">
        <f t="shared" si="37"/>
        <v>2055</v>
      </c>
      <c r="AM23" s="136">
        <f t="shared" si="37"/>
        <v>2056</v>
      </c>
      <c r="AN23" s="136">
        <f t="shared" si="37"/>
        <v>2057</v>
      </c>
      <c r="AO23" s="139" t="s">
        <v>2</v>
      </c>
      <c r="AP23" s="9"/>
    </row>
    <row r="24" spans="2:42" ht="15" x14ac:dyDescent="0.2">
      <c r="B24" s="142" t="s">
        <v>114</v>
      </c>
      <c r="C24" s="128" t="s">
        <v>59</v>
      </c>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89">
        <f>ROUND(SUM(D24:AN24),0)</f>
        <v>0</v>
      </c>
      <c r="AP24" s="9"/>
    </row>
    <row r="25" spans="2:42" x14ac:dyDescent="0.2">
      <c r="B25" s="81"/>
      <c r="C25" s="75"/>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91"/>
      <c r="AP25" s="9"/>
    </row>
    <row r="26" spans="2:42" ht="15.75" x14ac:dyDescent="0.2">
      <c r="B26" s="158" t="s">
        <v>52</v>
      </c>
      <c r="C26" s="75"/>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91"/>
      <c r="AP26" s="9"/>
    </row>
    <row r="27" spans="2:42" x14ac:dyDescent="0.2">
      <c r="B27" s="18" t="s">
        <v>83</v>
      </c>
      <c r="C27" s="75"/>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89">
        <f>SUM(D27:AN27)</f>
        <v>0</v>
      </c>
      <c r="AP27" s="9"/>
    </row>
    <row r="28" spans="2:42" x14ac:dyDescent="0.2">
      <c r="B28" s="81" t="s">
        <v>100</v>
      </c>
      <c r="C28" s="75"/>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89">
        <f>SUM(D28:AN28)</f>
        <v>0</v>
      </c>
      <c r="AP28" s="9"/>
    </row>
    <row r="29" spans="2:42" ht="15.75" thickBot="1" x14ac:dyDescent="0.25">
      <c r="B29" s="161" t="s">
        <v>129</v>
      </c>
      <c r="C29" s="162" t="s">
        <v>60</v>
      </c>
      <c r="D29" s="213">
        <f>SUM(D27:D28)</f>
        <v>0</v>
      </c>
      <c r="E29" s="213">
        <f t="shared" ref="E29:AN29" si="38">SUM(E27:E28)</f>
        <v>0</v>
      </c>
      <c r="F29" s="213">
        <f t="shared" si="38"/>
        <v>0</v>
      </c>
      <c r="G29" s="213">
        <f t="shared" si="38"/>
        <v>0</v>
      </c>
      <c r="H29" s="213">
        <f t="shared" si="38"/>
        <v>0</v>
      </c>
      <c r="I29" s="213">
        <f t="shared" si="38"/>
        <v>0</v>
      </c>
      <c r="J29" s="213">
        <f t="shared" si="38"/>
        <v>0</v>
      </c>
      <c r="K29" s="213">
        <f t="shared" si="38"/>
        <v>0</v>
      </c>
      <c r="L29" s="213">
        <f t="shared" si="38"/>
        <v>0</v>
      </c>
      <c r="M29" s="213">
        <f t="shared" si="38"/>
        <v>0</v>
      </c>
      <c r="N29" s="213">
        <f t="shared" si="38"/>
        <v>0</v>
      </c>
      <c r="O29" s="213">
        <f t="shared" si="38"/>
        <v>0</v>
      </c>
      <c r="P29" s="213">
        <f t="shared" si="38"/>
        <v>0</v>
      </c>
      <c r="Q29" s="213">
        <f t="shared" si="38"/>
        <v>0</v>
      </c>
      <c r="R29" s="213">
        <f t="shared" si="38"/>
        <v>0</v>
      </c>
      <c r="S29" s="213">
        <f t="shared" si="38"/>
        <v>0</v>
      </c>
      <c r="T29" s="213">
        <f t="shared" si="38"/>
        <v>0</v>
      </c>
      <c r="U29" s="213">
        <f t="shared" si="38"/>
        <v>0</v>
      </c>
      <c r="V29" s="213">
        <f t="shared" si="38"/>
        <v>0</v>
      </c>
      <c r="W29" s="213">
        <f t="shared" si="38"/>
        <v>0</v>
      </c>
      <c r="X29" s="213">
        <f t="shared" si="38"/>
        <v>0</v>
      </c>
      <c r="Y29" s="213">
        <f t="shared" si="38"/>
        <v>0</v>
      </c>
      <c r="Z29" s="213">
        <f t="shared" si="38"/>
        <v>0</v>
      </c>
      <c r="AA29" s="213">
        <f t="shared" si="38"/>
        <v>0</v>
      </c>
      <c r="AB29" s="213">
        <f t="shared" si="38"/>
        <v>0</v>
      </c>
      <c r="AC29" s="213">
        <f t="shared" si="38"/>
        <v>0</v>
      </c>
      <c r="AD29" s="213">
        <f t="shared" si="38"/>
        <v>0</v>
      </c>
      <c r="AE29" s="213">
        <f t="shared" si="38"/>
        <v>0</v>
      </c>
      <c r="AF29" s="213">
        <f t="shared" si="38"/>
        <v>0</v>
      </c>
      <c r="AG29" s="213">
        <f t="shared" si="38"/>
        <v>0</v>
      </c>
      <c r="AH29" s="213">
        <f t="shared" si="38"/>
        <v>0</v>
      </c>
      <c r="AI29" s="213">
        <f t="shared" si="38"/>
        <v>0</v>
      </c>
      <c r="AJ29" s="213">
        <f t="shared" si="38"/>
        <v>0</v>
      </c>
      <c r="AK29" s="213">
        <f t="shared" si="38"/>
        <v>0</v>
      </c>
      <c r="AL29" s="213">
        <f t="shared" si="38"/>
        <v>0</v>
      </c>
      <c r="AM29" s="213">
        <f t="shared" si="38"/>
        <v>0</v>
      </c>
      <c r="AN29" s="213">
        <f t="shared" si="38"/>
        <v>0</v>
      </c>
      <c r="AO29" s="110">
        <f>ROUND(SUM(D29:AN29),0)</f>
        <v>0</v>
      </c>
    </row>
    <row r="31" spans="2:42" x14ac:dyDescent="0.2">
      <c r="B31"/>
      <c r="C31"/>
    </row>
    <row r="32" spans="2:42" x14ac:dyDescent="0.2">
      <c r="B32"/>
      <c r="C32"/>
    </row>
    <row r="100" spans="52:52" x14ac:dyDescent="0.2">
      <c r="AZ100" s="301" t="s">
        <v>315</v>
      </c>
    </row>
    <row r="666" spans="5:5" x14ac:dyDescent="0.2">
      <c r="E666" s="301" t="s">
        <v>271</v>
      </c>
    </row>
  </sheetData>
  <sheetProtection algorithmName="SHA-512" hashValue="aUtHAcy14wt1Gt+k8MopYN58LXVE5WF7wtnVE9E77quzNiz+H0PdVJkQd6XyJw1w6LxnGvjza/CPmrgoHywzhA==" saltValue="MjMLIm31ggqBe1mOUmbYCg==" spinCount="100000" sheet="1" objects="1" scenarios="1"/>
  <protectedRanges>
    <protectedRange algorithmName="SHA-512" hashValue="LA0NCP1M31C6UOMwt1DJurOdg9BJRd6c0P64vYx8K+o6XzX6e6zHV2PkxI+qUnDFja7fbtDuvNGfjSLNissLIg==" saltValue="5sMhmBtbJLBKKAe+KcnMEw==" spinCount="100000" sqref="D11:AN11 D14:AN15 D20:AN20 D24:AN24 D27:AN28" name="Rango1"/>
  </protectedRanges>
  <mergeCells count="1">
    <mergeCell ref="B2:AO2"/>
  </mergeCells>
  <dataValidations count="1">
    <dataValidation type="decimal" allowBlank="1" showInputMessage="1" showErrorMessage="1" sqref="E18:AN18 D20:AN20 D11:AN16 AO16 D24:AN29" xr:uid="{00000000-0002-0000-0400-000000000000}">
      <formula1>0</formula1>
      <formula2>1E+54</formula2>
    </dataValidation>
  </dataValidations>
  <printOptions horizontalCentered="1"/>
  <pageMargins left="0.46" right="0.28999999999999998" top="0.38" bottom="0.56000000000000005" header="0.5" footer="0.5"/>
  <pageSetup scale="16" orientation="landscape" r:id="rId1"/>
  <headerFooter alignWithMargins="0"/>
  <ignoredErrors>
    <ignoredError sqref="D16:AO16 D29:AM29"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AZ666"/>
  <sheetViews>
    <sheetView showGridLines="0" topLeftCell="M1" zoomScaleNormal="100" workbookViewId="0">
      <selection activeCell="T8" sqref="T8"/>
    </sheetView>
  </sheetViews>
  <sheetFormatPr baseColWidth="10" defaultColWidth="9.140625" defaultRowHeight="12.75" x14ac:dyDescent="0.2"/>
  <cols>
    <col min="1" max="1" width="20.85546875" customWidth="1"/>
    <col min="2" max="2" width="26.42578125" customWidth="1"/>
    <col min="3" max="4" width="15.140625" customWidth="1"/>
    <col min="5" max="5" width="10" customWidth="1"/>
    <col min="6" max="6" width="11.42578125" customWidth="1"/>
    <col min="7" max="7" width="10.42578125" customWidth="1"/>
    <col min="8" max="8" width="10.85546875" customWidth="1"/>
    <col min="9" max="9" width="11.42578125" customWidth="1"/>
    <col min="10" max="10" width="9" customWidth="1"/>
    <col min="11" max="11" width="8.5703125" customWidth="1"/>
    <col min="12" max="12" width="9.42578125" customWidth="1"/>
    <col min="13" max="13" width="11.42578125" customWidth="1"/>
    <col min="14" max="14" width="9.5703125" customWidth="1"/>
    <col min="15" max="15" width="13.7109375" customWidth="1"/>
    <col min="16" max="16" width="3.85546875" customWidth="1"/>
    <col min="17" max="17" width="15.5703125" customWidth="1"/>
    <col min="18" max="18" width="13.5703125" customWidth="1"/>
    <col min="19" max="19" width="16.42578125" customWidth="1"/>
    <col min="20" max="20" width="25.140625" customWidth="1"/>
    <col min="21" max="21" width="13.28515625" customWidth="1"/>
    <col min="255" max="255" width="11.42578125" customWidth="1"/>
    <col min="256" max="258" width="15.140625" customWidth="1"/>
    <col min="259" max="259" width="10" customWidth="1"/>
    <col min="260" max="260" width="11.42578125" customWidth="1"/>
    <col min="261" max="261" width="10.42578125" customWidth="1"/>
    <col min="262" max="262" width="10.85546875" customWidth="1"/>
    <col min="263" max="263" width="11.42578125" customWidth="1"/>
    <col min="264" max="264" width="9" customWidth="1"/>
    <col min="265" max="265" width="8.5703125" customWidth="1"/>
    <col min="266" max="266" width="9.42578125" customWidth="1"/>
    <col min="267" max="267" width="11.42578125" customWidth="1"/>
    <col min="268" max="268" width="9.5703125" customWidth="1"/>
    <col min="269" max="269" width="12.5703125" customWidth="1"/>
    <col min="270" max="270" width="3.85546875" customWidth="1"/>
    <col min="271" max="272" width="11.42578125" customWidth="1"/>
    <col min="273" max="273" width="13.5703125" customWidth="1"/>
    <col min="274" max="274" width="15.140625" customWidth="1"/>
    <col min="275" max="275" width="11.42578125" customWidth="1"/>
    <col min="276" max="276" width="12.85546875" customWidth="1"/>
    <col min="511" max="511" width="11.42578125" customWidth="1"/>
    <col min="512" max="514" width="15.140625" customWidth="1"/>
    <col min="515" max="515" width="10" customWidth="1"/>
    <col min="516" max="516" width="11.42578125" customWidth="1"/>
    <col min="517" max="517" width="10.42578125" customWidth="1"/>
    <col min="518" max="518" width="10.85546875" customWidth="1"/>
    <col min="519" max="519" width="11.42578125" customWidth="1"/>
    <col min="520" max="520" width="9" customWidth="1"/>
    <col min="521" max="521" width="8.5703125" customWidth="1"/>
    <col min="522" max="522" width="9.42578125" customWidth="1"/>
    <col min="523" max="523" width="11.42578125" customWidth="1"/>
    <col min="524" max="524" width="9.5703125" customWidth="1"/>
    <col min="525" max="525" width="12.5703125" customWidth="1"/>
    <col min="526" max="526" width="3.85546875" customWidth="1"/>
    <col min="527" max="528" width="11.42578125" customWidth="1"/>
    <col min="529" max="529" width="13.5703125" customWidth="1"/>
    <col min="530" max="530" width="15.140625" customWidth="1"/>
    <col min="531" max="531" width="11.42578125" customWidth="1"/>
    <col min="532" max="532" width="12.85546875" customWidth="1"/>
    <col min="767" max="767" width="11.42578125" customWidth="1"/>
    <col min="768" max="770" width="15.140625" customWidth="1"/>
    <col min="771" max="771" width="10" customWidth="1"/>
    <col min="772" max="772" width="11.42578125" customWidth="1"/>
    <col min="773" max="773" width="10.42578125" customWidth="1"/>
    <col min="774" max="774" width="10.85546875" customWidth="1"/>
    <col min="775" max="775" width="11.42578125" customWidth="1"/>
    <col min="776" max="776" width="9" customWidth="1"/>
    <col min="777" max="777" width="8.5703125" customWidth="1"/>
    <col min="778" max="778" width="9.42578125" customWidth="1"/>
    <col min="779" max="779" width="11.42578125" customWidth="1"/>
    <col min="780" max="780" width="9.5703125" customWidth="1"/>
    <col min="781" max="781" width="12.5703125" customWidth="1"/>
    <col min="782" max="782" width="3.85546875" customWidth="1"/>
    <col min="783" max="784" width="11.42578125" customWidth="1"/>
    <col min="785" max="785" width="13.5703125" customWidth="1"/>
    <col min="786" max="786" width="15.140625" customWidth="1"/>
    <col min="787" max="787" width="11.42578125" customWidth="1"/>
    <col min="788" max="788" width="12.85546875" customWidth="1"/>
    <col min="1023" max="1023" width="11.42578125" customWidth="1"/>
    <col min="1024" max="1026" width="15.140625" customWidth="1"/>
    <col min="1027" max="1027" width="10" customWidth="1"/>
    <col min="1028" max="1028" width="11.42578125" customWidth="1"/>
    <col min="1029" max="1029" width="10.42578125" customWidth="1"/>
    <col min="1030" max="1030" width="10.85546875" customWidth="1"/>
    <col min="1031" max="1031" width="11.42578125" customWidth="1"/>
    <col min="1032" max="1032" width="9" customWidth="1"/>
    <col min="1033" max="1033" width="8.5703125" customWidth="1"/>
    <col min="1034" max="1034" width="9.42578125" customWidth="1"/>
    <col min="1035" max="1035" width="11.42578125" customWidth="1"/>
    <col min="1036" max="1036" width="9.5703125" customWidth="1"/>
    <col min="1037" max="1037" width="12.5703125" customWidth="1"/>
    <col min="1038" max="1038" width="3.85546875" customWidth="1"/>
    <col min="1039" max="1040" width="11.42578125" customWidth="1"/>
    <col min="1041" max="1041" width="13.5703125" customWidth="1"/>
    <col min="1042" max="1042" width="15.140625" customWidth="1"/>
    <col min="1043" max="1043" width="11.42578125" customWidth="1"/>
    <col min="1044" max="1044" width="12.85546875" customWidth="1"/>
    <col min="1279" max="1279" width="11.42578125" customWidth="1"/>
    <col min="1280" max="1282" width="15.140625" customWidth="1"/>
    <col min="1283" max="1283" width="10" customWidth="1"/>
    <col min="1284" max="1284" width="11.42578125" customWidth="1"/>
    <col min="1285" max="1285" width="10.42578125" customWidth="1"/>
    <col min="1286" max="1286" width="10.85546875" customWidth="1"/>
    <col min="1287" max="1287" width="11.42578125" customWidth="1"/>
    <col min="1288" max="1288" width="9" customWidth="1"/>
    <col min="1289" max="1289" width="8.5703125" customWidth="1"/>
    <col min="1290" max="1290" width="9.42578125" customWidth="1"/>
    <col min="1291" max="1291" width="11.42578125" customWidth="1"/>
    <col min="1292" max="1292" width="9.5703125" customWidth="1"/>
    <col min="1293" max="1293" width="12.5703125" customWidth="1"/>
    <col min="1294" max="1294" width="3.85546875" customWidth="1"/>
    <col min="1295" max="1296" width="11.42578125" customWidth="1"/>
    <col min="1297" max="1297" width="13.5703125" customWidth="1"/>
    <col min="1298" max="1298" width="15.140625" customWidth="1"/>
    <col min="1299" max="1299" width="11.42578125" customWidth="1"/>
    <col min="1300" max="1300" width="12.85546875" customWidth="1"/>
    <col min="1535" max="1535" width="11.42578125" customWidth="1"/>
    <col min="1536" max="1538" width="15.140625" customWidth="1"/>
    <col min="1539" max="1539" width="10" customWidth="1"/>
    <col min="1540" max="1540" width="11.42578125" customWidth="1"/>
    <col min="1541" max="1541" width="10.42578125" customWidth="1"/>
    <col min="1542" max="1542" width="10.85546875" customWidth="1"/>
    <col min="1543" max="1543" width="11.42578125" customWidth="1"/>
    <col min="1544" max="1544" width="9" customWidth="1"/>
    <col min="1545" max="1545" width="8.5703125" customWidth="1"/>
    <col min="1546" max="1546" width="9.42578125" customWidth="1"/>
    <col min="1547" max="1547" width="11.42578125" customWidth="1"/>
    <col min="1548" max="1548" width="9.5703125" customWidth="1"/>
    <col min="1549" max="1549" width="12.5703125" customWidth="1"/>
    <col min="1550" max="1550" width="3.85546875" customWidth="1"/>
    <col min="1551" max="1552" width="11.42578125" customWidth="1"/>
    <col min="1553" max="1553" width="13.5703125" customWidth="1"/>
    <col min="1554" max="1554" width="15.140625" customWidth="1"/>
    <col min="1555" max="1555" width="11.42578125" customWidth="1"/>
    <col min="1556" max="1556" width="12.85546875" customWidth="1"/>
    <col min="1791" max="1791" width="11.42578125" customWidth="1"/>
    <col min="1792" max="1794" width="15.140625" customWidth="1"/>
    <col min="1795" max="1795" width="10" customWidth="1"/>
    <col min="1796" max="1796" width="11.42578125" customWidth="1"/>
    <col min="1797" max="1797" width="10.42578125" customWidth="1"/>
    <col min="1798" max="1798" width="10.85546875" customWidth="1"/>
    <col min="1799" max="1799" width="11.42578125" customWidth="1"/>
    <col min="1800" max="1800" width="9" customWidth="1"/>
    <col min="1801" max="1801" width="8.5703125" customWidth="1"/>
    <col min="1802" max="1802" width="9.42578125" customWidth="1"/>
    <col min="1803" max="1803" width="11.42578125" customWidth="1"/>
    <col min="1804" max="1804" width="9.5703125" customWidth="1"/>
    <col min="1805" max="1805" width="12.5703125" customWidth="1"/>
    <col min="1806" max="1806" width="3.85546875" customWidth="1"/>
    <col min="1807" max="1808" width="11.42578125" customWidth="1"/>
    <col min="1809" max="1809" width="13.5703125" customWidth="1"/>
    <col min="1810" max="1810" width="15.140625" customWidth="1"/>
    <col min="1811" max="1811" width="11.42578125" customWidth="1"/>
    <col min="1812" max="1812" width="12.85546875" customWidth="1"/>
    <col min="2047" max="2047" width="11.42578125" customWidth="1"/>
    <col min="2048" max="2050" width="15.140625" customWidth="1"/>
    <col min="2051" max="2051" width="10" customWidth="1"/>
    <col min="2052" max="2052" width="11.42578125" customWidth="1"/>
    <col min="2053" max="2053" width="10.42578125" customWidth="1"/>
    <col min="2054" max="2054" width="10.85546875" customWidth="1"/>
    <col min="2055" max="2055" width="11.42578125" customWidth="1"/>
    <col min="2056" max="2056" width="9" customWidth="1"/>
    <col min="2057" max="2057" width="8.5703125" customWidth="1"/>
    <col min="2058" max="2058" width="9.42578125" customWidth="1"/>
    <col min="2059" max="2059" width="11.42578125" customWidth="1"/>
    <col min="2060" max="2060" width="9.5703125" customWidth="1"/>
    <col min="2061" max="2061" width="12.5703125" customWidth="1"/>
    <col min="2062" max="2062" width="3.85546875" customWidth="1"/>
    <col min="2063" max="2064" width="11.42578125" customWidth="1"/>
    <col min="2065" max="2065" width="13.5703125" customWidth="1"/>
    <col min="2066" max="2066" width="15.140625" customWidth="1"/>
    <col min="2067" max="2067" width="11.42578125" customWidth="1"/>
    <col min="2068" max="2068" width="12.85546875" customWidth="1"/>
    <col min="2303" max="2303" width="11.42578125" customWidth="1"/>
    <col min="2304" max="2306" width="15.140625" customWidth="1"/>
    <col min="2307" max="2307" width="10" customWidth="1"/>
    <col min="2308" max="2308" width="11.42578125" customWidth="1"/>
    <col min="2309" max="2309" width="10.42578125" customWidth="1"/>
    <col min="2310" max="2310" width="10.85546875" customWidth="1"/>
    <col min="2311" max="2311" width="11.42578125" customWidth="1"/>
    <col min="2312" max="2312" width="9" customWidth="1"/>
    <col min="2313" max="2313" width="8.5703125" customWidth="1"/>
    <col min="2314" max="2314" width="9.42578125" customWidth="1"/>
    <col min="2315" max="2315" width="11.42578125" customWidth="1"/>
    <col min="2316" max="2316" width="9.5703125" customWidth="1"/>
    <col min="2317" max="2317" width="12.5703125" customWidth="1"/>
    <col min="2318" max="2318" width="3.85546875" customWidth="1"/>
    <col min="2319" max="2320" width="11.42578125" customWidth="1"/>
    <col min="2321" max="2321" width="13.5703125" customWidth="1"/>
    <col min="2322" max="2322" width="15.140625" customWidth="1"/>
    <col min="2323" max="2323" width="11.42578125" customWidth="1"/>
    <col min="2324" max="2324" width="12.85546875" customWidth="1"/>
    <col min="2559" max="2559" width="11.42578125" customWidth="1"/>
    <col min="2560" max="2562" width="15.140625" customWidth="1"/>
    <col min="2563" max="2563" width="10" customWidth="1"/>
    <col min="2564" max="2564" width="11.42578125" customWidth="1"/>
    <col min="2565" max="2565" width="10.42578125" customWidth="1"/>
    <col min="2566" max="2566" width="10.85546875" customWidth="1"/>
    <col min="2567" max="2567" width="11.42578125" customWidth="1"/>
    <col min="2568" max="2568" width="9" customWidth="1"/>
    <col min="2569" max="2569" width="8.5703125" customWidth="1"/>
    <col min="2570" max="2570" width="9.42578125" customWidth="1"/>
    <col min="2571" max="2571" width="11.42578125" customWidth="1"/>
    <col min="2572" max="2572" width="9.5703125" customWidth="1"/>
    <col min="2573" max="2573" width="12.5703125" customWidth="1"/>
    <col min="2574" max="2574" width="3.85546875" customWidth="1"/>
    <col min="2575" max="2576" width="11.42578125" customWidth="1"/>
    <col min="2577" max="2577" width="13.5703125" customWidth="1"/>
    <col min="2578" max="2578" width="15.140625" customWidth="1"/>
    <col min="2579" max="2579" width="11.42578125" customWidth="1"/>
    <col min="2580" max="2580" width="12.85546875" customWidth="1"/>
    <col min="2815" max="2815" width="11.42578125" customWidth="1"/>
    <col min="2816" max="2818" width="15.140625" customWidth="1"/>
    <col min="2819" max="2819" width="10" customWidth="1"/>
    <col min="2820" max="2820" width="11.42578125" customWidth="1"/>
    <col min="2821" max="2821" width="10.42578125" customWidth="1"/>
    <col min="2822" max="2822" width="10.85546875" customWidth="1"/>
    <col min="2823" max="2823" width="11.42578125" customWidth="1"/>
    <col min="2824" max="2824" width="9" customWidth="1"/>
    <col min="2825" max="2825" width="8.5703125" customWidth="1"/>
    <col min="2826" max="2826" width="9.42578125" customWidth="1"/>
    <col min="2827" max="2827" width="11.42578125" customWidth="1"/>
    <col min="2828" max="2828" width="9.5703125" customWidth="1"/>
    <col min="2829" max="2829" width="12.5703125" customWidth="1"/>
    <col min="2830" max="2830" width="3.85546875" customWidth="1"/>
    <col min="2831" max="2832" width="11.42578125" customWidth="1"/>
    <col min="2833" max="2833" width="13.5703125" customWidth="1"/>
    <col min="2834" max="2834" width="15.140625" customWidth="1"/>
    <col min="2835" max="2835" width="11.42578125" customWidth="1"/>
    <col min="2836" max="2836" width="12.85546875" customWidth="1"/>
    <col min="3071" max="3071" width="11.42578125" customWidth="1"/>
    <col min="3072" max="3074" width="15.140625" customWidth="1"/>
    <col min="3075" max="3075" width="10" customWidth="1"/>
    <col min="3076" max="3076" width="11.42578125" customWidth="1"/>
    <col min="3077" max="3077" width="10.42578125" customWidth="1"/>
    <col min="3078" max="3078" width="10.85546875" customWidth="1"/>
    <col min="3079" max="3079" width="11.42578125" customWidth="1"/>
    <col min="3080" max="3080" width="9" customWidth="1"/>
    <col min="3081" max="3081" width="8.5703125" customWidth="1"/>
    <col min="3082" max="3082" width="9.42578125" customWidth="1"/>
    <col min="3083" max="3083" width="11.42578125" customWidth="1"/>
    <col min="3084" max="3084" width="9.5703125" customWidth="1"/>
    <col min="3085" max="3085" width="12.5703125" customWidth="1"/>
    <col min="3086" max="3086" width="3.85546875" customWidth="1"/>
    <col min="3087" max="3088" width="11.42578125" customWidth="1"/>
    <col min="3089" max="3089" width="13.5703125" customWidth="1"/>
    <col min="3090" max="3090" width="15.140625" customWidth="1"/>
    <col min="3091" max="3091" width="11.42578125" customWidth="1"/>
    <col min="3092" max="3092" width="12.85546875" customWidth="1"/>
    <col min="3327" max="3327" width="11.42578125" customWidth="1"/>
    <col min="3328" max="3330" width="15.140625" customWidth="1"/>
    <col min="3331" max="3331" width="10" customWidth="1"/>
    <col min="3332" max="3332" width="11.42578125" customWidth="1"/>
    <col min="3333" max="3333" width="10.42578125" customWidth="1"/>
    <col min="3334" max="3334" width="10.85546875" customWidth="1"/>
    <col min="3335" max="3335" width="11.42578125" customWidth="1"/>
    <col min="3336" max="3336" width="9" customWidth="1"/>
    <col min="3337" max="3337" width="8.5703125" customWidth="1"/>
    <col min="3338" max="3338" width="9.42578125" customWidth="1"/>
    <col min="3339" max="3339" width="11.42578125" customWidth="1"/>
    <col min="3340" max="3340" width="9.5703125" customWidth="1"/>
    <col min="3341" max="3341" width="12.5703125" customWidth="1"/>
    <col min="3342" max="3342" width="3.85546875" customWidth="1"/>
    <col min="3343" max="3344" width="11.42578125" customWidth="1"/>
    <col min="3345" max="3345" width="13.5703125" customWidth="1"/>
    <col min="3346" max="3346" width="15.140625" customWidth="1"/>
    <col min="3347" max="3347" width="11.42578125" customWidth="1"/>
    <col min="3348" max="3348" width="12.85546875" customWidth="1"/>
    <col min="3583" max="3583" width="11.42578125" customWidth="1"/>
    <col min="3584" max="3586" width="15.140625" customWidth="1"/>
    <col min="3587" max="3587" width="10" customWidth="1"/>
    <col min="3588" max="3588" width="11.42578125" customWidth="1"/>
    <col min="3589" max="3589" width="10.42578125" customWidth="1"/>
    <col min="3590" max="3590" width="10.85546875" customWidth="1"/>
    <col min="3591" max="3591" width="11.42578125" customWidth="1"/>
    <col min="3592" max="3592" width="9" customWidth="1"/>
    <col min="3593" max="3593" width="8.5703125" customWidth="1"/>
    <col min="3594" max="3594" width="9.42578125" customWidth="1"/>
    <col min="3595" max="3595" width="11.42578125" customWidth="1"/>
    <col min="3596" max="3596" width="9.5703125" customWidth="1"/>
    <col min="3597" max="3597" width="12.5703125" customWidth="1"/>
    <col min="3598" max="3598" width="3.85546875" customWidth="1"/>
    <col min="3599" max="3600" width="11.42578125" customWidth="1"/>
    <col min="3601" max="3601" width="13.5703125" customWidth="1"/>
    <col min="3602" max="3602" width="15.140625" customWidth="1"/>
    <col min="3603" max="3603" width="11.42578125" customWidth="1"/>
    <col min="3604" max="3604" width="12.85546875" customWidth="1"/>
    <col min="3839" max="3839" width="11.42578125" customWidth="1"/>
    <col min="3840" max="3842" width="15.140625" customWidth="1"/>
    <col min="3843" max="3843" width="10" customWidth="1"/>
    <col min="3844" max="3844" width="11.42578125" customWidth="1"/>
    <col min="3845" max="3845" width="10.42578125" customWidth="1"/>
    <col min="3846" max="3846" width="10.85546875" customWidth="1"/>
    <col min="3847" max="3847" width="11.42578125" customWidth="1"/>
    <col min="3848" max="3848" width="9" customWidth="1"/>
    <col min="3849" max="3849" width="8.5703125" customWidth="1"/>
    <col min="3850" max="3850" width="9.42578125" customWidth="1"/>
    <col min="3851" max="3851" width="11.42578125" customWidth="1"/>
    <col min="3852" max="3852" width="9.5703125" customWidth="1"/>
    <col min="3853" max="3853" width="12.5703125" customWidth="1"/>
    <col min="3854" max="3854" width="3.85546875" customWidth="1"/>
    <col min="3855" max="3856" width="11.42578125" customWidth="1"/>
    <col min="3857" max="3857" width="13.5703125" customWidth="1"/>
    <col min="3858" max="3858" width="15.140625" customWidth="1"/>
    <col min="3859" max="3859" width="11.42578125" customWidth="1"/>
    <col min="3860" max="3860" width="12.85546875" customWidth="1"/>
    <col min="4095" max="4095" width="11.42578125" customWidth="1"/>
    <col min="4096" max="4098" width="15.140625" customWidth="1"/>
    <col min="4099" max="4099" width="10" customWidth="1"/>
    <col min="4100" max="4100" width="11.42578125" customWidth="1"/>
    <col min="4101" max="4101" width="10.42578125" customWidth="1"/>
    <col min="4102" max="4102" width="10.85546875" customWidth="1"/>
    <col min="4103" max="4103" width="11.42578125" customWidth="1"/>
    <col min="4104" max="4104" width="9" customWidth="1"/>
    <col min="4105" max="4105" width="8.5703125" customWidth="1"/>
    <col min="4106" max="4106" width="9.42578125" customWidth="1"/>
    <col min="4107" max="4107" width="11.42578125" customWidth="1"/>
    <col min="4108" max="4108" width="9.5703125" customWidth="1"/>
    <col min="4109" max="4109" width="12.5703125" customWidth="1"/>
    <col min="4110" max="4110" width="3.85546875" customWidth="1"/>
    <col min="4111" max="4112" width="11.42578125" customWidth="1"/>
    <col min="4113" max="4113" width="13.5703125" customWidth="1"/>
    <col min="4114" max="4114" width="15.140625" customWidth="1"/>
    <col min="4115" max="4115" width="11.42578125" customWidth="1"/>
    <col min="4116" max="4116" width="12.85546875" customWidth="1"/>
    <col min="4351" max="4351" width="11.42578125" customWidth="1"/>
    <col min="4352" max="4354" width="15.140625" customWidth="1"/>
    <col min="4355" max="4355" width="10" customWidth="1"/>
    <col min="4356" max="4356" width="11.42578125" customWidth="1"/>
    <col min="4357" max="4357" width="10.42578125" customWidth="1"/>
    <col min="4358" max="4358" width="10.85546875" customWidth="1"/>
    <col min="4359" max="4359" width="11.42578125" customWidth="1"/>
    <col min="4360" max="4360" width="9" customWidth="1"/>
    <col min="4361" max="4361" width="8.5703125" customWidth="1"/>
    <col min="4362" max="4362" width="9.42578125" customWidth="1"/>
    <col min="4363" max="4363" width="11.42578125" customWidth="1"/>
    <col min="4364" max="4364" width="9.5703125" customWidth="1"/>
    <col min="4365" max="4365" width="12.5703125" customWidth="1"/>
    <col min="4366" max="4366" width="3.85546875" customWidth="1"/>
    <col min="4367" max="4368" width="11.42578125" customWidth="1"/>
    <col min="4369" max="4369" width="13.5703125" customWidth="1"/>
    <col min="4370" max="4370" width="15.140625" customWidth="1"/>
    <col min="4371" max="4371" width="11.42578125" customWidth="1"/>
    <col min="4372" max="4372" width="12.85546875" customWidth="1"/>
    <col min="4607" max="4607" width="11.42578125" customWidth="1"/>
    <col min="4608" max="4610" width="15.140625" customWidth="1"/>
    <col min="4611" max="4611" width="10" customWidth="1"/>
    <col min="4612" max="4612" width="11.42578125" customWidth="1"/>
    <col min="4613" max="4613" width="10.42578125" customWidth="1"/>
    <col min="4614" max="4614" width="10.85546875" customWidth="1"/>
    <col min="4615" max="4615" width="11.42578125" customWidth="1"/>
    <col min="4616" max="4616" width="9" customWidth="1"/>
    <col min="4617" max="4617" width="8.5703125" customWidth="1"/>
    <col min="4618" max="4618" width="9.42578125" customWidth="1"/>
    <col min="4619" max="4619" width="11.42578125" customWidth="1"/>
    <col min="4620" max="4620" width="9.5703125" customWidth="1"/>
    <col min="4621" max="4621" width="12.5703125" customWidth="1"/>
    <col min="4622" max="4622" width="3.85546875" customWidth="1"/>
    <col min="4623" max="4624" width="11.42578125" customWidth="1"/>
    <col min="4625" max="4625" width="13.5703125" customWidth="1"/>
    <col min="4626" max="4626" width="15.140625" customWidth="1"/>
    <col min="4627" max="4627" width="11.42578125" customWidth="1"/>
    <col min="4628" max="4628" width="12.85546875" customWidth="1"/>
    <col min="4863" max="4863" width="11.42578125" customWidth="1"/>
    <col min="4864" max="4866" width="15.140625" customWidth="1"/>
    <col min="4867" max="4867" width="10" customWidth="1"/>
    <col min="4868" max="4868" width="11.42578125" customWidth="1"/>
    <col min="4869" max="4869" width="10.42578125" customWidth="1"/>
    <col min="4870" max="4870" width="10.85546875" customWidth="1"/>
    <col min="4871" max="4871" width="11.42578125" customWidth="1"/>
    <col min="4872" max="4872" width="9" customWidth="1"/>
    <col min="4873" max="4873" width="8.5703125" customWidth="1"/>
    <col min="4874" max="4874" width="9.42578125" customWidth="1"/>
    <col min="4875" max="4875" width="11.42578125" customWidth="1"/>
    <col min="4876" max="4876" width="9.5703125" customWidth="1"/>
    <col min="4877" max="4877" width="12.5703125" customWidth="1"/>
    <col min="4878" max="4878" width="3.85546875" customWidth="1"/>
    <col min="4879" max="4880" width="11.42578125" customWidth="1"/>
    <col min="4881" max="4881" width="13.5703125" customWidth="1"/>
    <col min="4882" max="4882" width="15.140625" customWidth="1"/>
    <col min="4883" max="4883" width="11.42578125" customWidth="1"/>
    <col min="4884" max="4884" width="12.85546875" customWidth="1"/>
    <col min="5119" max="5119" width="11.42578125" customWidth="1"/>
    <col min="5120" max="5122" width="15.140625" customWidth="1"/>
    <col min="5123" max="5123" width="10" customWidth="1"/>
    <col min="5124" max="5124" width="11.42578125" customWidth="1"/>
    <col min="5125" max="5125" width="10.42578125" customWidth="1"/>
    <col min="5126" max="5126" width="10.85546875" customWidth="1"/>
    <col min="5127" max="5127" width="11.42578125" customWidth="1"/>
    <col min="5128" max="5128" width="9" customWidth="1"/>
    <col min="5129" max="5129" width="8.5703125" customWidth="1"/>
    <col min="5130" max="5130" width="9.42578125" customWidth="1"/>
    <col min="5131" max="5131" width="11.42578125" customWidth="1"/>
    <col min="5132" max="5132" width="9.5703125" customWidth="1"/>
    <col min="5133" max="5133" width="12.5703125" customWidth="1"/>
    <col min="5134" max="5134" width="3.85546875" customWidth="1"/>
    <col min="5135" max="5136" width="11.42578125" customWidth="1"/>
    <col min="5137" max="5137" width="13.5703125" customWidth="1"/>
    <col min="5138" max="5138" width="15.140625" customWidth="1"/>
    <col min="5139" max="5139" width="11.42578125" customWidth="1"/>
    <col min="5140" max="5140" width="12.85546875" customWidth="1"/>
    <col min="5375" max="5375" width="11.42578125" customWidth="1"/>
    <col min="5376" max="5378" width="15.140625" customWidth="1"/>
    <col min="5379" max="5379" width="10" customWidth="1"/>
    <col min="5380" max="5380" width="11.42578125" customWidth="1"/>
    <col min="5381" max="5381" width="10.42578125" customWidth="1"/>
    <col min="5382" max="5382" width="10.85546875" customWidth="1"/>
    <col min="5383" max="5383" width="11.42578125" customWidth="1"/>
    <col min="5384" max="5384" width="9" customWidth="1"/>
    <col min="5385" max="5385" width="8.5703125" customWidth="1"/>
    <col min="5386" max="5386" width="9.42578125" customWidth="1"/>
    <col min="5387" max="5387" width="11.42578125" customWidth="1"/>
    <col min="5388" max="5388" width="9.5703125" customWidth="1"/>
    <col min="5389" max="5389" width="12.5703125" customWidth="1"/>
    <col min="5390" max="5390" width="3.85546875" customWidth="1"/>
    <col min="5391" max="5392" width="11.42578125" customWidth="1"/>
    <col min="5393" max="5393" width="13.5703125" customWidth="1"/>
    <col min="5394" max="5394" width="15.140625" customWidth="1"/>
    <col min="5395" max="5395" width="11.42578125" customWidth="1"/>
    <col min="5396" max="5396" width="12.85546875" customWidth="1"/>
    <col min="5631" max="5631" width="11.42578125" customWidth="1"/>
    <col min="5632" max="5634" width="15.140625" customWidth="1"/>
    <col min="5635" max="5635" width="10" customWidth="1"/>
    <col min="5636" max="5636" width="11.42578125" customWidth="1"/>
    <col min="5637" max="5637" width="10.42578125" customWidth="1"/>
    <col min="5638" max="5638" width="10.85546875" customWidth="1"/>
    <col min="5639" max="5639" width="11.42578125" customWidth="1"/>
    <col min="5640" max="5640" width="9" customWidth="1"/>
    <col min="5641" max="5641" width="8.5703125" customWidth="1"/>
    <col min="5642" max="5642" width="9.42578125" customWidth="1"/>
    <col min="5643" max="5643" width="11.42578125" customWidth="1"/>
    <col min="5644" max="5644" width="9.5703125" customWidth="1"/>
    <col min="5645" max="5645" width="12.5703125" customWidth="1"/>
    <col min="5646" max="5646" width="3.85546875" customWidth="1"/>
    <col min="5647" max="5648" width="11.42578125" customWidth="1"/>
    <col min="5649" max="5649" width="13.5703125" customWidth="1"/>
    <col min="5650" max="5650" width="15.140625" customWidth="1"/>
    <col min="5651" max="5651" width="11.42578125" customWidth="1"/>
    <col min="5652" max="5652" width="12.85546875" customWidth="1"/>
    <col min="5887" max="5887" width="11.42578125" customWidth="1"/>
    <col min="5888" max="5890" width="15.140625" customWidth="1"/>
    <col min="5891" max="5891" width="10" customWidth="1"/>
    <col min="5892" max="5892" width="11.42578125" customWidth="1"/>
    <col min="5893" max="5893" width="10.42578125" customWidth="1"/>
    <col min="5894" max="5894" width="10.85546875" customWidth="1"/>
    <col min="5895" max="5895" width="11.42578125" customWidth="1"/>
    <col min="5896" max="5896" width="9" customWidth="1"/>
    <col min="5897" max="5897" width="8.5703125" customWidth="1"/>
    <col min="5898" max="5898" width="9.42578125" customWidth="1"/>
    <col min="5899" max="5899" width="11.42578125" customWidth="1"/>
    <col min="5900" max="5900" width="9.5703125" customWidth="1"/>
    <col min="5901" max="5901" width="12.5703125" customWidth="1"/>
    <col min="5902" max="5902" width="3.85546875" customWidth="1"/>
    <col min="5903" max="5904" width="11.42578125" customWidth="1"/>
    <col min="5905" max="5905" width="13.5703125" customWidth="1"/>
    <col min="5906" max="5906" width="15.140625" customWidth="1"/>
    <col min="5907" max="5907" width="11.42578125" customWidth="1"/>
    <col min="5908" max="5908" width="12.85546875" customWidth="1"/>
    <col min="6143" max="6143" width="11.42578125" customWidth="1"/>
    <col min="6144" max="6146" width="15.140625" customWidth="1"/>
    <col min="6147" max="6147" width="10" customWidth="1"/>
    <col min="6148" max="6148" width="11.42578125" customWidth="1"/>
    <col min="6149" max="6149" width="10.42578125" customWidth="1"/>
    <col min="6150" max="6150" width="10.85546875" customWidth="1"/>
    <col min="6151" max="6151" width="11.42578125" customWidth="1"/>
    <col min="6152" max="6152" width="9" customWidth="1"/>
    <col min="6153" max="6153" width="8.5703125" customWidth="1"/>
    <col min="6154" max="6154" width="9.42578125" customWidth="1"/>
    <col min="6155" max="6155" width="11.42578125" customWidth="1"/>
    <col min="6156" max="6156" width="9.5703125" customWidth="1"/>
    <col min="6157" max="6157" width="12.5703125" customWidth="1"/>
    <col min="6158" max="6158" width="3.85546875" customWidth="1"/>
    <col min="6159" max="6160" width="11.42578125" customWidth="1"/>
    <col min="6161" max="6161" width="13.5703125" customWidth="1"/>
    <col min="6162" max="6162" width="15.140625" customWidth="1"/>
    <col min="6163" max="6163" width="11.42578125" customWidth="1"/>
    <col min="6164" max="6164" width="12.85546875" customWidth="1"/>
    <col min="6399" max="6399" width="11.42578125" customWidth="1"/>
    <col min="6400" max="6402" width="15.140625" customWidth="1"/>
    <col min="6403" max="6403" width="10" customWidth="1"/>
    <col min="6404" max="6404" width="11.42578125" customWidth="1"/>
    <col min="6405" max="6405" width="10.42578125" customWidth="1"/>
    <col min="6406" max="6406" width="10.85546875" customWidth="1"/>
    <col min="6407" max="6407" width="11.42578125" customWidth="1"/>
    <col min="6408" max="6408" width="9" customWidth="1"/>
    <col min="6409" max="6409" width="8.5703125" customWidth="1"/>
    <col min="6410" max="6410" width="9.42578125" customWidth="1"/>
    <col min="6411" max="6411" width="11.42578125" customWidth="1"/>
    <col min="6412" max="6412" width="9.5703125" customWidth="1"/>
    <col min="6413" max="6413" width="12.5703125" customWidth="1"/>
    <col min="6414" max="6414" width="3.85546875" customWidth="1"/>
    <col min="6415" max="6416" width="11.42578125" customWidth="1"/>
    <col min="6417" max="6417" width="13.5703125" customWidth="1"/>
    <col min="6418" max="6418" width="15.140625" customWidth="1"/>
    <col min="6419" max="6419" width="11.42578125" customWidth="1"/>
    <col min="6420" max="6420" width="12.85546875" customWidth="1"/>
    <col min="6655" max="6655" width="11.42578125" customWidth="1"/>
    <col min="6656" max="6658" width="15.140625" customWidth="1"/>
    <col min="6659" max="6659" width="10" customWidth="1"/>
    <col min="6660" max="6660" width="11.42578125" customWidth="1"/>
    <col min="6661" max="6661" width="10.42578125" customWidth="1"/>
    <col min="6662" max="6662" width="10.85546875" customWidth="1"/>
    <col min="6663" max="6663" width="11.42578125" customWidth="1"/>
    <col min="6664" max="6664" width="9" customWidth="1"/>
    <col min="6665" max="6665" width="8.5703125" customWidth="1"/>
    <col min="6666" max="6666" width="9.42578125" customWidth="1"/>
    <col min="6667" max="6667" width="11.42578125" customWidth="1"/>
    <col min="6668" max="6668" width="9.5703125" customWidth="1"/>
    <col min="6669" max="6669" width="12.5703125" customWidth="1"/>
    <col min="6670" max="6670" width="3.85546875" customWidth="1"/>
    <col min="6671" max="6672" width="11.42578125" customWidth="1"/>
    <col min="6673" max="6673" width="13.5703125" customWidth="1"/>
    <col min="6674" max="6674" width="15.140625" customWidth="1"/>
    <col min="6675" max="6675" width="11.42578125" customWidth="1"/>
    <col min="6676" max="6676" width="12.85546875" customWidth="1"/>
    <col min="6911" max="6911" width="11.42578125" customWidth="1"/>
    <col min="6912" max="6914" width="15.140625" customWidth="1"/>
    <col min="6915" max="6915" width="10" customWidth="1"/>
    <col min="6916" max="6916" width="11.42578125" customWidth="1"/>
    <col min="6917" max="6917" width="10.42578125" customWidth="1"/>
    <col min="6918" max="6918" width="10.85546875" customWidth="1"/>
    <col min="6919" max="6919" width="11.42578125" customWidth="1"/>
    <col min="6920" max="6920" width="9" customWidth="1"/>
    <col min="6921" max="6921" width="8.5703125" customWidth="1"/>
    <col min="6922" max="6922" width="9.42578125" customWidth="1"/>
    <col min="6923" max="6923" width="11.42578125" customWidth="1"/>
    <col min="6924" max="6924" width="9.5703125" customWidth="1"/>
    <col min="6925" max="6925" width="12.5703125" customWidth="1"/>
    <col min="6926" max="6926" width="3.85546875" customWidth="1"/>
    <col min="6927" max="6928" width="11.42578125" customWidth="1"/>
    <col min="6929" max="6929" width="13.5703125" customWidth="1"/>
    <col min="6930" max="6930" width="15.140625" customWidth="1"/>
    <col min="6931" max="6931" width="11.42578125" customWidth="1"/>
    <col min="6932" max="6932" width="12.85546875" customWidth="1"/>
    <col min="7167" max="7167" width="11.42578125" customWidth="1"/>
    <col min="7168" max="7170" width="15.140625" customWidth="1"/>
    <col min="7171" max="7171" width="10" customWidth="1"/>
    <col min="7172" max="7172" width="11.42578125" customWidth="1"/>
    <col min="7173" max="7173" width="10.42578125" customWidth="1"/>
    <col min="7174" max="7174" width="10.85546875" customWidth="1"/>
    <col min="7175" max="7175" width="11.42578125" customWidth="1"/>
    <col min="7176" max="7176" width="9" customWidth="1"/>
    <col min="7177" max="7177" width="8.5703125" customWidth="1"/>
    <col min="7178" max="7178" width="9.42578125" customWidth="1"/>
    <col min="7179" max="7179" width="11.42578125" customWidth="1"/>
    <col min="7180" max="7180" width="9.5703125" customWidth="1"/>
    <col min="7181" max="7181" width="12.5703125" customWidth="1"/>
    <col min="7182" max="7182" width="3.85546875" customWidth="1"/>
    <col min="7183" max="7184" width="11.42578125" customWidth="1"/>
    <col min="7185" max="7185" width="13.5703125" customWidth="1"/>
    <col min="7186" max="7186" width="15.140625" customWidth="1"/>
    <col min="7187" max="7187" width="11.42578125" customWidth="1"/>
    <col min="7188" max="7188" width="12.85546875" customWidth="1"/>
    <col min="7423" max="7423" width="11.42578125" customWidth="1"/>
    <col min="7424" max="7426" width="15.140625" customWidth="1"/>
    <col min="7427" max="7427" width="10" customWidth="1"/>
    <col min="7428" max="7428" width="11.42578125" customWidth="1"/>
    <col min="7429" max="7429" width="10.42578125" customWidth="1"/>
    <col min="7430" max="7430" width="10.85546875" customWidth="1"/>
    <col min="7431" max="7431" width="11.42578125" customWidth="1"/>
    <col min="7432" max="7432" width="9" customWidth="1"/>
    <col min="7433" max="7433" width="8.5703125" customWidth="1"/>
    <col min="7434" max="7434" width="9.42578125" customWidth="1"/>
    <col min="7435" max="7435" width="11.42578125" customWidth="1"/>
    <col min="7436" max="7436" width="9.5703125" customWidth="1"/>
    <col min="7437" max="7437" width="12.5703125" customWidth="1"/>
    <col min="7438" max="7438" width="3.85546875" customWidth="1"/>
    <col min="7439" max="7440" width="11.42578125" customWidth="1"/>
    <col min="7441" max="7441" width="13.5703125" customWidth="1"/>
    <col min="7442" max="7442" width="15.140625" customWidth="1"/>
    <col min="7443" max="7443" width="11.42578125" customWidth="1"/>
    <col min="7444" max="7444" width="12.85546875" customWidth="1"/>
    <col min="7679" max="7679" width="11.42578125" customWidth="1"/>
    <col min="7680" max="7682" width="15.140625" customWidth="1"/>
    <col min="7683" max="7683" width="10" customWidth="1"/>
    <col min="7684" max="7684" width="11.42578125" customWidth="1"/>
    <col min="7685" max="7685" width="10.42578125" customWidth="1"/>
    <col min="7686" max="7686" width="10.85546875" customWidth="1"/>
    <col min="7687" max="7687" width="11.42578125" customWidth="1"/>
    <col min="7688" max="7688" width="9" customWidth="1"/>
    <col min="7689" max="7689" width="8.5703125" customWidth="1"/>
    <col min="7690" max="7690" width="9.42578125" customWidth="1"/>
    <col min="7691" max="7691" width="11.42578125" customWidth="1"/>
    <col min="7692" max="7692" width="9.5703125" customWidth="1"/>
    <col min="7693" max="7693" width="12.5703125" customWidth="1"/>
    <col min="7694" max="7694" width="3.85546875" customWidth="1"/>
    <col min="7695" max="7696" width="11.42578125" customWidth="1"/>
    <col min="7697" max="7697" width="13.5703125" customWidth="1"/>
    <col min="7698" max="7698" width="15.140625" customWidth="1"/>
    <col min="7699" max="7699" width="11.42578125" customWidth="1"/>
    <col min="7700" max="7700" width="12.85546875" customWidth="1"/>
    <col min="7935" max="7935" width="11.42578125" customWidth="1"/>
    <col min="7936" max="7938" width="15.140625" customWidth="1"/>
    <col min="7939" max="7939" width="10" customWidth="1"/>
    <col min="7940" max="7940" width="11.42578125" customWidth="1"/>
    <col min="7941" max="7941" width="10.42578125" customWidth="1"/>
    <col min="7942" max="7942" width="10.85546875" customWidth="1"/>
    <col min="7943" max="7943" width="11.42578125" customWidth="1"/>
    <col min="7944" max="7944" width="9" customWidth="1"/>
    <col min="7945" max="7945" width="8.5703125" customWidth="1"/>
    <col min="7946" max="7946" width="9.42578125" customWidth="1"/>
    <col min="7947" max="7947" width="11.42578125" customWidth="1"/>
    <col min="7948" max="7948" width="9.5703125" customWidth="1"/>
    <col min="7949" max="7949" width="12.5703125" customWidth="1"/>
    <col min="7950" max="7950" width="3.85546875" customWidth="1"/>
    <col min="7951" max="7952" width="11.42578125" customWidth="1"/>
    <col min="7953" max="7953" width="13.5703125" customWidth="1"/>
    <col min="7954" max="7954" width="15.140625" customWidth="1"/>
    <col min="7955" max="7955" width="11.42578125" customWidth="1"/>
    <col min="7956" max="7956" width="12.85546875" customWidth="1"/>
    <col min="8191" max="8191" width="11.42578125" customWidth="1"/>
    <col min="8192" max="8194" width="15.140625" customWidth="1"/>
    <col min="8195" max="8195" width="10" customWidth="1"/>
    <col min="8196" max="8196" width="11.42578125" customWidth="1"/>
    <col min="8197" max="8197" width="10.42578125" customWidth="1"/>
    <col min="8198" max="8198" width="10.85546875" customWidth="1"/>
    <col min="8199" max="8199" width="11.42578125" customWidth="1"/>
    <col min="8200" max="8200" width="9" customWidth="1"/>
    <col min="8201" max="8201" width="8.5703125" customWidth="1"/>
    <col min="8202" max="8202" width="9.42578125" customWidth="1"/>
    <col min="8203" max="8203" width="11.42578125" customWidth="1"/>
    <col min="8204" max="8204" width="9.5703125" customWidth="1"/>
    <col min="8205" max="8205" width="12.5703125" customWidth="1"/>
    <col min="8206" max="8206" width="3.85546875" customWidth="1"/>
    <col min="8207" max="8208" width="11.42578125" customWidth="1"/>
    <col min="8209" max="8209" width="13.5703125" customWidth="1"/>
    <col min="8210" max="8210" width="15.140625" customWidth="1"/>
    <col min="8211" max="8211" width="11.42578125" customWidth="1"/>
    <col min="8212" max="8212" width="12.85546875" customWidth="1"/>
    <col min="8447" max="8447" width="11.42578125" customWidth="1"/>
    <col min="8448" max="8450" width="15.140625" customWidth="1"/>
    <col min="8451" max="8451" width="10" customWidth="1"/>
    <col min="8452" max="8452" width="11.42578125" customWidth="1"/>
    <col min="8453" max="8453" width="10.42578125" customWidth="1"/>
    <col min="8454" max="8454" width="10.85546875" customWidth="1"/>
    <col min="8455" max="8455" width="11.42578125" customWidth="1"/>
    <col min="8456" max="8456" width="9" customWidth="1"/>
    <col min="8457" max="8457" width="8.5703125" customWidth="1"/>
    <col min="8458" max="8458" width="9.42578125" customWidth="1"/>
    <col min="8459" max="8459" width="11.42578125" customWidth="1"/>
    <col min="8460" max="8460" width="9.5703125" customWidth="1"/>
    <col min="8461" max="8461" width="12.5703125" customWidth="1"/>
    <col min="8462" max="8462" width="3.85546875" customWidth="1"/>
    <col min="8463" max="8464" width="11.42578125" customWidth="1"/>
    <col min="8465" max="8465" width="13.5703125" customWidth="1"/>
    <col min="8466" max="8466" width="15.140625" customWidth="1"/>
    <col min="8467" max="8467" width="11.42578125" customWidth="1"/>
    <col min="8468" max="8468" width="12.85546875" customWidth="1"/>
    <col min="8703" max="8703" width="11.42578125" customWidth="1"/>
    <col min="8704" max="8706" width="15.140625" customWidth="1"/>
    <col min="8707" max="8707" width="10" customWidth="1"/>
    <col min="8708" max="8708" width="11.42578125" customWidth="1"/>
    <col min="8709" max="8709" width="10.42578125" customWidth="1"/>
    <col min="8710" max="8710" width="10.85546875" customWidth="1"/>
    <col min="8711" max="8711" width="11.42578125" customWidth="1"/>
    <col min="8712" max="8712" width="9" customWidth="1"/>
    <col min="8713" max="8713" width="8.5703125" customWidth="1"/>
    <col min="8714" max="8714" width="9.42578125" customWidth="1"/>
    <col min="8715" max="8715" width="11.42578125" customWidth="1"/>
    <col min="8716" max="8716" width="9.5703125" customWidth="1"/>
    <col min="8717" max="8717" width="12.5703125" customWidth="1"/>
    <col min="8718" max="8718" width="3.85546875" customWidth="1"/>
    <col min="8719" max="8720" width="11.42578125" customWidth="1"/>
    <col min="8721" max="8721" width="13.5703125" customWidth="1"/>
    <col min="8722" max="8722" width="15.140625" customWidth="1"/>
    <col min="8723" max="8723" width="11.42578125" customWidth="1"/>
    <col min="8724" max="8724" width="12.85546875" customWidth="1"/>
    <col min="8959" max="8959" width="11.42578125" customWidth="1"/>
    <col min="8960" max="8962" width="15.140625" customWidth="1"/>
    <col min="8963" max="8963" width="10" customWidth="1"/>
    <col min="8964" max="8964" width="11.42578125" customWidth="1"/>
    <col min="8965" max="8965" width="10.42578125" customWidth="1"/>
    <col min="8966" max="8966" width="10.85546875" customWidth="1"/>
    <col min="8967" max="8967" width="11.42578125" customWidth="1"/>
    <col min="8968" max="8968" width="9" customWidth="1"/>
    <col min="8969" max="8969" width="8.5703125" customWidth="1"/>
    <col min="8970" max="8970" width="9.42578125" customWidth="1"/>
    <col min="8971" max="8971" width="11.42578125" customWidth="1"/>
    <col min="8972" max="8972" width="9.5703125" customWidth="1"/>
    <col min="8973" max="8973" width="12.5703125" customWidth="1"/>
    <col min="8974" max="8974" width="3.85546875" customWidth="1"/>
    <col min="8975" max="8976" width="11.42578125" customWidth="1"/>
    <col min="8977" max="8977" width="13.5703125" customWidth="1"/>
    <col min="8978" max="8978" width="15.140625" customWidth="1"/>
    <col min="8979" max="8979" width="11.42578125" customWidth="1"/>
    <col min="8980" max="8980" width="12.85546875" customWidth="1"/>
    <col min="9215" max="9215" width="11.42578125" customWidth="1"/>
    <col min="9216" max="9218" width="15.140625" customWidth="1"/>
    <col min="9219" max="9219" width="10" customWidth="1"/>
    <col min="9220" max="9220" width="11.42578125" customWidth="1"/>
    <col min="9221" max="9221" width="10.42578125" customWidth="1"/>
    <col min="9222" max="9222" width="10.85546875" customWidth="1"/>
    <col min="9223" max="9223" width="11.42578125" customWidth="1"/>
    <col min="9224" max="9224" width="9" customWidth="1"/>
    <col min="9225" max="9225" width="8.5703125" customWidth="1"/>
    <col min="9226" max="9226" width="9.42578125" customWidth="1"/>
    <col min="9227" max="9227" width="11.42578125" customWidth="1"/>
    <col min="9228" max="9228" width="9.5703125" customWidth="1"/>
    <col min="9229" max="9229" width="12.5703125" customWidth="1"/>
    <col min="9230" max="9230" width="3.85546875" customWidth="1"/>
    <col min="9231" max="9232" width="11.42578125" customWidth="1"/>
    <col min="9233" max="9233" width="13.5703125" customWidth="1"/>
    <col min="9234" max="9234" width="15.140625" customWidth="1"/>
    <col min="9235" max="9235" width="11.42578125" customWidth="1"/>
    <col min="9236" max="9236" width="12.85546875" customWidth="1"/>
    <col min="9471" max="9471" width="11.42578125" customWidth="1"/>
    <col min="9472" max="9474" width="15.140625" customWidth="1"/>
    <col min="9475" max="9475" width="10" customWidth="1"/>
    <col min="9476" max="9476" width="11.42578125" customWidth="1"/>
    <col min="9477" max="9477" width="10.42578125" customWidth="1"/>
    <col min="9478" max="9478" width="10.85546875" customWidth="1"/>
    <col min="9479" max="9479" width="11.42578125" customWidth="1"/>
    <col min="9480" max="9480" width="9" customWidth="1"/>
    <col min="9481" max="9481" width="8.5703125" customWidth="1"/>
    <col min="9482" max="9482" width="9.42578125" customWidth="1"/>
    <col min="9483" max="9483" width="11.42578125" customWidth="1"/>
    <col min="9484" max="9484" width="9.5703125" customWidth="1"/>
    <col min="9485" max="9485" width="12.5703125" customWidth="1"/>
    <col min="9486" max="9486" width="3.85546875" customWidth="1"/>
    <col min="9487" max="9488" width="11.42578125" customWidth="1"/>
    <col min="9489" max="9489" width="13.5703125" customWidth="1"/>
    <col min="9490" max="9490" width="15.140625" customWidth="1"/>
    <col min="9491" max="9491" width="11.42578125" customWidth="1"/>
    <col min="9492" max="9492" width="12.85546875" customWidth="1"/>
    <col min="9727" max="9727" width="11.42578125" customWidth="1"/>
    <col min="9728" max="9730" width="15.140625" customWidth="1"/>
    <col min="9731" max="9731" width="10" customWidth="1"/>
    <col min="9732" max="9732" width="11.42578125" customWidth="1"/>
    <col min="9733" max="9733" width="10.42578125" customWidth="1"/>
    <col min="9734" max="9734" width="10.85546875" customWidth="1"/>
    <col min="9735" max="9735" width="11.42578125" customWidth="1"/>
    <col min="9736" max="9736" width="9" customWidth="1"/>
    <col min="9737" max="9737" width="8.5703125" customWidth="1"/>
    <col min="9738" max="9738" width="9.42578125" customWidth="1"/>
    <col min="9739" max="9739" width="11.42578125" customWidth="1"/>
    <col min="9740" max="9740" width="9.5703125" customWidth="1"/>
    <col min="9741" max="9741" width="12.5703125" customWidth="1"/>
    <col min="9742" max="9742" width="3.85546875" customWidth="1"/>
    <col min="9743" max="9744" width="11.42578125" customWidth="1"/>
    <col min="9745" max="9745" width="13.5703125" customWidth="1"/>
    <col min="9746" max="9746" width="15.140625" customWidth="1"/>
    <col min="9747" max="9747" width="11.42578125" customWidth="1"/>
    <col min="9748" max="9748" width="12.85546875" customWidth="1"/>
    <col min="9983" max="9983" width="11.42578125" customWidth="1"/>
    <col min="9984" max="9986" width="15.140625" customWidth="1"/>
    <col min="9987" max="9987" width="10" customWidth="1"/>
    <col min="9988" max="9988" width="11.42578125" customWidth="1"/>
    <col min="9989" max="9989" width="10.42578125" customWidth="1"/>
    <col min="9990" max="9990" width="10.85546875" customWidth="1"/>
    <col min="9991" max="9991" width="11.42578125" customWidth="1"/>
    <col min="9992" max="9992" width="9" customWidth="1"/>
    <col min="9993" max="9993" width="8.5703125" customWidth="1"/>
    <col min="9994" max="9994" width="9.42578125" customWidth="1"/>
    <col min="9995" max="9995" width="11.42578125" customWidth="1"/>
    <col min="9996" max="9996" width="9.5703125" customWidth="1"/>
    <col min="9997" max="9997" width="12.5703125" customWidth="1"/>
    <col min="9998" max="9998" width="3.85546875" customWidth="1"/>
    <col min="9999" max="10000" width="11.42578125" customWidth="1"/>
    <col min="10001" max="10001" width="13.5703125" customWidth="1"/>
    <col min="10002" max="10002" width="15.140625" customWidth="1"/>
    <col min="10003" max="10003" width="11.42578125" customWidth="1"/>
    <col min="10004" max="10004" width="12.85546875" customWidth="1"/>
    <col min="10239" max="10239" width="11.42578125" customWidth="1"/>
    <col min="10240" max="10242" width="15.140625" customWidth="1"/>
    <col min="10243" max="10243" width="10" customWidth="1"/>
    <col min="10244" max="10244" width="11.42578125" customWidth="1"/>
    <col min="10245" max="10245" width="10.42578125" customWidth="1"/>
    <col min="10246" max="10246" width="10.85546875" customWidth="1"/>
    <col min="10247" max="10247" width="11.42578125" customWidth="1"/>
    <col min="10248" max="10248" width="9" customWidth="1"/>
    <col min="10249" max="10249" width="8.5703125" customWidth="1"/>
    <col min="10250" max="10250" width="9.42578125" customWidth="1"/>
    <col min="10251" max="10251" width="11.42578125" customWidth="1"/>
    <col min="10252" max="10252" width="9.5703125" customWidth="1"/>
    <col min="10253" max="10253" width="12.5703125" customWidth="1"/>
    <col min="10254" max="10254" width="3.85546875" customWidth="1"/>
    <col min="10255" max="10256" width="11.42578125" customWidth="1"/>
    <col min="10257" max="10257" width="13.5703125" customWidth="1"/>
    <col min="10258" max="10258" width="15.140625" customWidth="1"/>
    <col min="10259" max="10259" width="11.42578125" customWidth="1"/>
    <col min="10260" max="10260" width="12.85546875" customWidth="1"/>
    <col min="10495" max="10495" width="11.42578125" customWidth="1"/>
    <col min="10496" max="10498" width="15.140625" customWidth="1"/>
    <col min="10499" max="10499" width="10" customWidth="1"/>
    <col min="10500" max="10500" width="11.42578125" customWidth="1"/>
    <col min="10501" max="10501" width="10.42578125" customWidth="1"/>
    <col min="10502" max="10502" width="10.85546875" customWidth="1"/>
    <col min="10503" max="10503" width="11.42578125" customWidth="1"/>
    <col min="10504" max="10504" width="9" customWidth="1"/>
    <col min="10505" max="10505" width="8.5703125" customWidth="1"/>
    <col min="10506" max="10506" width="9.42578125" customWidth="1"/>
    <col min="10507" max="10507" width="11.42578125" customWidth="1"/>
    <col min="10508" max="10508" width="9.5703125" customWidth="1"/>
    <col min="10509" max="10509" width="12.5703125" customWidth="1"/>
    <col min="10510" max="10510" width="3.85546875" customWidth="1"/>
    <col min="10511" max="10512" width="11.42578125" customWidth="1"/>
    <col min="10513" max="10513" width="13.5703125" customWidth="1"/>
    <col min="10514" max="10514" width="15.140625" customWidth="1"/>
    <col min="10515" max="10515" width="11.42578125" customWidth="1"/>
    <col min="10516" max="10516" width="12.85546875" customWidth="1"/>
    <col min="10751" max="10751" width="11.42578125" customWidth="1"/>
    <col min="10752" max="10754" width="15.140625" customWidth="1"/>
    <col min="10755" max="10755" width="10" customWidth="1"/>
    <col min="10756" max="10756" width="11.42578125" customWidth="1"/>
    <col min="10757" max="10757" width="10.42578125" customWidth="1"/>
    <col min="10758" max="10758" width="10.85546875" customWidth="1"/>
    <col min="10759" max="10759" width="11.42578125" customWidth="1"/>
    <col min="10760" max="10760" width="9" customWidth="1"/>
    <col min="10761" max="10761" width="8.5703125" customWidth="1"/>
    <col min="10762" max="10762" width="9.42578125" customWidth="1"/>
    <col min="10763" max="10763" width="11.42578125" customWidth="1"/>
    <col min="10764" max="10764" width="9.5703125" customWidth="1"/>
    <col min="10765" max="10765" width="12.5703125" customWidth="1"/>
    <col min="10766" max="10766" width="3.85546875" customWidth="1"/>
    <col min="10767" max="10768" width="11.42578125" customWidth="1"/>
    <col min="10769" max="10769" width="13.5703125" customWidth="1"/>
    <col min="10770" max="10770" width="15.140625" customWidth="1"/>
    <col min="10771" max="10771" width="11.42578125" customWidth="1"/>
    <col min="10772" max="10772" width="12.85546875" customWidth="1"/>
    <col min="11007" max="11007" width="11.42578125" customWidth="1"/>
    <col min="11008" max="11010" width="15.140625" customWidth="1"/>
    <col min="11011" max="11011" width="10" customWidth="1"/>
    <col min="11012" max="11012" width="11.42578125" customWidth="1"/>
    <col min="11013" max="11013" width="10.42578125" customWidth="1"/>
    <col min="11014" max="11014" width="10.85546875" customWidth="1"/>
    <col min="11015" max="11015" width="11.42578125" customWidth="1"/>
    <col min="11016" max="11016" width="9" customWidth="1"/>
    <col min="11017" max="11017" width="8.5703125" customWidth="1"/>
    <col min="11018" max="11018" width="9.42578125" customWidth="1"/>
    <col min="11019" max="11019" width="11.42578125" customWidth="1"/>
    <col min="11020" max="11020" width="9.5703125" customWidth="1"/>
    <col min="11021" max="11021" width="12.5703125" customWidth="1"/>
    <col min="11022" max="11022" width="3.85546875" customWidth="1"/>
    <col min="11023" max="11024" width="11.42578125" customWidth="1"/>
    <col min="11025" max="11025" width="13.5703125" customWidth="1"/>
    <col min="11026" max="11026" width="15.140625" customWidth="1"/>
    <col min="11027" max="11027" width="11.42578125" customWidth="1"/>
    <col min="11028" max="11028" width="12.85546875" customWidth="1"/>
    <col min="11263" max="11263" width="11.42578125" customWidth="1"/>
    <col min="11264" max="11266" width="15.140625" customWidth="1"/>
    <col min="11267" max="11267" width="10" customWidth="1"/>
    <col min="11268" max="11268" width="11.42578125" customWidth="1"/>
    <col min="11269" max="11269" width="10.42578125" customWidth="1"/>
    <col min="11270" max="11270" width="10.85546875" customWidth="1"/>
    <col min="11271" max="11271" width="11.42578125" customWidth="1"/>
    <col min="11272" max="11272" width="9" customWidth="1"/>
    <col min="11273" max="11273" width="8.5703125" customWidth="1"/>
    <col min="11274" max="11274" width="9.42578125" customWidth="1"/>
    <col min="11275" max="11275" width="11.42578125" customWidth="1"/>
    <col min="11276" max="11276" width="9.5703125" customWidth="1"/>
    <col min="11277" max="11277" width="12.5703125" customWidth="1"/>
    <col min="11278" max="11278" width="3.85546875" customWidth="1"/>
    <col min="11279" max="11280" width="11.42578125" customWidth="1"/>
    <col min="11281" max="11281" width="13.5703125" customWidth="1"/>
    <col min="11282" max="11282" width="15.140625" customWidth="1"/>
    <col min="11283" max="11283" width="11.42578125" customWidth="1"/>
    <col min="11284" max="11284" width="12.85546875" customWidth="1"/>
    <col min="11519" max="11519" width="11.42578125" customWidth="1"/>
    <col min="11520" max="11522" width="15.140625" customWidth="1"/>
    <col min="11523" max="11523" width="10" customWidth="1"/>
    <col min="11524" max="11524" width="11.42578125" customWidth="1"/>
    <col min="11525" max="11525" width="10.42578125" customWidth="1"/>
    <col min="11526" max="11526" width="10.85546875" customWidth="1"/>
    <col min="11527" max="11527" width="11.42578125" customWidth="1"/>
    <col min="11528" max="11528" width="9" customWidth="1"/>
    <col min="11529" max="11529" width="8.5703125" customWidth="1"/>
    <col min="11530" max="11530" width="9.42578125" customWidth="1"/>
    <col min="11531" max="11531" width="11.42578125" customWidth="1"/>
    <col min="11532" max="11532" width="9.5703125" customWidth="1"/>
    <col min="11533" max="11533" width="12.5703125" customWidth="1"/>
    <col min="11534" max="11534" width="3.85546875" customWidth="1"/>
    <col min="11535" max="11536" width="11.42578125" customWidth="1"/>
    <col min="11537" max="11537" width="13.5703125" customWidth="1"/>
    <col min="11538" max="11538" width="15.140625" customWidth="1"/>
    <col min="11539" max="11539" width="11.42578125" customWidth="1"/>
    <col min="11540" max="11540" width="12.85546875" customWidth="1"/>
    <col min="11775" max="11775" width="11.42578125" customWidth="1"/>
    <col min="11776" max="11778" width="15.140625" customWidth="1"/>
    <col min="11779" max="11779" width="10" customWidth="1"/>
    <col min="11780" max="11780" width="11.42578125" customWidth="1"/>
    <col min="11781" max="11781" width="10.42578125" customWidth="1"/>
    <col min="11782" max="11782" width="10.85546875" customWidth="1"/>
    <col min="11783" max="11783" width="11.42578125" customWidth="1"/>
    <col min="11784" max="11784" width="9" customWidth="1"/>
    <col min="11785" max="11785" width="8.5703125" customWidth="1"/>
    <col min="11786" max="11786" width="9.42578125" customWidth="1"/>
    <col min="11787" max="11787" width="11.42578125" customWidth="1"/>
    <col min="11788" max="11788" width="9.5703125" customWidth="1"/>
    <col min="11789" max="11789" width="12.5703125" customWidth="1"/>
    <col min="11790" max="11790" width="3.85546875" customWidth="1"/>
    <col min="11791" max="11792" width="11.42578125" customWidth="1"/>
    <col min="11793" max="11793" width="13.5703125" customWidth="1"/>
    <col min="11794" max="11794" width="15.140625" customWidth="1"/>
    <col min="11795" max="11795" width="11.42578125" customWidth="1"/>
    <col min="11796" max="11796" width="12.85546875" customWidth="1"/>
    <col min="12031" max="12031" width="11.42578125" customWidth="1"/>
    <col min="12032" max="12034" width="15.140625" customWidth="1"/>
    <col min="12035" max="12035" width="10" customWidth="1"/>
    <col min="12036" max="12036" width="11.42578125" customWidth="1"/>
    <col min="12037" max="12037" width="10.42578125" customWidth="1"/>
    <col min="12038" max="12038" width="10.85546875" customWidth="1"/>
    <col min="12039" max="12039" width="11.42578125" customWidth="1"/>
    <col min="12040" max="12040" width="9" customWidth="1"/>
    <col min="12041" max="12041" width="8.5703125" customWidth="1"/>
    <col min="12042" max="12042" width="9.42578125" customWidth="1"/>
    <col min="12043" max="12043" width="11.42578125" customWidth="1"/>
    <col min="12044" max="12044" width="9.5703125" customWidth="1"/>
    <col min="12045" max="12045" width="12.5703125" customWidth="1"/>
    <col min="12046" max="12046" width="3.85546875" customWidth="1"/>
    <col min="12047" max="12048" width="11.42578125" customWidth="1"/>
    <col min="12049" max="12049" width="13.5703125" customWidth="1"/>
    <col min="12050" max="12050" width="15.140625" customWidth="1"/>
    <col min="12051" max="12051" width="11.42578125" customWidth="1"/>
    <col min="12052" max="12052" width="12.85546875" customWidth="1"/>
    <col min="12287" max="12287" width="11.42578125" customWidth="1"/>
    <col min="12288" max="12290" width="15.140625" customWidth="1"/>
    <col min="12291" max="12291" width="10" customWidth="1"/>
    <col min="12292" max="12292" width="11.42578125" customWidth="1"/>
    <col min="12293" max="12293" width="10.42578125" customWidth="1"/>
    <col min="12294" max="12294" width="10.85546875" customWidth="1"/>
    <col min="12295" max="12295" width="11.42578125" customWidth="1"/>
    <col min="12296" max="12296" width="9" customWidth="1"/>
    <col min="12297" max="12297" width="8.5703125" customWidth="1"/>
    <col min="12298" max="12298" width="9.42578125" customWidth="1"/>
    <col min="12299" max="12299" width="11.42578125" customWidth="1"/>
    <col min="12300" max="12300" width="9.5703125" customWidth="1"/>
    <col min="12301" max="12301" width="12.5703125" customWidth="1"/>
    <col min="12302" max="12302" width="3.85546875" customWidth="1"/>
    <col min="12303" max="12304" width="11.42578125" customWidth="1"/>
    <col min="12305" max="12305" width="13.5703125" customWidth="1"/>
    <col min="12306" max="12306" width="15.140625" customWidth="1"/>
    <col min="12307" max="12307" width="11.42578125" customWidth="1"/>
    <col min="12308" max="12308" width="12.85546875" customWidth="1"/>
    <col min="12543" max="12543" width="11.42578125" customWidth="1"/>
    <col min="12544" max="12546" width="15.140625" customWidth="1"/>
    <col min="12547" max="12547" width="10" customWidth="1"/>
    <col min="12548" max="12548" width="11.42578125" customWidth="1"/>
    <col min="12549" max="12549" width="10.42578125" customWidth="1"/>
    <col min="12550" max="12550" width="10.85546875" customWidth="1"/>
    <col min="12551" max="12551" width="11.42578125" customWidth="1"/>
    <col min="12552" max="12552" width="9" customWidth="1"/>
    <col min="12553" max="12553" width="8.5703125" customWidth="1"/>
    <col min="12554" max="12554" width="9.42578125" customWidth="1"/>
    <col min="12555" max="12555" width="11.42578125" customWidth="1"/>
    <col min="12556" max="12556" width="9.5703125" customWidth="1"/>
    <col min="12557" max="12557" width="12.5703125" customWidth="1"/>
    <col min="12558" max="12558" width="3.85546875" customWidth="1"/>
    <col min="12559" max="12560" width="11.42578125" customWidth="1"/>
    <col min="12561" max="12561" width="13.5703125" customWidth="1"/>
    <col min="12562" max="12562" width="15.140625" customWidth="1"/>
    <col min="12563" max="12563" width="11.42578125" customWidth="1"/>
    <col min="12564" max="12564" width="12.85546875" customWidth="1"/>
    <col min="12799" max="12799" width="11.42578125" customWidth="1"/>
    <col min="12800" max="12802" width="15.140625" customWidth="1"/>
    <col min="12803" max="12803" width="10" customWidth="1"/>
    <col min="12804" max="12804" width="11.42578125" customWidth="1"/>
    <col min="12805" max="12805" width="10.42578125" customWidth="1"/>
    <col min="12806" max="12806" width="10.85546875" customWidth="1"/>
    <col min="12807" max="12807" width="11.42578125" customWidth="1"/>
    <col min="12808" max="12808" width="9" customWidth="1"/>
    <col min="12809" max="12809" width="8.5703125" customWidth="1"/>
    <col min="12810" max="12810" width="9.42578125" customWidth="1"/>
    <col min="12811" max="12811" width="11.42578125" customWidth="1"/>
    <col min="12812" max="12812" width="9.5703125" customWidth="1"/>
    <col min="12813" max="12813" width="12.5703125" customWidth="1"/>
    <col min="12814" max="12814" width="3.85546875" customWidth="1"/>
    <col min="12815" max="12816" width="11.42578125" customWidth="1"/>
    <col min="12817" max="12817" width="13.5703125" customWidth="1"/>
    <col min="12818" max="12818" width="15.140625" customWidth="1"/>
    <col min="12819" max="12819" width="11.42578125" customWidth="1"/>
    <col min="12820" max="12820" width="12.85546875" customWidth="1"/>
    <col min="13055" max="13055" width="11.42578125" customWidth="1"/>
    <col min="13056" max="13058" width="15.140625" customWidth="1"/>
    <col min="13059" max="13059" width="10" customWidth="1"/>
    <col min="13060" max="13060" width="11.42578125" customWidth="1"/>
    <col min="13061" max="13061" width="10.42578125" customWidth="1"/>
    <col min="13062" max="13062" width="10.85546875" customWidth="1"/>
    <col min="13063" max="13063" width="11.42578125" customWidth="1"/>
    <col min="13064" max="13064" width="9" customWidth="1"/>
    <col min="13065" max="13065" width="8.5703125" customWidth="1"/>
    <col min="13066" max="13066" width="9.42578125" customWidth="1"/>
    <col min="13067" max="13067" width="11.42578125" customWidth="1"/>
    <col min="13068" max="13068" width="9.5703125" customWidth="1"/>
    <col min="13069" max="13069" width="12.5703125" customWidth="1"/>
    <col min="13070" max="13070" width="3.85546875" customWidth="1"/>
    <col min="13071" max="13072" width="11.42578125" customWidth="1"/>
    <col min="13073" max="13073" width="13.5703125" customWidth="1"/>
    <col min="13074" max="13074" width="15.140625" customWidth="1"/>
    <col min="13075" max="13075" width="11.42578125" customWidth="1"/>
    <col min="13076" max="13076" width="12.85546875" customWidth="1"/>
    <col min="13311" max="13311" width="11.42578125" customWidth="1"/>
    <col min="13312" max="13314" width="15.140625" customWidth="1"/>
    <col min="13315" max="13315" width="10" customWidth="1"/>
    <col min="13316" max="13316" width="11.42578125" customWidth="1"/>
    <col min="13317" max="13317" width="10.42578125" customWidth="1"/>
    <col min="13318" max="13318" width="10.85546875" customWidth="1"/>
    <col min="13319" max="13319" width="11.42578125" customWidth="1"/>
    <col min="13320" max="13320" width="9" customWidth="1"/>
    <col min="13321" max="13321" width="8.5703125" customWidth="1"/>
    <col min="13322" max="13322" width="9.42578125" customWidth="1"/>
    <col min="13323" max="13323" width="11.42578125" customWidth="1"/>
    <col min="13324" max="13324" width="9.5703125" customWidth="1"/>
    <col min="13325" max="13325" width="12.5703125" customWidth="1"/>
    <col min="13326" max="13326" width="3.85546875" customWidth="1"/>
    <col min="13327" max="13328" width="11.42578125" customWidth="1"/>
    <col min="13329" max="13329" width="13.5703125" customWidth="1"/>
    <col min="13330" max="13330" width="15.140625" customWidth="1"/>
    <col min="13331" max="13331" width="11.42578125" customWidth="1"/>
    <col min="13332" max="13332" width="12.85546875" customWidth="1"/>
    <col min="13567" max="13567" width="11.42578125" customWidth="1"/>
    <col min="13568" max="13570" width="15.140625" customWidth="1"/>
    <col min="13571" max="13571" width="10" customWidth="1"/>
    <col min="13572" max="13572" width="11.42578125" customWidth="1"/>
    <col min="13573" max="13573" width="10.42578125" customWidth="1"/>
    <col min="13574" max="13574" width="10.85546875" customWidth="1"/>
    <col min="13575" max="13575" width="11.42578125" customWidth="1"/>
    <col min="13576" max="13576" width="9" customWidth="1"/>
    <col min="13577" max="13577" width="8.5703125" customWidth="1"/>
    <col min="13578" max="13578" width="9.42578125" customWidth="1"/>
    <col min="13579" max="13579" width="11.42578125" customWidth="1"/>
    <col min="13580" max="13580" width="9.5703125" customWidth="1"/>
    <col min="13581" max="13581" width="12.5703125" customWidth="1"/>
    <col min="13582" max="13582" width="3.85546875" customWidth="1"/>
    <col min="13583" max="13584" width="11.42578125" customWidth="1"/>
    <col min="13585" max="13585" width="13.5703125" customWidth="1"/>
    <col min="13586" max="13586" width="15.140625" customWidth="1"/>
    <col min="13587" max="13587" width="11.42578125" customWidth="1"/>
    <col min="13588" max="13588" width="12.85546875" customWidth="1"/>
    <col min="13823" max="13823" width="11.42578125" customWidth="1"/>
    <col min="13824" max="13826" width="15.140625" customWidth="1"/>
    <col min="13827" max="13827" width="10" customWidth="1"/>
    <col min="13828" max="13828" width="11.42578125" customWidth="1"/>
    <col min="13829" max="13829" width="10.42578125" customWidth="1"/>
    <col min="13830" max="13830" width="10.85546875" customWidth="1"/>
    <col min="13831" max="13831" width="11.42578125" customWidth="1"/>
    <col min="13832" max="13832" width="9" customWidth="1"/>
    <col min="13833" max="13833" width="8.5703125" customWidth="1"/>
    <col min="13834" max="13834" width="9.42578125" customWidth="1"/>
    <col min="13835" max="13835" width="11.42578125" customWidth="1"/>
    <col min="13836" max="13836" width="9.5703125" customWidth="1"/>
    <col min="13837" max="13837" width="12.5703125" customWidth="1"/>
    <col min="13838" max="13838" width="3.85546875" customWidth="1"/>
    <col min="13839" max="13840" width="11.42578125" customWidth="1"/>
    <col min="13841" max="13841" width="13.5703125" customWidth="1"/>
    <col min="13842" max="13842" width="15.140625" customWidth="1"/>
    <col min="13843" max="13843" width="11.42578125" customWidth="1"/>
    <col min="13844" max="13844" width="12.85546875" customWidth="1"/>
    <col min="14079" max="14079" width="11.42578125" customWidth="1"/>
    <col min="14080" max="14082" width="15.140625" customWidth="1"/>
    <col min="14083" max="14083" width="10" customWidth="1"/>
    <col min="14084" max="14084" width="11.42578125" customWidth="1"/>
    <col min="14085" max="14085" width="10.42578125" customWidth="1"/>
    <col min="14086" max="14086" width="10.85546875" customWidth="1"/>
    <col min="14087" max="14087" width="11.42578125" customWidth="1"/>
    <col min="14088" max="14088" width="9" customWidth="1"/>
    <col min="14089" max="14089" width="8.5703125" customWidth="1"/>
    <col min="14090" max="14090" width="9.42578125" customWidth="1"/>
    <col min="14091" max="14091" width="11.42578125" customWidth="1"/>
    <col min="14092" max="14092" width="9.5703125" customWidth="1"/>
    <col min="14093" max="14093" width="12.5703125" customWidth="1"/>
    <col min="14094" max="14094" width="3.85546875" customWidth="1"/>
    <col min="14095" max="14096" width="11.42578125" customWidth="1"/>
    <col min="14097" max="14097" width="13.5703125" customWidth="1"/>
    <col min="14098" max="14098" width="15.140625" customWidth="1"/>
    <col min="14099" max="14099" width="11.42578125" customWidth="1"/>
    <col min="14100" max="14100" width="12.85546875" customWidth="1"/>
    <col min="14335" max="14335" width="11.42578125" customWidth="1"/>
    <col min="14336" max="14338" width="15.140625" customWidth="1"/>
    <col min="14339" max="14339" width="10" customWidth="1"/>
    <col min="14340" max="14340" width="11.42578125" customWidth="1"/>
    <col min="14341" max="14341" width="10.42578125" customWidth="1"/>
    <col min="14342" max="14342" width="10.85546875" customWidth="1"/>
    <col min="14343" max="14343" width="11.42578125" customWidth="1"/>
    <col min="14344" max="14344" width="9" customWidth="1"/>
    <col min="14345" max="14345" width="8.5703125" customWidth="1"/>
    <col min="14346" max="14346" width="9.42578125" customWidth="1"/>
    <col min="14347" max="14347" width="11.42578125" customWidth="1"/>
    <col min="14348" max="14348" width="9.5703125" customWidth="1"/>
    <col min="14349" max="14349" width="12.5703125" customWidth="1"/>
    <col min="14350" max="14350" width="3.85546875" customWidth="1"/>
    <col min="14351" max="14352" width="11.42578125" customWidth="1"/>
    <col min="14353" max="14353" width="13.5703125" customWidth="1"/>
    <col min="14354" max="14354" width="15.140625" customWidth="1"/>
    <col min="14355" max="14355" width="11.42578125" customWidth="1"/>
    <col min="14356" max="14356" width="12.85546875" customWidth="1"/>
    <col min="14591" max="14591" width="11.42578125" customWidth="1"/>
    <col min="14592" max="14594" width="15.140625" customWidth="1"/>
    <col min="14595" max="14595" width="10" customWidth="1"/>
    <col min="14596" max="14596" width="11.42578125" customWidth="1"/>
    <col min="14597" max="14597" width="10.42578125" customWidth="1"/>
    <col min="14598" max="14598" width="10.85546875" customWidth="1"/>
    <col min="14599" max="14599" width="11.42578125" customWidth="1"/>
    <col min="14600" max="14600" width="9" customWidth="1"/>
    <col min="14601" max="14601" width="8.5703125" customWidth="1"/>
    <col min="14602" max="14602" width="9.42578125" customWidth="1"/>
    <col min="14603" max="14603" width="11.42578125" customWidth="1"/>
    <col min="14604" max="14604" width="9.5703125" customWidth="1"/>
    <col min="14605" max="14605" width="12.5703125" customWidth="1"/>
    <col min="14606" max="14606" width="3.85546875" customWidth="1"/>
    <col min="14607" max="14608" width="11.42578125" customWidth="1"/>
    <col min="14609" max="14609" width="13.5703125" customWidth="1"/>
    <col min="14610" max="14610" width="15.140625" customWidth="1"/>
    <col min="14611" max="14611" width="11.42578125" customWidth="1"/>
    <col min="14612" max="14612" width="12.85546875" customWidth="1"/>
    <col min="14847" max="14847" width="11.42578125" customWidth="1"/>
    <col min="14848" max="14850" width="15.140625" customWidth="1"/>
    <col min="14851" max="14851" width="10" customWidth="1"/>
    <col min="14852" max="14852" width="11.42578125" customWidth="1"/>
    <col min="14853" max="14853" width="10.42578125" customWidth="1"/>
    <col min="14854" max="14854" width="10.85546875" customWidth="1"/>
    <col min="14855" max="14855" width="11.42578125" customWidth="1"/>
    <col min="14856" max="14856" width="9" customWidth="1"/>
    <col min="14857" max="14857" width="8.5703125" customWidth="1"/>
    <col min="14858" max="14858" width="9.42578125" customWidth="1"/>
    <col min="14859" max="14859" width="11.42578125" customWidth="1"/>
    <col min="14860" max="14860" width="9.5703125" customWidth="1"/>
    <col min="14861" max="14861" width="12.5703125" customWidth="1"/>
    <col min="14862" max="14862" width="3.85546875" customWidth="1"/>
    <col min="14863" max="14864" width="11.42578125" customWidth="1"/>
    <col min="14865" max="14865" width="13.5703125" customWidth="1"/>
    <col min="14866" max="14866" width="15.140625" customWidth="1"/>
    <col min="14867" max="14867" width="11.42578125" customWidth="1"/>
    <col min="14868" max="14868" width="12.85546875" customWidth="1"/>
    <col min="15103" max="15103" width="11.42578125" customWidth="1"/>
    <col min="15104" max="15106" width="15.140625" customWidth="1"/>
    <col min="15107" max="15107" width="10" customWidth="1"/>
    <col min="15108" max="15108" width="11.42578125" customWidth="1"/>
    <col min="15109" max="15109" width="10.42578125" customWidth="1"/>
    <col min="15110" max="15110" width="10.85546875" customWidth="1"/>
    <col min="15111" max="15111" width="11.42578125" customWidth="1"/>
    <col min="15112" max="15112" width="9" customWidth="1"/>
    <col min="15113" max="15113" width="8.5703125" customWidth="1"/>
    <col min="15114" max="15114" width="9.42578125" customWidth="1"/>
    <col min="15115" max="15115" width="11.42578125" customWidth="1"/>
    <col min="15116" max="15116" width="9.5703125" customWidth="1"/>
    <col min="15117" max="15117" width="12.5703125" customWidth="1"/>
    <col min="15118" max="15118" width="3.85546875" customWidth="1"/>
    <col min="15119" max="15120" width="11.42578125" customWidth="1"/>
    <col min="15121" max="15121" width="13.5703125" customWidth="1"/>
    <col min="15122" max="15122" width="15.140625" customWidth="1"/>
    <col min="15123" max="15123" width="11.42578125" customWidth="1"/>
    <col min="15124" max="15124" width="12.85546875" customWidth="1"/>
    <col min="15359" max="15359" width="11.42578125" customWidth="1"/>
    <col min="15360" max="15362" width="15.140625" customWidth="1"/>
    <col min="15363" max="15363" width="10" customWidth="1"/>
    <col min="15364" max="15364" width="11.42578125" customWidth="1"/>
    <col min="15365" max="15365" width="10.42578125" customWidth="1"/>
    <col min="15366" max="15366" width="10.85546875" customWidth="1"/>
    <col min="15367" max="15367" width="11.42578125" customWidth="1"/>
    <col min="15368" max="15368" width="9" customWidth="1"/>
    <col min="15369" max="15369" width="8.5703125" customWidth="1"/>
    <col min="15370" max="15370" width="9.42578125" customWidth="1"/>
    <col min="15371" max="15371" width="11.42578125" customWidth="1"/>
    <col min="15372" max="15372" width="9.5703125" customWidth="1"/>
    <col min="15373" max="15373" width="12.5703125" customWidth="1"/>
    <col min="15374" max="15374" width="3.85546875" customWidth="1"/>
    <col min="15375" max="15376" width="11.42578125" customWidth="1"/>
    <col min="15377" max="15377" width="13.5703125" customWidth="1"/>
    <col min="15378" max="15378" width="15.140625" customWidth="1"/>
    <col min="15379" max="15379" width="11.42578125" customWidth="1"/>
    <col min="15380" max="15380" width="12.85546875" customWidth="1"/>
    <col min="15615" max="15615" width="11.42578125" customWidth="1"/>
    <col min="15616" max="15618" width="15.140625" customWidth="1"/>
    <col min="15619" max="15619" width="10" customWidth="1"/>
    <col min="15620" max="15620" width="11.42578125" customWidth="1"/>
    <col min="15621" max="15621" width="10.42578125" customWidth="1"/>
    <col min="15622" max="15622" width="10.85546875" customWidth="1"/>
    <col min="15623" max="15623" width="11.42578125" customWidth="1"/>
    <col min="15624" max="15624" width="9" customWidth="1"/>
    <col min="15625" max="15625" width="8.5703125" customWidth="1"/>
    <col min="15626" max="15626" width="9.42578125" customWidth="1"/>
    <col min="15627" max="15627" width="11.42578125" customWidth="1"/>
    <col min="15628" max="15628" width="9.5703125" customWidth="1"/>
    <col min="15629" max="15629" width="12.5703125" customWidth="1"/>
    <col min="15630" max="15630" width="3.85546875" customWidth="1"/>
    <col min="15631" max="15632" width="11.42578125" customWidth="1"/>
    <col min="15633" max="15633" width="13.5703125" customWidth="1"/>
    <col min="15634" max="15634" width="15.140625" customWidth="1"/>
    <col min="15635" max="15635" width="11.42578125" customWidth="1"/>
    <col min="15636" max="15636" width="12.85546875" customWidth="1"/>
    <col min="15871" max="15871" width="11.42578125" customWidth="1"/>
    <col min="15872" max="15874" width="15.140625" customWidth="1"/>
    <col min="15875" max="15875" width="10" customWidth="1"/>
    <col min="15876" max="15876" width="11.42578125" customWidth="1"/>
    <col min="15877" max="15877" width="10.42578125" customWidth="1"/>
    <col min="15878" max="15878" width="10.85546875" customWidth="1"/>
    <col min="15879" max="15879" width="11.42578125" customWidth="1"/>
    <col min="15880" max="15880" width="9" customWidth="1"/>
    <col min="15881" max="15881" width="8.5703125" customWidth="1"/>
    <col min="15882" max="15882" width="9.42578125" customWidth="1"/>
    <col min="15883" max="15883" width="11.42578125" customWidth="1"/>
    <col min="15884" max="15884" width="9.5703125" customWidth="1"/>
    <col min="15885" max="15885" width="12.5703125" customWidth="1"/>
    <col min="15886" max="15886" width="3.85546875" customWidth="1"/>
    <col min="15887" max="15888" width="11.42578125" customWidth="1"/>
    <col min="15889" max="15889" width="13.5703125" customWidth="1"/>
    <col min="15890" max="15890" width="15.140625" customWidth="1"/>
    <col min="15891" max="15891" width="11.42578125" customWidth="1"/>
    <col min="15892" max="15892" width="12.85546875" customWidth="1"/>
    <col min="16127" max="16127" width="11.42578125" customWidth="1"/>
    <col min="16128" max="16130" width="15.140625" customWidth="1"/>
    <col min="16131" max="16131" width="10" customWidth="1"/>
    <col min="16132" max="16132" width="11.42578125" customWidth="1"/>
    <col min="16133" max="16133" width="10.42578125" customWidth="1"/>
    <col min="16134" max="16134" width="10.85546875" customWidth="1"/>
    <col min="16135" max="16135" width="11.42578125" customWidth="1"/>
    <col min="16136" max="16136" width="9" customWidth="1"/>
    <col min="16137" max="16137" width="8.5703125" customWidth="1"/>
    <col min="16138" max="16138" width="9.42578125" customWidth="1"/>
    <col min="16139" max="16139" width="11.42578125" customWidth="1"/>
    <col min="16140" max="16140" width="9.5703125" customWidth="1"/>
    <col min="16141" max="16141" width="12.5703125" customWidth="1"/>
    <col min="16142" max="16142" width="3.85546875" customWidth="1"/>
    <col min="16143" max="16144" width="11.42578125" customWidth="1"/>
    <col min="16145" max="16145" width="13.5703125" customWidth="1"/>
    <col min="16146" max="16146" width="15.140625" customWidth="1"/>
    <col min="16147" max="16147" width="11.42578125" customWidth="1"/>
    <col min="16148" max="16148" width="12.85546875" customWidth="1"/>
  </cols>
  <sheetData>
    <row r="1" spans="1:40" ht="16.5" thickBot="1" x14ac:dyDescent="0.3">
      <c r="A1" s="571" t="s">
        <v>128</v>
      </c>
      <c r="B1" s="571"/>
      <c r="C1" s="571"/>
      <c r="D1" s="571"/>
      <c r="E1" s="571"/>
      <c r="F1" s="571"/>
      <c r="G1" s="571"/>
      <c r="H1" s="571"/>
      <c r="I1" s="571"/>
      <c r="J1" s="571"/>
      <c r="K1" s="571"/>
      <c r="L1" s="571"/>
      <c r="M1" s="571"/>
      <c r="N1" s="571"/>
      <c r="O1" s="571"/>
      <c r="P1" s="571"/>
      <c r="Q1" s="571"/>
      <c r="R1" s="571"/>
      <c r="S1" s="571"/>
      <c r="T1" s="571"/>
    </row>
    <row r="2" spans="1:40" ht="15" customHeight="1" x14ac:dyDescent="0.25">
      <c r="A2" s="147" t="s">
        <v>0</v>
      </c>
      <c r="B2" s="148">
        <f>+'Pronósticos 1P mensual x 2 años'!$C$3</f>
        <v>0</v>
      </c>
      <c r="C2" s="48"/>
      <c r="D2" s="8"/>
      <c r="E2" s="7"/>
      <c r="F2" s="2"/>
      <c r="L2" s="3"/>
      <c r="T2" s="1"/>
    </row>
    <row r="3" spans="1:40" ht="15" customHeight="1" x14ac:dyDescent="0.2">
      <c r="A3" s="144" t="s">
        <v>7</v>
      </c>
      <c r="B3" s="149">
        <f>+'Pronósticos 1P mensual x 2 años'!$C$4</f>
        <v>0</v>
      </c>
      <c r="C3" s="48"/>
      <c r="D3" s="8"/>
      <c r="E3" s="7"/>
      <c r="F3" s="8"/>
      <c r="J3" s="1"/>
      <c r="K3" s="1"/>
      <c r="L3" s="1"/>
    </row>
    <row r="4" spans="1:40" ht="15" customHeight="1" x14ac:dyDescent="0.2">
      <c r="A4" s="144" t="s">
        <v>8</v>
      </c>
      <c r="B4" s="149">
        <f>+'Pronósticos 1P mensual x 2 años'!$C$5</f>
        <v>0</v>
      </c>
      <c r="C4" s="48"/>
      <c r="D4" s="8"/>
      <c r="E4" s="7"/>
      <c r="F4" s="8"/>
      <c r="J4" s="1"/>
      <c r="K4" s="1"/>
      <c r="L4" s="1"/>
    </row>
    <row r="5" spans="1:40" ht="15" customHeight="1" thickBot="1" x14ac:dyDescent="0.3">
      <c r="A5" s="145" t="s">
        <v>127</v>
      </c>
      <c r="B5" s="150">
        <f>+'Pronósticos 1P mensual x 2 años'!$C$6</f>
        <v>44196</v>
      </c>
      <c r="C5" s="48"/>
      <c r="D5" s="8"/>
      <c r="E5" s="7"/>
      <c r="F5" s="8"/>
      <c r="J5" s="1"/>
      <c r="K5" s="1"/>
      <c r="L5" s="1"/>
    </row>
    <row r="6" spans="1:40" ht="18" x14ac:dyDescent="0.25">
      <c r="A6" s="572" t="s">
        <v>44</v>
      </c>
      <c r="B6" s="572"/>
      <c r="C6" s="572"/>
      <c r="D6" s="572"/>
      <c r="E6" s="572"/>
      <c r="F6" s="572"/>
      <c r="G6" s="572"/>
      <c r="H6" s="572"/>
      <c r="I6" s="572"/>
      <c r="J6" s="572"/>
      <c r="K6" s="572"/>
      <c r="L6" s="572"/>
      <c r="M6" s="572"/>
      <c r="N6" s="572"/>
      <c r="O6" s="572"/>
      <c r="P6" s="572"/>
      <c r="Q6" s="572"/>
      <c r="R6" s="572"/>
      <c r="S6" s="572"/>
      <c r="T6" s="572"/>
      <c r="U6" s="572"/>
    </row>
    <row r="7" spans="1:40" ht="8.25" customHeight="1" x14ac:dyDescent="0.2">
      <c r="A7" s="4"/>
      <c r="B7" s="5"/>
      <c r="C7" s="4"/>
      <c r="D7" s="4"/>
      <c r="E7" s="4"/>
      <c r="F7" s="4"/>
      <c r="G7" s="4"/>
      <c r="H7" s="4"/>
      <c r="I7" s="4"/>
      <c r="J7" s="4"/>
      <c r="K7" s="4"/>
      <c r="L7" s="4"/>
      <c r="N7" s="4"/>
      <c r="O7" s="4"/>
      <c r="P7" s="4"/>
      <c r="Q7" s="6"/>
      <c r="R7" s="6"/>
      <c r="S7" s="6"/>
      <c r="T7" s="6"/>
    </row>
    <row r="8" spans="1:40" s="167" customFormat="1" ht="62.25" customHeight="1" thickBot="1" x14ac:dyDescent="0.25">
      <c r="A8" s="164"/>
      <c r="B8" s="516" t="s">
        <v>312</v>
      </c>
      <c r="C8" s="516" t="s">
        <v>12</v>
      </c>
      <c r="D8" s="516" t="s">
        <v>13</v>
      </c>
      <c r="E8" s="516" t="s">
        <v>14</v>
      </c>
      <c r="F8" s="516" t="s">
        <v>15</v>
      </c>
      <c r="G8" s="516" t="s">
        <v>16</v>
      </c>
      <c r="H8" s="516" t="s">
        <v>17</v>
      </c>
      <c r="I8" s="516" t="s">
        <v>18</v>
      </c>
      <c r="J8" s="516" t="s">
        <v>19</v>
      </c>
      <c r="K8" s="516" t="s">
        <v>20</v>
      </c>
      <c r="L8" s="516" t="s">
        <v>21</v>
      </c>
      <c r="M8" s="516" t="s">
        <v>22</v>
      </c>
      <c r="N8" s="516" t="s">
        <v>23</v>
      </c>
      <c r="O8" s="165" t="s">
        <v>9</v>
      </c>
      <c r="P8" s="165" t="s">
        <v>9</v>
      </c>
      <c r="Q8" s="517" t="s">
        <v>24</v>
      </c>
      <c r="R8" s="518" t="s">
        <v>226</v>
      </c>
      <c r="S8" s="518" t="s">
        <v>246</v>
      </c>
      <c r="T8" s="518" t="s">
        <v>247</v>
      </c>
      <c r="U8" s="519" t="s">
        <v>245</v>
      </c>
    </row>
    <row r="9" spans="1:40" x14ac:dyDescent="0.2">
      <c r="A9" t="s">
        <v>8</v>
      </c>
      <c r="B9" s="281"/>
      <c r="C9" s="281"/>
      <c r="D9" s="281"/>
      <c r="E9" s="281"/>
      <c r="F9" s="281"/>
      <c r="G9" s="281"/>
      <c r="H9" s="281"/>
      <c r="I9" s="281"/>
      <c r="J9" s="281"/>
      <c r="K9" s="281"/>
      <c r="L9" s="281"/>
      <c r="M9" s="281"/>
      <c r="N9" s="281"/>
      <c r="O9" s="522"/>
      <c r="Q9" s="547">
        <f>SUM(Q12:Q40)</f>
        <v>0</v>
      </c>
      <c r="R9" s="548" t="str">
        <f>IFERROR(T9/Q9,"")</f>
        <v/>
      </c>
      <c r="S9" s="545"/>
      <c r="T9" s="331"/>
      <c r="U9" s="543" t="str">
        <f>IFERROR(S9/Q9,"")</f>
        <v/>
      </c>
      <c r="V9" s="41"/>
      <c r="W9" s="41"/>
      <c r="X9" s="41"/>
      <c r="Y9" s="41"/>
    </row>
    <row r="10" spans="1:40" x14ac:dyDescent="0.2">
      <c r="O10" s="515"/>
      <c r="R10" s="29" t="str">
        <f t="shared" ref="R10:R40" si="0">IFERROR(T10/Q10,"")</f>
        <v/>
      </c>
      <c r="U10" t="str">
        <f t="shared" ref="U10:U40" si="1">IFERROR(S10/Q10,"")</f>
        <v/>
      </c>
    </row>
    <row r="11" spans="1:40" x14ac:dyDescent="0.2">
      <c r="A11" s="311" t="s">
        <v>42</v>
      </c>
      <c r="O11" s="515"/>
      <c r="R11" s="29" t="str">
        <f t="shared" si="0"/>
        <v/>
      </c>
      <c r="U11" t="str">
        <f t="shared" si="1"/>
        <v/>
      </c>
    </row>
    <row r="12" spans="1:40" x14ac:dyDescent="0.2">
      <c r="A12" s="325"/>
      <c r="B12" s="325"/>
      <c r="C12" s="325"/>
      <c r="D12" s="325"/>
      <c r="E12" s="325"/>
      <c r="F12" s="325"/>
      <c r="G12" s="325"/>
      <c r="H12" s="325"/>
      <c r="I12" s="325"/>
      <c r="J12" s="325"/>
      <c r="K12" s="325"/>
      <c r="L12" s="325"/>
      <c r="M12" s="325"/>
      <c r="N12" s="325"/>
      <c r="O12" s="521"/>
      <c r="P12" s="329"/>
      <c r="Q12" s="325"/>
      <c r="R12" s="332" t="str">
        <f>IFERROR(T12/Q12,"")</f>
        <v/>
      </c>
      <c r="S12" s="325"/>
      <c r="T12" s="325"/>
      <c r="U12" s="311" t="str">
        <f>IFERROR(S12/Q12,"")</f>
        <v/>
      </c>
    </row>
    <row r="13" spans="1:40" x14ac:dyDescent="0.2">
      <c r="A13" s="326"/>
      <c r="B13" s="325"/>
      <c r="C13" s="325"/>
      <c r="D13" s="325"/>
      <c r="E13" s="325"/>
      <c r="F13" s="325"/>
      <c r="G13" s="327"/>
      <c r="H13" s="327"/>
      <c r="I13" s="325"/>
      <c r="J13" s="325"/>
      <c r="K13" s="325"/>
      <c r="L13" s="325"/>
      <c r="M13" s="325"/>
      <c r="N13" s="325"/>
      <c r="O13" s="521"/>
      <c r="P13" s="329"/>
      <c r="Q13" s="325"/>
      <c r="R13" s="332" t="str">
        <f t="shared" si="0"/>
        <v/>
      </c>
      <c r="S13" s="325"/>
      <c r="T13" s="325"/>
      <c r="U13" s="311" t="str">
        <f t="shared" si="1"/>
        <v/>
      </c>
    </row>
    <row r="14" spans="1:40" x14ac:dyDescent="0.2">
      <c r="A14" s="325"/>
      <c r="B14" s="325"/>
      <c r="C14" s="325"/>
      <c r="D14" s="325"/>
      <c r="E14" s="325"/>
      <c r="F14" s="325"/>
      <c r="G14" s="325"/>
      <c r="H14" s="325"/>
      <c r="I14" s="325"/>
      <c r="J14" s="325"/>
      <c r="K14" s="325"/>
      <c r="L14" s="325"/>
      <c r="M14" s="325"/>
      <c r="N14" s="325"/>
      <c r="O14" s="521"/>
      <c r="P14" s="329"/>
      <c r="Q14" s="325"/>
      <c r="R14" s="332" t="str">
        <f t="shared" si="0"/>
        <v/>
      </c>
      <c r="S14" s="325"/>
      <c r="T14" s="325"/>
      <c r="U14" s="311" t="str">
        <f t="shared" si="1"/>
        <v/>
      </c>
      <c r="AI14" s="395" t="s">
        <v>293</v>
      </c>
      <c r="AJ14" s="395"/>
      <c r="AK14" s="395"/>
      <c r="AL14" s="395"/>
      <c r="AM14" s="395"/>
      <c r="AN14" s="395"/>
    </row>
    <row r="15" spans="1:40" x14ac:dyDescent="0.2">
      <c r="A15" s="326"/>
      <c r="B15" s="325"/>
      <c r="C15" s="325"/>
      <c r="D15" s="325"/>
      <c r="E15" s="325"/>
      <c r="F15" s="325"/>
      <c r="G15" s="327"/>
      <c r="H15" s="327"/>
      <c r="I15" s="325"/>
      <c r="J15" s="325"/>
      <c r="K15" s="325"/>
      <c r="L15" s="325"/>
      <c r="M15" s="325"/>
      <c r="N15" s="325"/>
      <c r="O15" s="521"/>
      <c r="P15" s="329"/>
      <c r="Q15" s="325"/>
      <c r="R15" s="332" t="str">
        <f t="shared" si="0"/>
        <v/>
      </c>
      <c r="S15" s="325"/>
      <c r="T15" s="325"/>
      <c r="U15" s="311" t="str">
        <f t="shared" si="1"/>
        <v/>
      </c>
      <c r="AI15" s="395" t="s">
        <v>295</v>
      </c>
      <c r="AJ15" s="395"/>
      <c r="AK15" s="395"/>
      <c r="AL15" s="395"/>
      <c r="AM15" s="395"/>
      <c r="AN15" s="395"/>
    </row>
    <row r="16" spans="1:40" x14ac:dyDescent="0.2">
      <c r="A16" s="325"/>
      <c r="B16" s="325"/>
      <c r="C16" s="325"/>
      <c r="D16" s="325"/>
      <c r="E16" s="325"/>
      <c r="F16" s="325"/>
      <c r="G16" s="325"/>
      <c r="H16" s="325"/>
      <c r="I16" s="325"/>
      <c r="J16" s="325"/>
      <c r="K16" s="325"/>
      <c r="L16" s="325"/>
      <c r="M16" s="325"/>
      <c r="N16" s="325"/>
      <c r="O16" s="521"/>
      <c r="P16" s="329"/>
      <c r="Q16" s="325"/>
      <c r="R16" s="332" t="str">
        <f t="shared" si="0"/>
        <v/>
      </c>
      <c r="S16" s="325"/>
      <c r="T16" s="325"/>
      <c r="U16" s="311" t="str">
        <f t="shared" si="1"/>
        <v/>
      </c>
      <c r="AI16" s="395" t="s">
        <v>294</v>
      </c>
      <c r="AJ16" s="395"/>
      <c r="AK16" s="395"/>
      <c r="AL16" s="395"/>
      <c r="AM16" s="395"/>
      <c r="AN16" s="395"/>
    </row>
    <row r="17" spans="1:40" x14ac:dyDescent="0.2">
      <c r="A17" s="326"/>
      <c r="B17" s="325"/>
      <c r="C17" s="325"/>
      <c r="D17" s="325"/>
      <c r="E17" s="325"/>
      <c r="F17" s="325"/>
      <c r="G17" s="327"/>
      <c r="H17" s="327"/>
      <c r="I17" s="325"/>
      <c r="J17" s="325"/>
      <c r="K17" s="325"/>
      <c r="L17" s="325"/>
      <c r="M17" s="325"/>
      <c r="N17" s="325"/>
      <c r="O17" s="521"/>
      <c r="P17" s="329"/>
      <c r="Q17" s="325"/>
      <c r="R17" s="332" t="str">
        <f t="shared" si="0"/>
        <v/>
      </c>
      <c r="S17" s="325"/>
      <c r="T17" s="325"/>
      <c r="U17" s="311" t="str">
        <f t="shared" si="1"/>
        <v/>
      </c>
      <c r="AI17" s="395" t="s">
        <v>296</v>
      </c>
      <c r="AJ17" s="395"/>
      <c r="AK17" s="395"/>
      <c r="AL17" s="395"/>
      <c r="AM17" s="395"/>
      <c r="AN17" s="395"/>
    </row>
    <row r="18" spans="1:40" x14ac:dyDescent="0.2">
      <c r="A18" s="325"/>
      <c r="B18" s="325"/>
      <c r="C18" s="325"/>
      <c r="D18" s="325"/>
      <c r="E18" s="325"/>
      <c r="F18" s="325"/>
      <c r="G18" s="325"/>
      <c r="H18" s="325"/>
      <c r="I18" s="325"/>
      <c r="J18" s="325"/>
      <c r="K18" s="325"/>
      <c r="L18" s="325"/>
      <c r="M18" s="325"/>
      <c r="N18" s="325"/>
      <c r="O18" s="521"/>
      <c r="P18" s="329"/>
      <c r="Q18" s="325"/>
      <c r="R18" s="332" t="str">
        <f t="shared" si="0"/>
        <v/>
      </c>
      <c r="S18" s="325"/>
      <c r="T18" s="325"/>
      <c r="U18" s="311" t="str">
        <f t="shared" si="1"/>
        <v/>
      </c>
      <c r="AI18" s="395" t="s">
        <v>297</v>
      </c>
      <c r="AJ18" s="395"/>
      <c r="AK18" s="395"/>
      <c r="AL18" s="395"/>
      <c r="AM18" s="395"/>
      <c r="AN18" s="395"/>
    </row>
    <row r="19" spans="1:40" x14ac:dyDescent="0.2">
      <c r="A19" s="326"/>
      <c r="B19" s="325"/>
      <c r="C19" s="325"/>
      <c r="D19" s="325"/>
      <c r="E19" s="325"/>
      <c r="F19" s="325"/>
      <c r="G19" s="327"/>
      <c r="H19" s="327"/>
      <c r="I19" s="325"/>
      <c r="J19" s="325"/>
      <c r="K19" s="325"/>
      <c r="L19" s="325"/>
      <c r="M19" s="325"/>
      <c r="N19" s="325"/>
      <c r="O19" s="521"/>
      <c r="P19" s="329"/>
      <c r="Q19" s="325"/>
      <c r="R19" s="332" t="str">
        <f t="shared" si="0"/>
        <v/>
      </c>
      <c r="S19" s="325"/>
      <c r="T19" s="325"/>
      <c r="U19" s="311" t="str">
        <f t="shared" si="1"/>
        <v/>
      </c>
      <c r="AI19" s="395" t="s">
        <v>298</v>
      </c>
      <c r="AJ19" s="395"/>
      <c r="AK19" s="395"/>
      <c r="AL19" s="395"/>
      <c r="AM19" s="395"/>
      <c r="AN19" s="395"/>
    </row>
    <row r="20" spans="1:40" x14ac:dyDescent="0.2">
      <c r="A20" s="325"/>
      <c r="B20" s="325"/>
      <c r="C20" s="325"/>
      <c r="D20" s="325"/>
      <c r="E20" s="325"/>
      <c r="F20" s="325"/>
      <c r="G20" s="325"/>
      <c r="H20" s="325"/>
      <c r="I20" s="325"/>
      <c r="J20" s="325"/>
      <c r="K20" s="325"/>
      <c r="L20" s="325"/>
      <c r="M20" s="325"/>
      <c r="N20" s="325"/>
      <c r="O20" s="521"/>
      <c r="P20" s="329"/>
      <c r="Q20" s="325"/>
      <c r="R20" s="332" t="str">
        <f t="shared" si="0"/>
        <v/>
      </c>
      <c r="S20" s="325"/>
      <c r="T20" s="325"/>
      <c r="U20" s="311" t="str">
        <f t="shared" si="1"/>
        <v/>
      </c>
      <c r="AI20" s="395" t="s">
        <v>299</v>
      </c>
      <c r="AJ20" s="395"/>
      <c r="AK20" s="395"/>
      <c r="AL20" s="395"/>
      <c r="AM20" s="395"/>
      <c r="AN20" s="395"/>
    </row>
    <row r="21" spans="1:40" x14ac:dyDescent="0.2">
      <c r="A21" s="326"/>
      <c r="B21" s="325"/>
      <c r="C21" s="325"/>
      <c r="D21" s="325"/>
      <c r="E21" s="325"/>
      <c r="F21" s="325"/>
      <c r="G21" s="327"/>
      <c r="H21" s="327"/>
      <c r="I21" s="325"/>
      <c r="J21" s="325"/>
      <c r="K21" s="325"/>
      <c r="L21" s="325"/>
      <c r="M21" s="325"/>
      <c r="N21" s="325"/>
      <c r="O21" s="521"/>
      <c r="P21" s="329"/>
      <c r="Q21" s="325"/>
      <c r="R21" s="332" t="str">
        <f t="shared" si="0"/>
        <v/>
      </c>
      <c r="S21" s="325"/>
      <c r="T21" s="325"/>
      <c r="U21" s="311" t="str">
        <f t="shared" si="1"/>
        <v/>
      </c>
      <c r="AI21" s="395" t="s">
        <v>300</v>
      </c>
      <c r="AJ21" s="395"/>
      <c r="AK21" s="395"/>
      <c r="AL21" s="395"/>
      <c r="AM21" s="395"/>
      <c r="AN21" s="395"/>
    </row>
    <row r="22" spans="1:40" x14ac:dyDescent="0.2">
      <c r="A22" s="325"/>
      <c r="B22" s="325"/>
      <c r="C22" s="325"/>
      <c r="D22" s="325"/>
      <c r="E22" s="325"/>
      <c r="F22" s="325"/>
      <c r="G22" s="325"/>
      <c r="H22" s="325"/>
      <c r="I22" s="325"/>
      <c r="J22" s="325"/>
      <c r="K22" s="325"/>
      <c r="L22" s="325"/>
      <c r="M22" s="325"/>
      <c r="N22" s="325"/>
      <c r="O22" s="521"/>
      <c r="P22" s="329"/>
      <c r="Q22" s="325"/>
      <c r="R22" s="332" t="str">
        <f t="shared" si="0"/>
        <v/>
      </c>
      <c r="S22" s="325"/>
      <c r="T22" s="325"/>
      <c r="U22" s="311" t="str">
        <f t="shared" si="1"/>
        <v/>
      </c>
      <c r="AI22" s="395" t="s">
        <v>301</v>
      </c>
      <c r="AJ22" s="395"/>
      <c r="AK22" s="395"/>
      <c r="AL22" s="395"/>
      <c r="AM22" s="395"/>
      <c r="AN22" s="395"/>
    </row>
    <row r="23" spans="1:40" x14ac:dyDescent="0.2">
      <c r="A23" s="326"/>
      <c r="B23" s="325"/>
      <c r="C23" s="325"/>
      <c r="D23" s="325"/>
      <c r="E23" s="325"/>
      <c r="F23" s="325"/>
      <c r="G23" s="327"/>
      <c r="H23" s="327"/>
      <c r="I23" s="325"/>
      <c r="J23" s="325"/>
      <c r="K23" s="325"/>
      <c r="L23" s="325"/>
      <c r="M23" s="325"/>
      <c r="N23" s="325"/>
      <c r="O23" s="521"/>
      <c r="P23" s="329"/>
      <c r="Q23" s="325"/>
      <c r="R23" s="332" t="str">
        <f t="shared" si="0"/>
        <v/>
      </c>
      <c r="S23" s="325"/>
      <c r="T23" s="325"/>
      <c r="U23" s="311" t="str">
        <f t="shared" si="1"/>
        <v/>
      </c>
      <c r="AI23" s="395"/>
      <c r="AJ23" s="395"/>
      <c r="AK23" s="395"/>
      <c r="AL23" s="395"/>
      <c r="AM23" s="395"/>
      <c r="AN23" s="395"/>
    </row>
    <row r="24" spans="1:40" x14ac:dyDescent="0.2">
      <c r="A24" s="325"/>
      <c r="B24" s="325"/>
      <c r="C24" s="325"/>
      <c r="D24" s="325"/>
      <c r="E24" s="325"/>
      <c r="F24" s="325"/>
      <c r="G24" s="325"/>
      <c r="H24" s="325"/>
      <c r="I24" s="325"/>
      <c r="J24" s="325"/>
      <c r="K24" s="325"/>
      <c r="L24" s="325"/>
      <c r="M24" s="325"/>
      <c r="N24" s="325"/>
      <c r="O24" s="521"/>
      <c r="P24" s="329"/>
      <c r="Q24" s="325"/>
      <c r="R24" s="332" t="str">
        <f t="shared" si="0"/>
        <v/>
      </c>
      <c r="S24" s="325"/>
      <c r="T24" s="325"/>
      <c r="U24" s="311" t="str">
        <f t="shared" si="1"/>
        <v/>
      </c>
      <c r="AI24" s="395"/>
      <c r="AJ24" s="395"/>
      <c r="AK24" s="395"/>
      <c r="AL24" s="395"/>
      <c r="AM24" s="395"/>
      <c r="AN24" s="395"/>
    </row>
    <row r="25" spans="1:40" x14ac:dyDescent="0.2">
      <c r="A25" s="326"/>
      <c r="B25" s="325"/>
      <c r="C25" s="325"/>
      <c r="D25" s="325"/>
      <c r="E25" s="325"/>
      <c r="F25" s="325"/>
      <c r="G25" s="327"/>
      <c r="H25" s="327"/>
      <c r="I25" s="325"/>
      <c r="J25" s="325"/>
      <c r="K25" s="325"/>
      <c r="L25" s="325"/>
      <c r="M25" s="325"/>
      <c r="N25" s="325"/>
      <c r="O25" s="521"/>
      <c r="P25" s="329"/>
      <c r="Q25" s="325"/>
      <c r="R25" s="332" t="str">
        <f t="shared" si="0"/>
        <v/>
      </c>
      <c r="S25" s="325"/>
      <c r="T25" s="325"/>
      <c r="U25" s="311" t="str">
        <f t="shared" si="1"/>
        <v/>
      </c>
    </row>
    <row r="26" spans="1:40" x14ac:dyDescent="0.2">
      <c r="A26" s="325"/>
      <c r="B26" s="325"/>
      <c r="C26" s="325"/>
      <c r="D26" s="325"/>
      <c r="E26" s="325"/>
      <c r="F26" s="325"/>
      <c r="G26" s="325"/>
      <c r="H26" s="325"/>
      <c r="I26" s="325"/>
      <c r="J26" s="325"/>
      <c r="K26" s="325"/>
      <c r="L26" s="325"/>
      <c r="M26" s="325"/>
      <c r="N26" s="325"/>
      <c r="O26" s="521"/>
      <c r="P26" s="329"/>
      <c r="Q26" s="325"/>
      <c r="R26" s="332" t="str">
        <f t="shared" si="0"/>
        <v/>
      </c>
      <c r="S26" s="325"/>
      <c r="T26" s="325"/>
      <c r="U26" s="311" t="str">
        <f t="shared" si="1"/>
        <v/>
      </c>
    </row>
    <row r="27" spans="1:40" x14ac:dyDescent="0.2">
      <c r="A27" s="326"/>
      <c r="B27" s="325"/>
      <c r="C27" s="325"/>
      <c r="D27" s="325"/>
      <c r="E27" s="325"/>
      <c r="F27" s="325"/>
      <c r="G27" s="327"/>
      <c r="H27" s="327"/>
      <c r="I27" s="325"/>
      <c r="J27" s="325"/>
      <c r="K27" s="325"/>
      <c r="L27" s="325"/>
      <c r="M27" s="325"/>
      <c r="N27" s="325"/>
      <c r="O27" s="521"/>
      <c r="P27" s="329"/>
      <c r="Q27" s="325"/>
      <c r="R27" s="332" t="str">
        <f t="shared" si="0"/>
        <v/>
      </c>
      <c r="S27" s="325"/>
      <c r="T27" s="325"/>
      <c r="U27" s="311" t="str">
        <f t="shared" si="1"/>
        <v/>
      </c>
    </row>
    <row r="28" spans="1:40" x14ac:dyDescent="0.2">
      <c r="A28" s="325"/>
      <c r="B28" s="325"/>
      <c r="C28" s="325"/>
      <c r="D28" s="325"/>
      <c r="E28" s="325"/>
      <c r="F28" s="325"/>
      <c r="G28" s="325"/>
      <c r="H28" s="325"/>
      <c r="I28" s="325"/>
      <c r="J28" s="325"/>
      <c r="K28" s="325"/>
      <c r="L28" s="325"/>
      <c r="M28" s="325"/>
      <c r="N28" s="325"/>
      <c r="O28" s="521"/>
      <c r="P28" s="329"/>
      <c r="Q28" s="325"/>
      <c r="R28" s="332" t="str">
        <f t="shared" si="0"/>
        <v/>
      </c>
      <c r="S28" s="325"/>
      <c r="T28" s="325"/>
      <c r="U28" s="311" t="str">
        <f t="shared" si="1"/>
        <v/>
      </c>
    </row>
    <row r="29" spans="1:40" x14ac:dyDescent="0.2">
      <c r="A29" s="326"/>
      <c r="B29" s="325"/>
      <c r="C29" s="325"/>
      <c r="D29" s="325"/>
      <c r="E29" s="325"/>
      <c r="F29" s="325"/>
      <c r="G29" s="327"/>
      <c r="H29" s="327"/>
      <c r="I29" s="325"/>
      <c r="J29" s="325"/>
      <c r="K29" s="325"/>
      <c r="L29" s="325"/>
      <c r="M29" s="325"/>
      <c r="N29" s="325"/>
      <c r="O29" s="521"/>
      <c r="P29" s="329"/>
      <c r="Q29" s="325"/>
      <c r="R29" s="332" t="str">
        <f t="shared" si="0"/>
        <v/>
      </c>
      <c r="S29" s="325"/>
      <c r="T29" s="325"/>
      <c r="U29" s="311" t="str">
        <f t="shared" si="1"/>
        <v/>
      </c>
    </row>
    <row r="30" spans="1:40" x14ac:dyDescent="0.2">
      <c r="A30" s="325"/>
      <c r="B30" s="325"/>
      <c r="C30" s="325"/>
      <c r="D30" s="325"/>
      <c r="E30" s="325"/>
      <c r="F30" s="325"/>
      <c r="G30" s="325"/>
      <c r="H30" s="325"/>
      <c r="I30" s="325"/>
      <c r="J30" s="325"/>
      <c r="K30" s="325"/>
      <c r="L30" s="325"/>
      <c r="M30" s="325"/>
      <c r="N30" s="325"/>
      <c r="O30" s="521"/>
      <c r="P30" s="329"/>
      <c r="Q30" s="325"/>
      <c r="R30" s="332" t="str">
        <f t="shared" si="0"/>
        <v/>
      </c>
      <c r="S30" s="325"/>
      <c r="T30" s="325"/>
      <c r="U30" s="311" t="str">
        <f t="shared" si="1"/>
        <v/>
      </c>
    </row>
    <row r="31" spans="1:40" x14ac:dyDescent="0.2">
      <c r="A31" s="326"/>
      <c r="B31" s="325"/>
      <c r="C31" s="325"/>
      <c r="D31" s="325"/>
      <c r="E31" s="325"/>
      <c r="F31" s="325"/>
      <c r="G31" s="327"/>
      <c r="H31" s="327"/>
      <c r="I31" s="325"/>
      <c r="J31" s="325"/>
      <c r="K31" s="325"/>
      <c r="L31" s="325"/>
      <c r="M31" s="325"/>
      <c r="N31" s="325"/>
      <c r="O31" s="521"/>
      <c r="P31" s="329"/>
      <c r="Q31" s="325"/>
      <c r="R31" s="332" t="str">
        <f t="shared" si="0"/>
        <v/>
      </c>
      <c r="S31" s="325"/>
      <c r="T31" s="325"/>
      <c r="U31" s="311" t="str">
        <f t="shared" si="1"/>
        <v/>
      </c>
    </row>
    <row r="32" spans="1:40" x14ac:dyDescent="0.2">
      <c r="A32" s="326"/>
      <c r="B32" s="325"/>
      <c r="C32" s="325"/>
      <c r="D32" s="325"/>
      <c r="E32" s="325"/>
      <c r="F32" s="325"/>
      <c r="G32" s="327"/>
      <c r="H32" s="327"/>
      <c r="I32" s="325"/>
      <c r="J32" s="325"/>
      <c r="K32" s="325"/>
      <c r="L32" s="325"/>
      <c r="M32" s="325"/>
      <c r="N32" s="325"/>
      <c r="O32" s="521"/>
      <c r="P32" s="329"/>
      <c r="Q32" s="325"/>
      <c r="R32" s="332" t="str">
        <f t="shared" si="0"/>
        <v/>
      </c>
      <c r="S32" s="325"/>
      <c r="T32" s="325"/>
      <c r="U32" s="311" t="str">
        <f t="shared" si="1"/>
        <v/>
      </c>
    </row>
    <row r="33" spans="1:25" x14ac:dyDescent="0.2">
      <c r="A33" s="326"/>
      <c r="B33" s="325"/>
      <c r="C33" s="325"/>
      <c r="D33" s="325"/>
      <c r="E33" s="325"/>
      <c r="F33" s="325"/>
      <c r="G33" s="327"/>
      <c r="H33" s="327"/>
      <c r="I33" s="325"/>
      <c r="J33" s="325"/>
      <c r="K33" s="325"/>
      <c r="L33" s="325"/>
      <c r="M33" s="325"/>
      <c r="N33" s="325"/>
      <c r="O33" s="521"/>
      <c r="P33" s="329"/>
      <c r="Q33" s="325"/>
      <c r="R33" s="332" t="str">
        <f t="shared" si="0"/>
        <v/>
      </c>
      <c r="S33" s="325"/>
      <c r="T33" s="325"/>
      <c r="U33" s="311" t="str">
        <f t="shared" si="1"/>
        <v/>
      </c>
    </row>
    <row r="34" spans="1:25" x14ac:dyDescent="0.2">
      <c r="A34" s="326"/>
      <c r="B34" s="325"/>
      <c r="C34" s="325"/>
      <c r="D34" s="325"/>
      <c r="E34" s="325"/>
      <c r="F34" s="325"/>
      <c r="G34" s="327"/>
      <c r="H34" s="327"/>
      <c r="I34" s="325"/>
      <c r="J34" s="325"/>
      <c r="K34" s="325"/>
      <c r="L34" s="325"/>
      <c r="M34" s="325"/>
      <c r="N34" s="325"/>
      <c r="O34" s="521"/>
      <c r="P34" s="329"/>
      <c r="Q34" s="325"/>
      <c r="R34" s="332" t="str">
        <f t="shared" si="0"/>
        <v/>
      </c>
      <c r="S34" s="325"/>
      <c r="T34" s="325"/>
      <c r="U34" s="311" t="str">
        <f t="shared" si="1"/>
        <v/>
      </c>
    </row>
    <row r="35" spans="1:25" x14ac:dyDescent="0.2">
      <c r="A35" s="326"/>
      <c r="B35" s="325"/>
      <c r="C35" s="325"/>
      <c r="D35" s="325"/>
      <c r="E35" s="325"/>
      <c r="F35" s="325"/>
      <c r="G35" s="327"/>
      <c r="H35" s="327"/>
      <c r="I35" s="325"/>
      <c r="J35" s="325"/>
      <c r="K35" s="325"/>
      <c r="L35" s="325"/>
      <c r="M35" s="325"/>
      <c r="N35" s="325"/>
      <c r="O35" s="521"/>
      <c r="P35" s="329"/>
      <c r="Q35" s="325"/>
      <c r="R35" s="332" t="str">
        <f t="shared" si="0"/>
        <v/>
      </c>
      <c r="S35" s="325"/>
      <c r="T35" s="325"/>
      <c r="U35" s="311" t="str">
        <f t="shared" si="1"/>
        <v/>
      </c>
    </row>
    <row r="36" spans="1:25" x14ac:dyDescent="0.2">
      <c r="A36" s="326"/>
      <c r="B36" s="325"/>
      <c r="C36" s="325"/>
      <c r="D36" s="325"/>
      <c r="E36" s="325"/>
      <c r="F36" s="325"/>
      <c r="G36" s="327"/>
      <c r="H36" s="327"/>
      <c r="I36" s="325"/>
      <c r="J36" s="325"/>
      <c r="K36" s="325"/>
      <c r="L36" s="325"/>
      <c r="M36" s="325"/>
      <c r="N36" s="325"/>
      <c r="O36" s="521"/>
      <c r="P36" s="329"/>
      <c r="Q36" s="325"/>
      <c r="R36" s="332" t="str">
        <f t="shared" si="0"/>
        <v/>
      </c>
      <c r="S36" s="325"/>
      <c r="T36" s="325"/>
      <c r="U36" s="311" t="str">
        <f t="shared" si="1"/>
        <v/>
      </c>
    </row>
    <row r="37" spans="1:25" x14ac:dyDescent="0.2">
      <c r="A37" s="326"/>
      <c r="B37" s="325"/>
      <c r="C37" s="325"/>
      <c r="D37" s="325"/>
      <c r="E37" s="325"/>
      <c r="F37" s="325"/>
      <c r="G37" s="327"/>
      <c r="H37" s="327"/>
      <c r="I37" s="325"/>
      <c r="J37" s="325"/>
      <c r="K37" s="325"/>
      <c r="L37" s="325"/>
      <c r="M37" s="325"/>
      <c r="N37" s="325"/>
      <c r="O37" s="521"/>
      <c r="P37" s="329"/>
      <c r="Q37" s="325"/>
      <c r="R37" s="332" t="str">
        <f t="shared" si="0"/>
        <v/>
      </c>
      <c r="S37" s="325"/>
      <c r="T37" s="325"/>
      <c r="U37" s="311" t="str">
        <f t="shared" si="1"/>
        <v/>
      </c>
    </row>
    <row r="38" spans="1:25" x14ac:dyDescent="0.2">
      <c r="A38" s="326"/>
      <c r="B38" s="325"/>
      <c r="C38" s="325"/>
      <c r="D38" s="325"/>
      <c r="E38" s="325"/>
      <c r="F38" s="325"/>
      <c r="G38" s="327"/>
      <c r="H38" s="327"/>
      <c r="I38" s="325"/>
      <c r="J38" s="325"/>
      <c r="K38" s="325"/>
      <c r="L38" s="325"/>
      <c r="M38" s="325"/>
      <c r="N38" s="325"/>
      <c r="O38" s="521"/>
      <c r="P38" s="329"/>
      <c r="Q38" s="325"/>
      <c r="R38" s="332" t="str">
        <f t="shared" si="0"/>
        <v/>
      </c>
      <c r="S38" s="325"/>
      <c r="T38" s="325"/>
      <c r="U38" s="311" t="str">
        <f t="shared" si="1"/>
        <v/>
      </c>
    </row>
    <row r="39" spans="1:25" x14ac:dyDescent="0.2">
      <c r="A39" s="326"/>
      <c r="B39" s="325"/>
      <c r="C39" s="325"/>
      <c r="D39" s="325"/>
      <c r="E39" s="325"/>
      <c r="F39" s="325"/>
      <c r="G39" s="327"/>
      <c r="H39" s="327"/>
      <c r="I39" s="325"/>
      <c r="J39" s="325"/>
      <c r="K39" s="325"/>
      <c r="L39" s="325"/>
      <c r="M39" s="325"/>
      <c r="N39" s="325"/>
      <c r="O39" s="521"/>
      <c r="P39" s="329"/>
      <c r="Q39" s="325"/>
      <c r="R39" s="332" t="str">
        <f t="shared" si="0"/>
        <v/>
      </c>
      <c r="S39" s="325"/>
      <c r="T39" s="325"/>
      <c r="U39" s="311" t="str">
        <f t="shared" si="1"/>
        <v/>
      </c>
    </row>
    <row r="40" spans="1:25" x14ac:dyDescent="0.2">
      <c r="A40" s="328"/>
      <c r="B40" s="325"/>
      <c r="C40" s="328"/>
      <c r="D40" s="328"/>
      <c r="E40" s="328"/>
      <c r="F40" s="328"/>
      <c r="G40" s="328"/>
      <c r="H40" s="328"/>
      <c r="I40" s="312"/>
      <c r="J40" s="312"/>
      <c r="K40" s="312"/>
      <c r="L40" s="312"/>
      <c r="M40" s="312"/>
      <c r="N40" s="312"/>
      <c r="O40" s="330"/>
      <c r="P40" s="330"/>
      <c r="Q40" s="312"/>
      <c r="R40" s="332" t="str">
        <f t="shared" si="0"/>
        <v/>
      </c>
      <c r="S40" s="312"/>
      <c r="T40" s="312"/>
      <c r="U40" s="311" t="str">
        <f t="shared" si="1"/>
        <v/>
      </c>
    </row>
    <row r="41" spans="1:25" ht="18" x14ac:dyDescent="0.25">
      <c r="A41" s="570"/>
      <c r="B41" s="570"/>
      <c r="C41" s="570"/>
      <c r="D41" s="570"/>
      <c r="E41" s="570"/>
      <c r="F41" s="570"/>
      <c r="G41" s="570"/>
      <c r="H41" s="570"/>
      <c r="I41" s="570"/>
      <c r="J41" s="570"/>
      <c r="K41" s="570"/>
      <c r="L41" s="570"/>
      <c r="M41" s="570"/>
      <c r="N41" s="570"/>
      <c r="O41" s="570"/>
      <c r="P41" s="570"/>
      <c r="Q41" s="570"/>
      <c r="R41" s="570"/>
      <c r="S41" s="570"/>
      <c r="T41" s="570"/>
    </row>
    <row r="42" spans="1:25" ht="18" x14ac:dyDescent="0.25">
      <c r="A42" s="573" t="s">
        <v>43</v>
      </c>
      <c r="B42" s="573"/>
      <c r="C42" s="573"/>
      <c r="D42" s="573"/>
      <c r="E42" s="573"/>
      <c r="F42" s="573"/>
      <c r="G42" s="573"/>
      <c r="H42" s="573"/>
      <c r="I42" s="573"/>
      <c r="J42" s="573"/>
      <c r="K42" s="573"/>
      <c r="L42" s="573"/>
      <c r="M42" s="573"/>
      <c r="N42" s="573"/>
      <c r="O42" s="573"/>
      <c r="P42" s="573"/>
      <c r="Q42" s="573"/>
      <c r="R42" s="573"/>
      <c r="S42" s="573"/>
      <c r="T42" s="573"/>
      <c r="U42" s="573"/>
    </row>
    <row r="43" spans="1:25" s="168" customFormat="1" ht="66.75" customHeight="1" thickBot="1" x14ac:dyDescent="0.25">
      <c r="A43" s="166"/>
      <c r="B43" s="517" t="s">
        <v>11</v>
      </c>
      <c r="C43" s="517" t="s">
        <v>12</v>
      </c>
      <c r="D43" s="517" t="s">
        <v>13</v>
      </c>
      <c r="E43" s="517" t="s">
        <v>14</v>
      </c>
      <c r="F43" s="517" t="s">
        <v>15</v>
      </c>
      <c r="G43" s="517" t="s">
        <v>16</v>
      </c>
      <c r="H43" s="517" t="s">
        <v>17</v>
      </c>
      <c r="I43" s="517" t="s">
        <v>18</v>
      </c>
      <c r="J43" s="517" t="s">
        <v>19</v>
      </c>
      <c r="K43" s="517" t="s">
        <v>21</v>
      </c>
      <c r="L43" s="517" t="s">
        <v>25</v>
      </c>
      <c r="M43" s="517" t="s">
        <v>26</v>
      </c>
      <c r="N43" s="517" t="s">
        <v>27</v>
      </c>
      <c r="O43" s="517" t="s">
        <v>28</v>
      </c>
      <c r="P43" s="165" t="s">
        <v>9</v>
      </c>
      <c r="Q43" s="518" t="s">
        <v>250</v>
      </c>
      <c r="R43" s="518" t="s">
        <v>226</v>
      </c>
      <c r="S43" s="518" t="s">
        <v>249</v>
      </c>
      <c r="T43" s="518" t="s">
        <v>248</v>
      </c>
      <c r="U43" s="519" t="s">
        <v>245</v>
      </c>
    </row>
    <row r="44" spans="1:25" x14ac:dyDescent="0.2">
      <c r="A44" t="s">
        <v>8</v>
      </c>
      <c r="B44" s="32"/>
      <c r="C44" s="32"/>
      <c r="D44" s="32"/>
      <c r="E44" s="32"/>
      <c r="F44" s="32"/>
      <c r="G44" s="32"/>
      <c r="H44" s="32"/>
      <c r="I44" s="32"/>
      <c r="J44" s="32"/>
      <c r="K44" s="32"/>
      <c r="L44" s="32"/>
      <c r="M44" s="32"/>
      <c r="N44" s="32"/>
      <c r="O44" s="32"/>
      <c r="Q44" s="550">
        <f>SUM(Q47:Q75)</f>
        <v>0</v>
      </c>
      <c r="R44" s="549" t="str">
        <f>IFERROR(T44/Q44,"")</f>
        <v/>
      </c>
      <c r="S44" s="546"/>
      <c r="T44" s="520"/>
      <c r="U44" s="544" t="str">
        <f>IFERROR(S44/Q44,"")</f>
        <v/>
      </c>
      <c r="V44" s="41"/>
      <c r="W44" s="41"/>
      <c r="X44" s="41"/>
      <c r="Y44" s="41"/>
    </row>
    <row r="46" spans="1:25" x14ac:dyDescent="0.2">
      <c r="A46" s="311" t="s">
        <v>42</v>
      </c>
    </row>
    <row r="47" spans="1:25" x14ac:dyDescent="0.2">
      <c r="A47" s="325"/>
      <c r="B47" s="325"/>
      <c r="C47" s="325"/>
      <c r="D47" s="325"/>
      <c r="E47" s="325"/>
      <c r="F47" s="325"/>
      <c r="G47" s="325"/>
      <c r="H47" s="325"/>
      <c r="I47" s="325"/>
      <c r="J47" s="325"/>
      <c r="K47" s="325"/>
      <c r="L47" s="325"/>
      <c r="M47" s="325"/>
      <c r="N47" s="325"/>
      <c r="O47" s="325"/>
      <c r="P47" s="329"/>
      <c r="Q47" s="325"/>
      <c r="R47" s="325"/>
      <c r="S47" s="325"/>
      <c r="T47" s="325"/>
      <c r="U47" s="311"/>
    </row>
    <row r="48" spans="1:25" x14ac:dyDescent="0.2">
      <c r="A48" s="326"/>
      <c r="B48" s="325"/>
      <c r="C48" s="325"/>
      <c r="D48" s="325"/>
      <c r="E48" s="325"/>
      <c r="F48" s="325"/>
      <c r="G48" s="327"/>
      <c r="H48" s="327"/>
      <c r="I48" s="325"/>
      <c r="J48" s="325"/>
      <c r="K48" s="325"/>
      <c r="L48" s="325"/>
      <c r="M48" s="325"/>
      <c r="N48" s="325"/>
      <c r="O48" s="325"/>
      <c r="P48" s="329"/>
      <c r="Q48" s="325"/>
      <c r="R48" s="325"/>
      <c r="S48" s="326"/>
      <c r="T48" s="325"/>
      <c r="U48" s="311"/>
    </row>
    <row r="49" spans="1:21" x14ac:dyDescent="0.2">
      <c r="A49" s="325"/>
      <c r="B49" s="325"/>
      <c r="C49" s="325"/>
      <c r="D49" s="325"/>
      <c r="E49" s="325"/>
      <c r="F49" s="325"/>
      <c r="G49" s="325"/>
      <c r="H49" s="325"/>
      <c r="I49" s="325"/>
      <c r="J49" s="325"/>
      <c r="K49" s="325"/>
      <c r="L49" s="325"/>
      <c r="M49" s="325"/>
      <c r="N49" s="325"/>
      <c r="O49" s="325"/>
      <c r="P49" s="329"/>
      <c r="Q49" s="325"/>
      <c r="R49" s="325"/>
      <c r="S49" s="325"/>
      <c r="T49" s="325"/>
      <c r="U49" s="311"/>
    </row>
    <row r="50" spans="1:21" x14ac:dyDescent="0.2">
      <c r="A50" s="326"/>
      <c r="B50" s="325"/>
      <c r="C50" s="325"/>
      <c r="D50" s="325"/>
      <c r="E50" s="325"/>
      <c r="F50" s="325"/>
      <c r="G50" s="327"/>
      <c r="H50" s="327"/>
      <c r="I50" s="325"/>
      <c r="J50" s="325"/>
      <c r="K50" s="325"/>
      <c r="L50" s="325"/>
      <c r="M50" s="325"/>
      <c r="N50" s="325"/>
      <c r="O50" s="325"/>
      <c r="P50" s="329"/>
      <c r="Q50" s="325"/>
      <c r="R50" s="325"/>
      <c r="S50" s="325"/>
      <c r="T50" s="325"/>
      <c r="U50" s="311"/>
    </row>
    <row r="51" spans="1:21" x14ac:dyDescent="0.2">
      <c r="A51" s="325"/>
      <c r="B51" s="325"/>
      <c r="C51" s="325"/>
      <c r="D51" s="325"/>
      <c r="E51" s="325"/>
      <c r="F51" s="325"/>
      <c r="G51" s="325"/>
      <c r="H51" s="325"/>
      <c r="I51" s="325"/>
      <c r="J51" s="325"/>
      <c r="K51" s="325"/>
      <c r="L51" s="325"/>
      <c r="M51" s="325"/>
      <c r="N51" s="325"/>
      <c r="O51" s="325"/>
      <c r="P51" s="329"/>
      <c r="Q51" s="325"/>
      <c r="R51" s="325"/>
      <c r="S51" s="325"/>
      <c r="T51" s="325"/>
      <c r="U51" s="311"/>
    </row>
    <row r="52" spans="1:21" x14ac:dyDescent="0.2">
      <c r="A52" s="326"/>
      <c r="B52" s="325"/>
      <c r="C52" s="325"/>
      <c r="D52" s="325"/>
      <c r="E52" s="325"/>
      <c r="F52" s="325"/>
      <c r="G52" s="327"/>
      <c r="H52" s="327"/>
      <c r="I52" s="325"/>
      <c r="J52" s="325"/>
      <c r="K52" s="325"/>
      <c r="L52" s="325"/>
      <c r="M52" s="325"/>
      <c r="N52" s="325"/>
      <c r="O52" s="325"/>
      <c r="P52" s="329"/>
      <c r="Q52" s="325"/>
      <c r="R52" s="325"/>
      <c r="S52" s="325"/>
      <c r="T52" s="325"/>
      <c r="U52" s="311"/>
    </row>
    <row r="53" spans="1:21" x14ac:dyDescent="0.2">
      <c r="A53" s="325"/>
      <c r="B53" s="325"/>
      <c r="C53" s="325"/>
      <c r="D53" s="325"/>
      <c r="E53" s="325"/>
      <c r="F53" s="325"/>
      <c r="G53" s="325"/>
      <c r="H53" s="325"/>
      <c r="I53" s="325"/>
      <c r="J53" s="325"/>
      <c r="K53" s="325"/>
      <c r="L53" s="325"/>
      <c r="M53" s="325"/>
      <c r="N53" s="325"/>
      <c r="O53" s="325"/>
      <c r="P53" s="329"/>
      <c r="Q53" s="325"/>
      <c r="R53" s="325"/>
      <c r="S53" s="325"/>
      <c r="T53" s="325"/>
      <c r="U53" s="311"/>
    </row>
    <row r="54" spans="1:21" x14ac:dyDescent="0.2">
      <c r="A54" s="326"/>
      <c r="B54" s="325"/>
      <c r="C54" s="325"/>
      <c r="D54" s="325"/>
      <c r="E54" s="325"/>
      <c r="F54" s="325"/>
      <c r="G54" s="327"/>
      <c r="H54" s="327"/>
      <c r="I54" s="325"/>
      <c r="J54" s="325"/>
      <c r="K54" s="325"/>
      <c r="L54" s="325"/>
      <c r="M54" s="325"/>
      <c r="N54" s="325"/>
      <c r="O54" s="325"/>
      <c r="P54" s="329"/>
      <c r="Q54" s="325"/>
      <c r="R54" s="325"/>
      <c r="S54" s="325"/>
      <c r="T54" s="325"/>
      <c r="U54" s="311"/>
    </row>
    <row r="55" spans="1:21" x14ac:dyDescent="0.2">
      <c r="A55" s="325"/>
      <c r="B55" s="325"/>
      <c r="C55" s="325"/>
      <c r="D55" s="325"/>
      <c r="E55" s="325"/>
      <c r="F55" s="325"/>
      <c r="G55" s="325"/>
      <c r="H55" s="325"/>
      <c r="I55" s="325"/>
      <c r="J55" s="325"/>
      <c r="K55" s="325"/>
      <c r="L55" s="325"/>
      <c r="M55" s="325"/>
      <c r="N55" s="325"/>
      <c r="O55" s="325"/>
      <c r="P55" s="329"/>
      <c r="Q55" s="325"/>
      <c r="R55" s="325"/>
      <c r="S55" s="325"/>
      <c r="T55" s="325"/>
      <c r="U55" s="311"/>
    </row>
    <row r="56" spans="1:21" x14ac:dyDescent="0.2">
      <c r="A56" s="326"/>
      <c r="B56" s="325"/>
      <c r="C56" s="325"/>
      <c r="D56" s="325"/>
      <c r="E56" s="325"/>
      <c r="F56" s="325"/>
      <c r="G56" s="327"/>
      <c r="H56" s="327"/>
      <c r="I56" s="325"/>
      <c r="J56" s="325"/>
      <c r="K56" s="325"/>
      <c r="L56" s="325"/>
      <c r="M56" s="325"/>
      <c r="N56" s="325"/>
      <c r="O56" s="325"/>
      <c r="P56" s="329"/>
      <c r="Q56" s="325"/>
      <c r="R56" s="325"/>
      <c r="S56" s="325"/>
      <c r="T56" s="325"/>
      <c r="U56" s="311"/>
    </row>
    <row r="57" spans="1:21" x14ac:dyDescent="0.2">
      <c r="A57" s="325"/>
      <c r="B57" s="325"/>
      <c r="C57" s="325"/>
      <c r="D57" s="325"/>
      <c r="E57" s="325"/>
      <c r="F57" s="325"/>
      <c r="G57" s="325"/>
      <c r="H57" s="325"/>
      <c r="I57" s="325"/>
      <c r="J57" s="325"/>
      <c r="K57" s="325"/>
      <c r="L57" s="325"/>
      <c r="M57" s="325"/>
      <c r="N57" s="325"/>
      <c r="O57" s="325"/>
      <c r="P57" s="329"/>
      <c r="Q57" s="325"/>
      <c r="R57" s="325"/>
      <c r="S57" s="325"/>
      <c r="T57" s="325"/>
      <c r="U57" s="311"/>
    </row>
    <row r="58" spans="1:21" x14ac:dyDescent="0.2">
      <c r="A58" s="326"/>
      <c r="B58" s="325"/>
      <c r="C58" s="325"/>
      <c r="D58" s="325"/>
      <c r="E58" s="325"/>
      <c r="F58" s="325"/>
      <c r="G58" s="327"/>
      <c r="H58" s="327"/>
      <c r="I58" s="325"/>
      <c r="J58" s="325"/>
      <c r="K58" s="325"/>
      <c r="L58" s="325"/>
      <c r="M58" s="325"/>
      <c r="N58" s="325"/>
      <c r="O58" s="325"/>
      <c r="P58" s="329"/>
      <c r="Q58" s="325"/>
      <c r="R58" s="325"/>
      <c r="S58" s="325"/>
      <c r="T58" s="325"/>
      <c r="U58" s="311"/>
    </row>
    <row r="59" spans="1:21" x14ac:dyDescent="0.2">
      <c r="A59" s="325"/>
      <c r="B59" s="325"/>
      <c r="C59" s="325"/>
      <c r="D59" s="325"/>
      <c r="E59" s="325"/>
      <c r="F59" s="325"/>
      <c r="G59" s="325"/>
      <c r="H59" s="325"/>
      <c r="I59" s="325"/>
      <c r="J59" s="325"/>
      <c r="K59" s="325"/>
      <c r="L59" s="325"/>
      <c r="M59" s="325"/>
      <c r="N59" s="325"/>
      <c r="O59" s="325"/>
      <c r="P59" s="329"/>
      <c r="Q59" s="325"/>
      <c r="R59" s="325"/>
      <c r="S59" s="325"/>
      <c r="T59" s="325"/>
      <c r="U59" s="311"/>
    </row>
    <row r="60" spans="1:21" x14ac:dyDescent="0.2">
      <c r="A60" s="326"/>
      <c r="B60" s="325"/>
      <c r="C60" s="325"/>
      <c r="D60" s="325"/>
      <c r="E60" s="325"/>
      <c r="F60" s="325"/>
      <c r="G60" s="327"/>
      <c r="H60" s="327"/>
      <c r="I60" s="325"/>
      <c r="J60" s="325"/>
      <c r="K60" s="325"/>
      <c r="L60" s="325"/>
      <c r="M60" s="325"/>
      <c r="N60" s="325"/>
      <c r="O60" s="325"/>
      <c r="P60" s="329"/>
      <c r="Q60" s="325"/>
      <c r="R60" s="325"/>
      <c r="S60" s="325"/>
      <c r="T60" s="325"/>
      <c r="U60" s="311"/>
    </row>
    <row r="61" spans="1:21" x14ac:dyDescent="0.2">
      <c r="A61" s="325"/>
      <c r="B61" s="325"/>
      <c r="C61" s="325"/>
      <c r="D61" s="325"/>
      <c r="E61" s="325"/>
      <c r="F61" s="325"/>
      <c r="G61" s="325"/>
      <c r="H61" s="325"/>
      <c r="I61" s="325"/>
      <c r="J61" s="325"/>
      <c r="K61" s="325"/>
      <c r="L61" s="325"/>
      <c r="M61" s="325"/>
      <c r="N61" s="325"/>
      <c r="O61" s="325"/>
      <c r="P61" s="329"/>
      <c r="Q61" s="325"/>
      <c r="R61" s="325"/>
      <c r="S61" s="325"/>
      <c r="T61" s="325"/>
      <c r="U61" s="311"/>
    </row>
    <row r="62" spans="1:21" x14ac:dyDescent="0.2">
      <c r="A62" s="326"/>
      <c r="B62" s="325"/>
      <c r="C62" s="325"/>
      <c r="D62" s="325"/>
      <c r="E62" s="325"/>
      <c r="F62" s="325"/>
      <c r="G62" s="327"/>
      <c r="H62" s="327"/>
      <c r="I62" s="325"/>
      <c r="J62" s="325"/>
      <c r="K62" s="325"/>
      <c r="L62" s="325"/>
      <c r="M62" s="325"/>
      <c r="N62" s="325"/>
      <c r="O62" s="325"/>
      <c r="P62" s="329"/>
      <c r="Q62" s="325"/>
      <c r="R62" s="325"/>
      <c r="S62" s="325"/>
      <c r="T62" s="325"/>
      <c r="U62" s="311"/>
    </row>
    <row r="63" spans="1:21" x14ac:dyDescent="0.2">
      <c r="A63" s="325"/>
      <c r="B63" s="325"/>
      <c r="C63" s="325"/>
      <c r="D63" s="325"/>
      <c r="E63" s="325"/>
      <c r="F63" s="325"/>
      <c r="G63" s="325"/>
      <c r="H63" s="325"/>
      <c r="I63" s="325"/>
      <c r="J63" s="325"/>
      <c r="K63" s="325"/>
      <c r="L63" s="325"/>
      <c r="M63" s="325"/>
      <c r="N63" s="325"/>
      <c r="O63" s="325"/>
      <c r="P63" s="329"/>
      <c r="Q63" s="325"/>
      <c r="R63" s="325"/>
      <c r="S63" s="325"/>
      <c r="T63" s="325"/>
      <c r="U63" s="311"/>
    </row>
    <row r="64" spans="1:21" x14ac:dyDescent="0.2">
      <c r="A64" s="326"/>
      <c r="B64" s="325"/>
      <c r="C64" s="325"/>
      <c r="D64" s="325"/>
      <c r="E64" s="325"/>
      <c r="F64" s="325"/>
      <c r="G64" s="327"/>
      <c r="H64" s="327"/>
      <c r="I64" s="325"/>
      <c r="J64" s="325"/>
      <c r="K64" s="325"/>
      <c r="L64" s="325"/>
      <c r="M64" s="325"/>
      <c r="N64" s="325"/>
      <c r="O64" s="325"/>
      <c r="P64" s="329"/>
      <c r="Q64" s="325"/>
      <c r="R64" s="325"/>
      <c r="S64" s="325"/>
      <c r="T64" s="325"/>
      <c r="U64" s="311"/>
    </row>
    <row r="65" spans="1:21" x14ac:dyDescent="0.2">
      <c r="A65" s="325"/>
      <c r="B65" s="325"/>
      <c r="C65" s="325"/>
      <c r="D65" s="325"/>
      <c r="E65" s="325"/>
      <c r="F65" s="325"/>
      <c r="G65" s="325"/>
      <c r="H65" s="325"/>
      <c r="I65" s="325"/>
      <c r="J65" s="325"/>
      <c r="K65" s="325"/>
      <c r="L65" s="325"/>
      <c r="M65" s="325"/>
      <c r="N65" s="325"/>
      <c r="O65" s="325"/>
      <c r="P65" s="329"/>
      <c r="Q65" s="325"/>
      <c r="R65" s="325"/>
      <c r="S65" s="325"/>
      <c r="T65" s="325"/>
      <c r="U65" s="311"/>
    </row>
    <row r="66" spans="1:21" x14ac:dyDescent="0.2">
      <c r="A66" s="326"/>
      <c r="B66" s="325"/>
      <c r="C66" s="325"/>
      <c r="D66" s="325"/>
      <c r="E66" s="325"/>
      <c r="F66" s="325"/>
      <c r="G66" s="327"/>
      <c r="H66" s="327"/>
      <c r="I66" s="325"/>
      <c r="J66" s="325"/>
      <c r="K66" s="325"/>
      <c r="L66" s="325"/>
      <c r="M66" s="325"/>
      <c r="N66" s="325"/>
      <c r="O66" s="325"/>
      <c r="P66" s="329"/>
      <c r="Q66" s="325"/>
      <c r="R66" s="325"/>
      <c r="S66" s="325"/>
      <c r="T66" s="325"/>
      <c r="U66" s="311"/>
    </row>
    <row r="67" spans="1:21" x14ac:dyDescent="0.2">
      <c r="A67" s="326"/>
      <c r="B67" s="325"/>
      <c r="C67" s="325"/>
      <c r="D67" s="325"/>
      <c r="E67" s="325"/>
      <c r="F67" s="325"/>
      <c r="G67" s="327"/>
      <c r="H67" s="327"/>
      <c r="I67" s="325"/>
      <c r="J67" s="325"/>
      <c r="K67" s="325"/>
      <c r="L67" s="325"/>
      <c r="M67" s="325"/>
      <c r="N67" s="325"/>
      <c r="O67" s="325"/>
      <c r="P67" s="329"/>
      <c r="Q67" s="325"/>
      <c r="R67" s="333"/>
      <c r="S67" s="333"/>
      <c r="T67" s="333"/>
      <c r="U67" s="311"/>
    </row>
    <row r="68" spans="1:21" x14ac:dyDescent="0.2">
      <c r="A68" s="326"/>
      <c r="B68" s="325"/>
      <c r="C68" s="325"/>
      <c r="D68" s="325"/>
      <c r="E68" s="325"/>
      <c r="F68" s="325"/>
      <c r="G68" s="327"/>
      <c r="H68" s="327"/>
      <c r="I68" s="325"/>
      <c r="J68" s="325"/>
      <c r="K68" s="325"/>
      <c r="L68" s="325"/>
      <c r="M68" s="325"/>
      <c r="N68" s="325"/>
      <c r="O68" s="325"/>
      <c r="P68" s="329"/>
      <c r="Q68" s="325"/>
      <c r="R68" s="333"/>
      <c r="S68" s="333"/>
      <c r="T68" s="333"/>
      <c r="U68" s="311"/>
    </row>
    <row r="69" spans="1:21" s="41" customFormat="1" x14ac:dyDescent="0.2">
      <c r="A69" s="326"/>
      <c r="B69" s="325"/>
      <c r="C69" s="325"/>
      <c r="D69" s="325"/>
      <c r="E69" s="325"/>
      <c r="F69" s="325"/>
      <c r="G69" s="327"/>
      <c r="H69" s="327"/>
      <c r="I69" s="325"/>
      <c r="J69" s="325"/>
      <c r="K69" s="325"/>
      <c r="L69" s="325"/>
      <c r="M69" s="325"/>
      <c r="N69" s="325"/>
      <c r="O69" s="325"/>
      <c r="P69" s="329"/>
      <c r="Q69" s="325"/>
      <c r="R69" s="334"/>
      <c r="S69" s="334"/>
      <c r="T69" s="334"/>
      <c r="U69" s="312"/>
    </row>
    <row r="70" spans="1:21" x14ac:dyDescent="0.2">
      <c r="A70" s="326"/>
      <c r="B70" s="325"/>
      <c r="C70" s="325"/>
      <c r="D70" s="325"/>
      <c r="E70" s="325"/>
      <c r="F70" s="325"/>
      <c r="G70" s="327"/>
      <c r="H70" s="327"/>
      <c r="I70" s="325"/>
      <c r="J70" s="325"/>
      <c r="K70" s="325"/>
      <c r="L70" s="325"/>
      <c r="M70" s="325"/>
      <c r="N70" s="325"/>
      <c r="O70" s="325"/>
      <c r="P70" s="329"/>
      <c r="Q70" s="325"/>
      <c r="R70" s="333"/>
      <c r="S70" s="333"/>
      <c r="T70" s="333"/>
      <c r="U70" s="311"/>
    </row>
    <row r="71" spans="1:21" x14ac:dyDescent="0.2">
      <c r="A71" s="326"/>
      <c r="B71" s="325"/>
      <c r="C71" s="325"/>
      <c r="D71" s="325"/>
      <c r="E71" s="325"/>
      <c r="F71" s="325"/>
      <c r="G71" s="327"/>
      <c r="H71" s="327"/>
      <c r="I71" s="325"/>
      <c r="J71" s="325"/>
      <c r="K71" s="325"/>
      <c r="L71" s="325"/>
      <c r="M71" s="325"/>
      <c r="N71" s="325"/>
      <c r="O71" s="325"/>
      <c r="P71" s="329"/>
      <c r="Q71" s="325"/>
      <c r="R71" s="333"/>
      <c r="S71" s="333"/>
      <c r="T71" s="333"/>
      <c r="U71" s="311"/>
    </row>
    <row r="72" spans="1:21" x14ac:dyDescent="0.2">
      <c r="A72" s="326"/>
      <c r="B72" s="325"/>
      <c r="C72" s="325"/>
      <c r="D72" s="325"/>
      <c r="E72" s="325"/>
      <c r="F72" s="325"/>
      <c r="G72" s="327"/>
      <c r="H72" s="327"/>
      <c r="I72" s="325"/>
      <c r="J72" s="325"/>
      <c r="K72" s="325"/>
      <c r="L72" s="325"/>
      <c r="M72" s="325"/>
      <c r="N72" s="325"/>
      <c r="O72" s="325"/>
      <c r="P72" s="329"/>
      <c r="Q72" s="325"/>
      <c r="R72" s="333"/>
      <c r="S72" s="333"/>
      <c r="T72" s="333"/>
      <c r="U72" s="311"/>
    </row>
    <row r="73" spans="1:21" x14ac:dyDescent="0.2">
      <c r="A73" s="326"/>
      <c r="B73" s="325"/>
      <c r="C73" s="325"/>
      <c r="D73" s="325"/>
      <c r="E73" s="325"/>
      <c r="F73" s="325"/>
      <c r="G73" s="327"/>
      <c r="H73" s="327"/>
      <c r="I73" s="325"/>
      <c r="J73" s="325"/>
      <c r="K73" s="325"/>
      <c r="L73" s="325"/>
      <c r="M73" s="325"/>
      <c r="N73" s="325"/>
      <c r="O73" s="325"/>
      <c r="P73" s="329"/>
      <c r="Q73" s="325"/>
      <c r="R73" s="333"/>
      <c r="S73" s="333"/>
      <c r="T73" s="333"/>
      <c r="U73" s="311"/>
    </row>
    <row r="74" spans="1:21" x14ac:dyDescent="0.2">
      <c r="A74" s="326"/>
      <c r="B74" s="325"/>
      <c r="C74" s="325"/>
      <c r="D74" s="325"/>
      <c r="E74" s="325"/>
      <c r="F74" s="325"/>
      <c r="G74" s="327"/>
      <c r="H74" s="327"/>
      <c r="I74" s="325"/>
      <c r="J74" s="325"/>
      <c r="K74" s="325"/>
      <c r="L74" s="325"/>
      <c r="M74" s="325"/>
      <c r="N74" s="325"/>
      <c r="O74" s="325"/>
      <c r="P74" s="329"/>
      <c r="Q74" s="325"/>
      <c r="R74" s="333"/>
      <c r="S74" s="333"/>
      <c r="T74" s="333"/>
      <c r="U74" s="311"/>
    </row>
    <row r="75" spans="1:21" x14ac:dyDescent="0.2">
      <c r="A75" s="328"/>
      <c r="B75" s="325"/>
      <c r="C75" s="328"/>
      <c r="D75" s="328"/>
      <c r="E75" s="328"/>
      <c r="F75" s="328"/>
      <c r="G75" s="328"/>
      <c r="H75" s="328"/>
      <c r="I75" s="312"/>
      <c r="J75" s="312"/>
      <c r="K75" s="312"/>
      <c r="L75" s="312"/>
      <c r="M75" s="312"/>
      <c r="N75" s="312"/>
      <c r="O75" s="312"/>
      <c r="P75" s="330"/>
      <c r="Q75" s="312"/>
      <c r="R75" s="333"/>
      <c r="S75" s="333"/>
      <c r="T75" s="333"/>
      <c r="U75" s="311"/>
    </row>
    <row r="76" spans="1:21" x14ac:dyDescent="0.2">
      <c r="A76" s="299"/>
      <c r="B76" s="299"/>
      <c r="C76" s="299"/>
      <c r="D76" s="299"/>
      <c r="E76" s="299"/>
      <c r="F76" s="299"/>
      <c r="G76" s="299"/>
      <c r="H76" s="299"/>
      <c r="I76" s="299"/>
      <c r="J76" s="299"/>
      <c r="K76" s="299"/>
      <c r="L76" s="299"/>
      <c r="M76" s="299"/>
      <c r="N76" s="299"/>
      <c r="O76" s="299"/>
      <c r="P76" s="299"/>
      <c r="Q76" s="299"/>
      <c r="R76" s="299"/>
      <c r="S76" s="299"/>
      <c r="T76" s="299"/>
    </row>
    <row r="77" spans="1:21" x14ac:dyDescent="0.2">
      <c r="A77" s="299"/>
      <c r="B77" s="299"/>
      <c r="C77" s="299"/>
      <c r="D77" s="299"/>
      <c r="E77" s="299"/>
      <c r="F77" s="299"/>
      <c r="G77" s="299"/>
      <c r="H77" s="299"/>
      <c r="I77" s="299"/>
      <c r="J77" s="299"/>
      <c r="K77" s="299"/>
      <c r="L77" s="299"/>
      <c r="M77" s="299"/>
      <c r="N77" s="299"/>
      <c r="O77" s="299"/>
      <c r="P77" s="299"/>
      <c r="Q77" s="299"/>
      <c r="R77" s="299"/>
      <c r="S77" s="299"/>
      <c r="T77" s="299"/>
    </row>
    <row r="78" spans="1:21" x14ac:dyDescent="0.2">
      <c r="A78" s="299"/>
      <c r="B78" s="299"/>
      <c r="C78" s="299"/>
      <c r="D78" s="299"/>
      <c r="E78" s="299"/>
      <c r="F78" s="299"/>
      <c r="G78" s="299"/>
      <c r="H78" s="299"/>
      <c r="I78" s="299"/>
      <c r="J78" s="299"/>
      <c r="K78" s="299"/>
      <c r="L78" s="299"/>
      <c r="M78" s="299"/>
      <c r="N78" s="299"/>
      <c r="O78" s="299"/>
      <c r="P78" s="299"/>
      <c r="Q78" s="299"/>
      <c r="R78" s="299"/>
      <c r="S78" s="299"/>
      <c r="T78" s="299"/>
    </row>
    <row r="79" spans="1:21" x14ac:dyDescent="0.2">
      <c r="A79" s="299"/>
      <c r="B79" s="299"/>
      <c r="C79" s="299"/>
      <c r="D79" s="299"/>
      <c r="E79" s="299"/>
      <c r="F79" s="299"/>
      <c r="G79" s="299"/>
      <c r="H79" s="299"/>
      <c r="I79" s="299"/>
      <c r="J79" s="299"/>
      <c r="K79" s="299"/>
      <c r="L79" s="299"/>
      <c r="M79" s="299"/>
      <c r="N79" s="299"/>
      <c r="O79" s="299"/>
      <c r="P79" s="299"/>
      <c r="Q79" s="299"/>
      <c r="R79" s="299"/>
      <c r="S79" s="299"/>
      <c r="T79" s="299"/>
    </row>
    <row r="80" spans="1:21" x14ac:dyDescent="0.2">
      <c r="A80" s="299"/>
      <c r="B80" s="299"/>
      <c r="C80" s="299"/>
      <c r="D80" s="299"/>
      <c r="E80" s="299"/>
      <c r="F80" s="299"/>
      <c r="G80" s="299"/>
      <c r="H80" s="299"/>
      <c r="I80" s="299"/>
      <c r="J80" s="299"/>
      <c r="K80" s="299"/>
      <c r="L80" s="299"/>
      <c r="M80" s="299"/>
      <c r="N80" s="299"/>
      <c r="O80" s="299"/>
      <c r="P80" s="299"/>
      <c r="Q80" s="299"/>
      <c r="R80" s="299"/>
      <c r="S80" s="299"/>
      <c r="T80" s="299"/>
    </row>
    <row r="81" spans="1:20" x14ac:dyDescent="0.2">
      <c r="A81" s="299"/>
      <c r="B81" s="299"/>
      <c r="C81" s="299"/>
      <c r="D81" s="299"/>
      <c r="E81" s="299"/>
      <c r="F81" s="299"/>
      <c r="G81" s="299"/>
      <c r="H81" s="299"/>
      <c r="I81" s="299"/>
      <c r="J81" s="299"/>
      <c r="K81" s="299"/>
      <c r="L81" s="299"/>
      <c r="M81" s="299"/>
      <c r="N81" s="299"/>
      <c r="O81" s="299"/>
      <c r="P81" s="299"/>
      <c r="Q81" s="299"/>
      <c r="R81" s="299"/>
      <c r="S81" s="299"/>
      <c r="T81" s="299"/>
    </row>
    <row r="82" spans="1:20" x14ac:dyDescent="0.2">
      <c r="A82" s="299"/>
      <c r="B82" s="299"/>
      <c r="C82" s="299"/>
      <c r="D82" s="299"/>
      <c r="E82" s="299"/>
      <c r="F82" s="299"/>
      <c r="G82" s="299"/>
      <c r="H82" s="299"/>
      <c r="I82" s="299"/>
      <c r="J82" s="299"/>
      <c r="K82" s="299"/>
      <c r="L82" s="299"/>
      <c r="M82" s="299"/>
      <c r="N82" s="299"/>
      <c r="O82" s="299"/>
      <c r="P82" s="299"/>
      <c r="Q82" s="299"/>
      <c r="R82" s="299"/>
      <c r="S82" s="299"/>
      <c r="T82" s="299"/>
    </row>
    <row r="83" spans="1:20" x14ac:dyDescent="0.2">
      <c r="A83" s="299"/>
      <c r="B83" s="299"/>
      <c r="C83" s="299"/>
      <c r="D83" s="299"/>
      <c r="E83" s="299"/>
      <c r="F83" s="299"/>
      <c r="G83" s="299"/>
      <c r="H83" s="299"/>
      <c r="I83" s="299"/>
      <c r="J83" s="299"/>
      <c r="K83" s="299"/>
      <c r="L83" s="299"/>
      <c r="M83" s="299"/>
      <c r="N83" s="299"/>
      <c r="O83" s="299"/>
      <c r="P83" s="299"/>
      <c r="Q83" s="299"/>
      <c r="R83" s="299"/>
      <c r="S83" s="299"/>
      <c r="T83" s="299"/>
    </row>
    <row r="84" spans="1:20" x14ac:dyDescent="0.2">
      <c r="A84" s="299"/>
      <c r="B84" s="299"/>
      <c r="C84" s="299"/>
      <c r="D84" s="299"/>
      <c r="E84" s="299"/>
      <c r="F84" s="299"/>
      <c r="G84" s="299"/>
      <c r="H84" s="299"/>
      <c r="I84" s="299"/>
      <c r="J84" s="299"/>
      <c r="K84" s="299"/>
      <c r="L84" s="299"/>
      <c r="M84" s="299"/>
      <c r="N84" s="299"/>
      <c r="O84" s="299"/>
      <c r="P84" s="299"/>
      <c r="Q84" s="299"/>
      <c r="R84" s="299"/>
      <c r="S84" s="299"/>
      <c r="T84" s="299"/>
    </row>
    <row r="85" spans="1:20" x14ac:dyDescent="0.2">
      <c r="A85" s="299"/>
      <c r="B85" s="299"/>
      <c r="C85" s="299"/>
      <c r="D85" s="299"/>
      <c r="E85" s="299"/>
      <c r="F85" s="299"/>
      <c r="G85" s="299"/>
      <c r="H85" s="299"/>
      <c r="I85" s="299"/>
      <c r="J85" s="299"/>
      <c r="K85" s="299"/>
      <c r="L85" s="299"/>
      <c r="M85" s="299"/>
      <c r="N85" s="299"/>
      <c r="O85" s="299"/>
      <c r="P85" s="299"/>
      <c r="Q85" s="299"/>
      <c r="R85" s="299"/>
      <c r="S85" s="299"/>
      <c r="T85" s="299"/>
    </row>
    <row r="86" spans="1:20" x14ac:dyDescent="0.2">
      <c r="A86" s="299"/>
      <c r="B86" s="299"/>
      <c r="C86" s="299"/>
      <c r="D86" s="299"/>
      <c r="E86" s="299"/>
      <c r="F86" s="299"/>
      <c r="G86" s="299"/>
      <c r="H86" s="299"/>
      <c r="I86" s="299"/>
      <c r="J86" s="299"/>
      <c r="K86" s="299"/>
      <c r="L86" s="299"/>
      <c r="M86" s="299"/>
      <c r="N86" s="299"/>
      <c r="O86" s="299"/>
      <c r="P86" s="299"/>
      <c r="Q86" s="299"/>
      <c r="R86" s="299"/>
      <c r="S86" s="299"/>
      <c r="T86" s="299"/>
    </row>
    <row r="87" spans="1:20" x14ac:dyDescent="0.2">
      <c r="A87" s="299"/>
      <c r="B87" s="299"/>
      <c r="C87" s="299"/>
      <c r="D87" s="299"/>
      <c r="E87" s="299"/>
      <c r="F87" s="299"/>
      <c r="G87" s="299"/>
      <c r="H87" s="299"/>
      <c r="I87" s="299"/>
      <c r="J87" s="299"/>
      <c r="K87" s="299"/>
      <c r="L87" s="299"/>
      <c r="M87" s="299"/>
      <c r="N87" s="299"/>
      <c r="O87" s="299"/>
      <c r="P87" s="299"/>
      <c r="Q87" s="299"/>
      <c r="R87" s="299"/>
      <c r="S87" s="299"/>
      <c r="T87" s="299"/>
    </row>
    <row r="88" spans="1:20" x14ac:dyDescent="0.2">
      <c r="A88" s="299"/>
      <c r="B88" s="299"/>
      <c r="C88" s="299"/>
      <c r="D88" s="299"/>
      <c r="E88" s="299"/>
      <c r="F88" s="299"/>
      <c r="G88" s="299"/>
      <c r="H88" s="299"/>
      <c r="I88" s="299"/>
      <c r="J88" s="299"/>
      <c r="K88" s="299"/>
      <c r="L88" s="299"/>
      <c r="M88" s="299"/>
      <c r="N88" s="299"/>
      <c r="O88" s="299"/>
      <c r="P88" s="299"/>
      <c r="Q88" s="299"/>
      <c r="R88" s="299"/>
      <c r="S88" s="299"/>
      <c r="T88" s="299"/>
    </row>
    <row r="89" spans="1:20" x14ac:dyDescent="0.2">
      <c r="A89" s="299"/>
      <c r="B89" s="299"/>
      <c r="C89" s="299"/>
      <c r="D89" s="299"/>
      <c r="E89" s="299"/>
      <c r="F89" s="299"/>
      <c r="G89" s="299"/>
      <c r="H89" s="299"/>
      <c r="I89" s="299"/>
      <c r="J89" s="299"/>
      <c r="K89" s="299"/>
      <c r="L89" s="299"/>
      <c r="M89" s="299"/>
      <c r="N89" s="299"/>
      <c r="O89" s="299"/>
      <c r="P89" s="299"/>
      <c r="Q89" s="299"/>
      <c r="R89" s="299"/>
      <c r="S89" s="299"/>
      <c r="T89" s="299"/>
    </row>
    <row r="90" spans="1:20" x14ac:dyDescent="0.2">
      <c r="A90" s="299"/>
      <c r="B90" s="299"/>
      <c r="C90" s="299"/>
      <c r="D90" s="299"/>
      <c r="E90" s="299"/>
      <c r="F90" s="299"/>
      <c r="G90" s="299"/>
      <c r="H90" s="299"/>
      <c r="I90" s="299"/>
      <c r="J90" s="299"/>
      <c r="K90" s="299"/>
      <c r="L90" s="299"/>
      <c r="M90" s="299"/>
      <c r="N90" s="299"/>
      <c r="O90" s="299"/>
      <c r="P90" s="299"/>
      <c r="Q90" s="299"/>
      <c r="R90" s="299"/>
      <c r="S90" s="299"/>
      <c r="T90" s="299"/>
    </row>
    <row r="91" spans="1:20" x14ac:dyDescent="0.2">
      <c r="A91" s="299"/>
      <c r="B91" s="299"/>
      <c r="C91" s="299"/>
      <c r="D91" s="299"/>
      <c r="E91" s="299"/>
      <c r="F91" s="299"/>
      <c r="G91" s="299"/>
      <c r="H91" s="299"/>
      <c r="I91" s="299"/>
      <c r="J91" s="299"/>
      <c r="K91" s="299"/>
      <c r="L91" s="299"/>
      <c r="M91" s="299"/>
      <c r="N91" s="299"/>
      <c r="O91" s="299"/>
      <c r="P91" s="299"/>
      <c r="Q91" s="299"/>
      <c r="R91" s="299"/>
      <c r="S91" s="299"/>
      <c r="T91" s="299"/>
    </row>
    <row r="92" spans="1:20" x14ac:dyDescent="0.2">
      <c r="A92" s="299"/>
      <c r="B92" s="299"/>
      <c r="C92" s="299"/>
      <c r="D92" s="299"/>
      <c r="E92" s="299"/>
      <c r="F92" s="299"/>
      <c r="G92" s="299"/>
      <c r="H92" s="299"/>
      <c r="I92" s="299"/>
      <c r="J92" s="299"/>
      <c r="K92" s="299"/>
      <c r="L92" s="299"/>
      <c r="M92" s="299"/>
      <c r="N92" s="299"/>
      <c r="O92" s="299"/>
      <c r="P92" s="299"/>
      <c r="Q92" s="299"/>
      <c r="R92" s="299"/>
      <c r="S92" s="299"/>
      <c r="T92" s="299"/>
    </row>
    <row r="93" spans="1:20" x14ac:dyDescent="0.2">
      <c r="A93" s="299"/>
      <c r="B93" s="299"/>
      <c r="C93" s="299"/>
      <c r="D93" s="299"/>
      <c r="E93" s="299"/>
      <c r="F93" s="299"/>
      <c r="G93" s="299"/>
      <c r="H93" s="299"/>
      <c r="I93" s="299"/>
      <c r="J93" s="299"/>
      <c r="K93" s="299"/>
      <c r="L93" s="299"/>
      <c r="M93" s="299"/>
      <c r="N93" s="299"/>
      <c r="O93" s="299"/>
      <c r="P93" s="299"/>
      <c r="Q93" s="299"/>
      <c r="R93" s="299"/>
      <c r="S93" s="299"/>
      <c r="T93" s="299"/>
    </row>
    <row r="94" spans="1:20" x14ac:dyDescent="0.2">
      <c r="A94" s="299"/>
      <c r="B94" s="299"/>
      <c r="C94" s="299"/>
      <c r="D94" s="299"/>
      <c r="E94" s="299"/>
      <c r="F94" s="299"/>
      <c r="G94" s="299"/>
      <c r="H94" s="299"/>
      <c r="I94" s="299"/>
      <c r="J94" s="299"/>
      <c r="K94" s="299"/>
      <c r="L94" s="299"/>
      <c r="M94" s="299"/>
      <c r="N94" s="299"/>
      <c r="O94" s="299"/>
      <c r="P94" s="299"/>
      <c r="Q94" s="299"/>
      <c r="R94" s="299"/>
      <c r="S94" s="299"/>
      <c r="T94" s="299"/>
    </row>
    <row r="95" spans="1:20" x14ac:dyDescent="0.2">
      <c r="A95" s="299"/>
      <c r="B95" s="299"/>
      <c r="C95" s="299"/>
      <c r="D95" s="299"/>
      <c r="E95" s="299"/>
      <c r="F95" s="299"/>
      <c r="G95" s="299"/>
      <c r="H95" s="299"/>
      <c r="I95" s="299"/>
      <c r="J95" s="299"/>
      <c r="K95" s="299"/>
      <c r="L95" s="299"/>
      <c r="M95" s="299"/>
      <c r="N95" s="299"/>
      <c r="O95" s="299"/>
      <c r="P95" s="299"/>
      <c r="Q95" s="299"/>
      <c r="R95" s="299"/>
      <c r="S95" s="299"/>
      <c r="T95" s="299"/>
    </row>
    <row r="96" spans="1:20" x14ac:dyDescent="0.2">
      <c r="A96" s="299"/>
      <c r="B96" s="299"/>
      <c r="C96" s="299"/>
      <c r="D96" s="299"/>
      <c r="E96" s="299"/>
      <c r="F96" s="299"/>
      <c r="G96" s="299"/>
      <c r="H96" s="299"/>
      <c r="I96" s="299"/>
      <c r="J96" s="299"/>
      <c r="K96" s="299"/>
      <c r="L96" s="299"/>
      <c r="M96" s="299"/>
      <c r="N96" s="299"/>
      <c r="O96" s="299"/>
      <c r="P96" s="299"/>
      <c r="Q96" s="299"/>
      <c r="R96" s="299"/>
      <c r="S96" s="299"/>
      <c r="T96" s="299"/>
    </row>
    <row r="97" spans="1:52" x14ac:dyDescent="0.2">
      <c r="A97" s="299"/>
      <c r="B97" s="299"/>
      <c r="C97" s="299"/>
      <c r="D97" s="299"/>
      <c r="E97" s="299"/>
      <c r="F97" s="299"/>
      <c r="G97" s="299"/>
      <c r="H97" s="299"/>
      <c r="I97" s="299"/>
      <c r="J97" s="299"/>
      <c r="K97" s="299"/>
      <c r="L97" s="299"/>
      <c r="M97" s="299"/>
      <c r="N97" s="299"/>
      <c r="O97" s="299"/>
      <c r="P97" s="299"/>
      <c r="Q97" s="299"/>
      <c r="R97" s="299"/>
      <c r="S97" s="299"/>
      <c r="T97" s="299"/>
    </row>
    <row r="98" spans="1:52" x14ac:dyDescent="0.2">
      <c r="A98" s="299"/>
      <c r="B98" s="299"/>
      <c r="C98" s="299"/>
      <c r="D98" s="299"/>
      <c r="E98" s="299"/>
      <c r="F98" s="299"/>
      <c r="G98" s="299"/>
      <c r="H98" s="299"/>
      <c r="I98" s="299"/>
      <c r="J98" s="299"/>
      <c r="K98" s="299"/>
      <c r="L98" s="299"/>
      <c r="M98" s="299"/>
      <c r="N98" s="299"/>
      <c r="O98" s="299"/>
      <c r="P98" s="299"/>
      <c r="Q98" s="299"/>
      <c r="R98" s="299"/>
      <c r="S98" s="299"/>
      <c r="T98" s="299"/>
    </row>
    <row r="99" spans="1:52" x14ac:dyDescent="0.2">
      <c r="A99" s="299"/>
      <c r="B99" s="299"/>
      <c r="C99" s="299"/>
      <c r="D99" s="299"/>
      <c r="E99" s="299"/>
      <c r="F99" s="299"/>
      <c r="G99" s="299"/>
      <c r="H99" s="299"/>
      <c r="I99" s="299"/>
      <c r="J99" s="299"/>
      <c r="K99" s="299"/>
      <c r="L99" s="299"/>
      <c r="M99" s="299"/>
      <c r="N99" s="299"/>
      <c r="O99" s="299"/>
      <c r="P99" s="299"/>
      <c r="Q99" s="299"/>
      <c r="R99" s="299"/>
      <c r="S99" s="299"/>
      <c r="T99" s="299"/>
    </row>
    <row r="100" spans="1:52" ht="14.25" x14ac:dyDescent="0.2">
      <c r="A100" s="299"/>
      <c r="B100" s="299"/>
      <c r="C100" s="299"/>
      <c r="D100" s="299"/>
      <c r="E100" s="299"/>
      <c r="F100" s="299"/>
      <c r="G100" s="299"/>
      <c r="H100" s="299"/>
      <c r="I100" s="299"/>
      <c r="J100" s="299"/>
      <c r="K100" s="299"/>
      <c r="L100" s="299"/>
      <c r="M100" s="299"/>
      <c r="N100" s="299"/>
      <c r="O100" s="299"/>
      <c r="P100" s="299"/>
      <c r="Q100" s="299"/>
      <c r="R100" s="299"/>
      <c r="S100" s="299"/>
      <c r="T100" s="299"/>
      <c r="AZ100" s="301" t="s">
        <v>315</v>
      </c>
    </row>
    <row r="101" spans="1:52" x14ac:dyDescent="0.2">
      <c r="A101" s="299"/>
      <c r="B101" s="299"/>
      <c r="C101" s="299"/>
      <c r="D101" s="299"/>
      <c r="E101" s="299"/>
      <c r="F101" s="299"/>
      <c r="G101" s="299"/>
      <c r="H101" s="299"/>
      <c r="I101" s="299"/>
      <c r="J101" s="299"/>
      <c r="K101" s="299"/>
      <c r="L101" s="299"/>
      <c r="M101" s="299"/>
      <c r="N101" s="299"/>
      <c r="O101" s="299"/>
      <c r="P101" s="299"/>
      <c r="Q101" s="299"/>
      <c r="R101" s="299"/>
      <c r="S101" s="299"/>
      <c r="T101" s="299"/>
    </row>
    <row r="102" spans="1:52" x14ac:dyDescent="0.2">
      <c r="A102" s="299"/>
      <c r="B102" s="299"/>
      <c r="C102" s="299"/>
      <c r="D102" s="299"/>
      <c r="E102" s="299"/>
      <c r="F102" s="299"/>
      <c r="G102" s="299"/>
      <c r="H102" s="299"/>
      <c r="I102" s="299"/>
      <c r="J102" s="299"/>
      <c r="K102" s="299"/>
      <c r="L102" s="299"/>
      <c r="M102" s="299"/>
      <c r="N102" s="299"/>
      <c r="O102" s="299"/>
      <c r="P102" s="299"/>
      <c r="Q102" s="299"/>
      <c r="R102" s="299"/>
      <c r="S102" s="299"/>
      <c r="T102" s="299"/>
    </row>
    <row r="103" spans="1:52" x14ac:dyDescent="0.2">
      <c r="A103" s="299"/>
      <c r="B103" s="299"/>
      <c r="C103" s="299"/>
      <c r="D103" s="299"/>
      <c r="E103" s="299"/>
      <c r="F103" s="299"/>
      <c r="G103" s="299"/>
      <c r="H103" s="299"/>
      <c r="I103" s="299"/>
      <c r="J103" s="299"/>
      <c r="K103" s="299"/>
      <c r="L103" s="299"/>
      <c r="M103" s="299"/>
      <c r="N103" s="299"/>
      <c r="O103" s="299"/>
      <c r="P103" s="299"/>
      <c r="Q103" s="299"/>
      <c r="R103" s="299"/>
      <c r="S103" s="299"/>
      <c r="T103" s="299"/>
    </row>
    <row r="104" spans="1:52" x14ac:dyDescent="0.2">
      <c r="A104" s="299"/>
      <c r="B104" s="299"/>
      <c r="C104" s="299"/>
      <c r="D104" s="299"/>
      <c r="E104" s="299"/>
      <c r="F104" s="299"/>
      <c r="G104" s="299"/>
      <c r="H104" s="299"/>
      <c r="I104" s="299"/>
      <c r="J104" s="299"/>
      <c r="K104" s="299"/>
      <c r="L104" s="299"/>
      <c r="M104" s="299"/>
      <c r="N104" s="299"/>
      <c r="O104" s="299"/>
      <c r="P104" s="299"/>
      <c r="Q104" s="299"/>
      <c r="R104" s="299"/>
      <c r="S104" s="299"/>
      <c r="T104" s="299"/>
    </row>
    <row r="105" spans="1:52" x14ac:dyDescent="0.2">
      <c r="A105" s="299"/>
      <c r="B105" s="299"/>
      <c r="C105" s="299"/>
      <c r="D105" s="299"/>
      <c r="E105" s="299"/>
      <c r="F105" s="299"/>
      <c r="G105" s="299"/>
      <c r="H105" s="299"/>
      <c r="I105" s="299"/>
      <c r="J105" s="299"/>
      <c r="K105" s="299"/>
      <c r="L105" s="299"/>
      <c r="M105" s="299"/>
      <c r="N105" s="299"/>
      <c r="O105" s="299"/>
      <c r="P105" s="299"/>
      <c r="Q105" s="299"/>
      <c r="R105" s="299"/>
      <c r="S105" s="299"/>
      <c r="T105" s="299"/>
    </row>
    <row r="106" spans="1:52" x14ac:dyDescent="0.2">
      <c r="A106" s="299"/>
      <c r="B106" s="299"/>
      <c r="C106" s="299"/>
      <c r="D106" s="299"/>
      <c r="E106" s="299"/>
      <c r="F106" s="299"/>
      <c r="G106" s="299"/>
      <c r="H106" s="299"/>
      <c r="I106" s="299"/>
      <c r="J106" s="299"/>
      <c r="K106" s="299"/>
      <c r="L106" s="299"/>
      <c r="M106" s="299"/>
      <c r="N106" s="299"/>
      <c r="O106" s="299"/>
      <c r="P106" s="299"/>
      <c r="Q106" s="299"/>
      <c r="R106" s="299"/>
      <c r="S106" s="299"/>
      <c r="T106" s="299"/>
    </row>
    <row r="107" spans="1:52" x14ac:dyDescent="0.2">
      <c r="A107" s="299"/>
      <c r="B107" s="299"/>
      <c r="C107" s="299"/>
      <c r="D107" s="299"/>
      <c r="E107" s="299"/>
      <c r="F107" s="299"/>
      <c r="G107" s="299"/>
      <c r="H107" s="299"/>
      <c r="I107" s="299"/>
      <c r="J107" s="299"/>
      <c r="K107" s="299"/>
      <c r="L107" s="299"/>
      <c r="M107" s="299"/>
      <c r="N107" s="299"/>
      <c r="O107" s="299"/>
      <c r="P107" s="299"/>
      <c r="Q107" s="299"/>
      <c r="R107" s="299"/>
      <c r="S107" s="299"/>
      <c r="T107" s="299"/>
    </row>
    <row r="108" spans="1:52" x14ac:dyDescent="0.2">
      <c r="A108" s="299"/>
      <c r="B108" s="299"/>
      <c r="C108" s="299"/>
      <c r="D108" s="299"/>
      <c r="E108" s="299"/>
      <c r="F108" s="299"/>
      <c r="G108" s="299"/>
      <c r="H108" s="299"/>
      <c r="I108" s="299"/>
      <c r="J108" s="299"/>
      <c r="K108" s="299"/>
      <c r="L108" s="299"/>
      <c r="M108" s="299"/>
      <c r="N108" s="299"/>
      <c r="O108" s="299"/>
      <c r="P108" s="299"/>
      <c r="Q108" s="299"/>
      <c r="R108" s="299"/>
      <c r="S108" s="299"/>
      <c r="T108" s="299"/>
    </row>
    <row r="109" spans="1:52" x14ac:dyDescent="0.2">
      <c r="A109" s="299"/>
      <c r="B109" s="299"/>
      <c r="C109" s="299"/>
      <c r="D109" s="299"/>
      <c r="E109" s="299"/>
      <c r="F109" s="299"/>
      <c r="G109" s="299"/>
      <c r="H109" s="299"/>
      <c r="I109" s="299"/>
      <c r="J109" s="299"/>
      <c r="K109" s="299"/>
      <c r="L109" s="299"/>
      <c r="M109" s="299"/>
      <c r="N109" s="299"/>
      <c r="O109" s="299"/>
      <c r="P109" s="299"/>
      <c r="Q109" s="299"/>
      <c r="R109" s="299"/>
      <c r="S109" s="299"/>
      <c r="T109" s="299"/>
    </row>
    <row r="110" spans="1:52" x14ac:dyDescent="0.2">
      <c r="A110" s="299"/>
      <c r="B110" s="299"/>
      <c r="C110" s="299"/>
      <c r="D110" s="299"/>
      <c r="E110" s="299"/>
      <c r="F110" s="299"/>
      <c r="G110" s="299"/>
      <c r="H110" s="299"/>
      <c r="I110" s="299"/>
      <c r="J110" s="299"/>
      <c r="K110" s="299"/>
      <c r="L110" s="299"/>
      <c r="M110" s="299"/>
      <c r="N110" s="299"/>
      <c r="O110" s="299"/>
      <c r="P110" s="299"/>
      <c r="Q110" s="299"/>
      <c r="R110" s="299"/>
      <c r="S110" s="299"/>
      <c r="T110" s="299"/>
    </row>
    <row r="111" spans="1:52" x14ac:dyDescent="0.2">
      <c r="A111" s="299"/>
      <c r="B111" s="299"/>
      <c r="C111" s="299"/>
      <c r="D111" s="299"/>
      <c r="E111" s="299"/>
      <c r="F111" s="299"/>
      <c r="G111" s="299"/>
      <c r="H111" s="299"/>
      <c r="I111" s="299"/>
      <c r="J111" s="299"/>
      <c r="K111" s="299"/>
      <c r="L111" s="299"/>
      <c r="M111" s="299"/>
      <c r="N111" s="299"/>
      <c r="O111" s="299"/>
      <c r="P111" s="299"/>
      <c r="Q111" s="299"/>
      <c r="R111" s="299"/>
      <c r="S111" s="299"/>
      <c r="T111" s="299"/>
    </row>
    <row r="112" spans="1:52" x14ac:dyDescent="0.2">
      <c r="A112" s="299"/>
      <c r="B112" s="299"/>
      <c r="C112" s="299"/>
      <c r="D112" s="299"/>
      <c r="E112" s="299"/>
      <c r="F112" s="299"/>
      <c r="G112" s="299"/>
      <c r="H112" s="299"/>
      <c r="I112" s="299"/>
      <c r="J112" s="299"/>
      <c r="K112" s="299"/>
      <c r="L112" s="299"/>
      <c r="M112" s="299"/>
      <c r="N112" s="299"/>
      <c r="O112" s="299"/>
      <c r="P112" s="299"/>
      <c r="Q112" s="299"/>
      <c r="R112" s="299"/>
      <c r="S112" s="299"/>
      <c r="T112" s="299"/>
    </row>
    <row r="113" spans="1:20" x14ac:dyDescent="0.2">
      <c r="A113" s="299"/>
      <c r="B113" s="299"/>
      <c r="C113" s="299"/>
      <c r="D113" s="299"/>
      <c r="E113" s="299"/>
      <c r="F113" s="299"/>
      <c r="G113" s="299"/>
      <c r="H113" s="299"/>
      <c r="I113" s="299"/>
      <c r="J113" s="299"/>
      <c r="K113" s="299"/>
      <c r="L113" s="299"/>
      <c r="M113" s="299"/>
      <c r="N113" s="299"/>
      <c r="O113" s="299"/>
      <c r="P113" s="299"/>
      <c r="Q113" s="299"/>
      <c r="R113" s="299"/>
      <c r="S113" s="299"/>
      <c r="T113" s="299"/>
    </row>
    <row r="114" spans="1:20" x14ac:dyDescent="0.2">
      <c r="A114" s="299"/>
      <c r="B114" s="299"/>
      <c r="C114" s="299"/>
      <c r="D114" s="299"/>
      <c r="E114" s="299"/>
      <c r="F114" s="299"/>
      <c r="G114" s="299"/>
      <c r="H114" s="299"/>
      <c r="I114" s="299"/>
      <c r="J114" s="299"/>
      <c r="K114" s="299"/>
      <c r="L114" s="299"/>
      <c r="M114" s="299"/>
      <c r="N114" s="299"/>
      <c r="O114" s="299"/>
      <c r="P114" s="299"/>
      <c r="Q114" s="299"/>
      <c r="R114" s="299"/>
      <c r="S114" s="299"/>
      <c r="T114" s="299"/>
    </row>
    <row r="115" spans="1:20" x14ac:dyDescent="0.2">
      <c r="A115" s="299"/>
      <c r="B115" s="299"/>
      <c r="C115" s="299"/>
      <c r="D115" s="299"/>
      <c r="E115" s="299"/>
      <c r="F115" s="299"/>
      <c r="G115" s="299"/>
      <c r="H115" s="299"/>
      <c r="I115" s="299"/>
      <c r="J115" s="299"/>
      <c r="K115" s="299"/>
      <c r="L115" s="299"/>
      <c r="M115" s="299"/>
      <c r="N115" s="299"/>
      <c r="O115" s="299"/>
      <c r="P115" s="299"/>
      <c r="Q115" s="299"/>
      <c r="R115" s="299"/>
      <c r="S115" s="299"/>
      <c r="T115" s="299"/>
    </row>
    <row r="116" spans="1:20" x14ac:dyDescent="0.2">
      <c r="A116" s="299"/>
      <c r="B116" s="299"/>
      <c r="C116" s="299"/>
      <c r="D116" s="299"/>
      <c r="E116" s="299"/>
      <c r="F116" s="299"/>
      <c r="G116" s="299"/>
      <c r="H116" s="299"/>
      <c r="I116" s="299"/>
      <c r="J116" s="299"/>
      <c r="K116" s="299"/>
      <c r="L116" s="299"/>
      <c r="M116" s="299"/>
      <c r="N116" s="299"/>
      <c r="O116" s="299"/>
      <c r="P116" s="299"/>
      <c r="Q116" s="299"/>
      <c r="R116" s="299"/>
      <c r="S116" s="299"/>
      <c r="T116" s="299"/>
    </row>
    <row r="117" spans="1:20" x14ac:dyDescent="0.2">
      <c r="A117" s="299"/>
      <c r="B117" s="299"/>
      <c r="C117" s="299"/>
      <c r="D117" s="299"/>
      <c r="E117" s="299"/>
      <c r="F117" s="299"/>
      <c r="G117" s="299"/>
      <c r="H117" s="299"/>
      <c r="I117" s="299"/>
      <c r="J117" s="299"/>
      <c r="K117" s="299"/>
      <c r="L117" s="299"/>
      <c r="M117" s="299"/>
      <c r="N117" s="299"/>
      <c r="O117" s="299"/>
      <c r="P117" s="299"/>
      <c r="Q117" s="299"/>
      <c r="R117" s="299"/>
      <c r="S117" s="299"/>
      <c r="T117" s="299"/>
    </row>
    <row r="118" spans="1:20" x14ac:dyDescent="0.2">
      <c r="A118" s="299"/>
      <c r="B118" s="299"/>
      <c r="C118" s="299"/>
      <c r="D118" s="299"/>
      <c r="E118" s="299"/>
      <c r="F118" s="299"/>
      <c r="G118" s="299"/>
      <c r="H118" s="299"/>
      <c r="I118" s="299"/>
      <c r="J118" s="299"/>
      <c r="K118" s="299"/>
      <c r="L118" s="299"/>
      <c r="M118" s="299"/>
      <c r="N118" s="299"/>
      <c r="O118" s="299"/>
      <c r="P118" s="299"/>
      <c r="Q118" s="299"/>
      <c r="R118" s="299"/>
      <c r="S118" s="299"/>
      <c r="T118" s="299"/>
    </row>
    <row r="119" spans="1:20" x14ac:dyDescent="0.2">
      <c r="A119" s="299"/>
      <c r="B119" s="299"/>
      <c r="C119" s="299"/>
      <c r="D119" s="299"/>
      <c r="E119" s="299"/>
      <c r="F119" s="299"/>
      <c r="G119" s="299"/>
      <c r="H119" s="299"/>
      <c r="I119" s="299"/>
      <c r="J119" s="299"/>
      <c r="K119" s="299"/>
      <c r="L119" s="299"/>
      <c r="M119" s="299"/>
      <c r="N119" s="299"/>
      <c r="O119" s="299"/>
      <c r="P119" s="299"/>
      <c r="Q119" s="299"/>
      <c r="R119" s="299"/>
      <c r="S119" s="299"/>
      <c r="T119" s="299"/>
    </row>
    <row r="120" spans="1:20" x14ac:dyDescent="0.2">
      <c r="A120" s="299"/>
      <c r="B120" s="299"/>
      <c r="C120" s="299"/>
      <c r="D120" s="299"/>
      <c r="E120" s="299"/>
      <c r="F120" s="299"/>
      <c r="G120" s="299"/>
      <c r="H120" s="299"/>
      <c r="I120" s="299"/>
      <c r="J120" s="299"/>
      <c r="K120" s="299"/>
      <c r="L120" s="299"/>
      <c r="M120" s="299"/>
      <c r="N120" s="299"/>
      <c r="O120" s="299"/>
      <c r="P120" s="299"/>
      <c r="Q120" s="299"/>
      <c r="R120" s="299"/>
      <c r="S120" s="299"/>
      <c r="T120" s="299"/>
    </row>
    <row r="121" spans="1:20" x14ac:dyDescent="0.2">
      <c r="A121" s="299"/>
      <c r="B121" s="299"/>
      <c r="C121" s="299"/>
      <c r="D121" s="299"/>
      <c r="E121" s="299"/>
      <c r="F121" s="299"/>
      <c r="G121" s="299"/>
      <c r="H121" s="299"/>
      <c r="I121" s="299"/>
      <c r="J121" s="299"/>
      <c r="K121" s="299"/>
      <c r="L121" s="299"/>
      <c r="M121" s="299"/>
      <c r="N121" s="299"/>
      <c r="O121" s="299"/>
      <c r="P121" s="299"/>
      <c r="Q121" s="299"/>
      <c r="R121" s="299"/>
      <c r="S121" s="299"/>
      <c r="T121" s="299"/>
    </row>
    <row r="122" spans="1:20" x14ac:dyDescent="0.2">
      <c r="A122" s="299"/>
      <c r="B122" s="299"/>
      <c r="C122" s="299"/>
      <c r="D122" s="299"/>
      <c r="E122" s="299"/>
      <c r="F122" s="299"/>
      <c r="G122" s="299"/>
      <c r="H122" s="299"/>
      <c r="I122" s="299"/>
      <c r="J122" s="299"/>
      <c r="K122" s="299"/>
      <c r="L122" s="299"/>
      <c r="M122" s="299"/>
      <c r="N122" s="299"/>
      <c r="O122" s="299"/>
      <c r="P122" s="299"/>
      <c r="Q122" s="299"/>
      <c r="R122" s="299"/>
      <c r="S122" s="299"/>
      <c r="T122" s="299"/>
    </row>
    <row r="123" spans="1:20" x14ac:dyDescent="0.2">
      <c r="A123" s="299"/>
      <c r="B123" s="299"/>
      <c r="C123" s="299"/>
      <c r="D123" s="299"/>
      <c r="E123" s="299"/>
      <c r="F123" s="299"/>
      <c r="G123" s="299"/>
      <c r="H123" s="299"/>
      <c r="I123" s="299"/>
      <c r="J123" s="299"/>
      <c r="K123" s="299"/>
      <c r="L123" s="299"/>
      <c r="M123" s="299"/>
      <c r="N123" s="299"/>
      <c r="O123" s="299"/>
      <c r="P123" s="299"/>
      <c r="Q123" s="299"/>
      <c r="R123" s="299"/>
      <c r="S123" s="299"/>
      <c r="T123" s="299"/>
    </row>
    <row r="124" spans="1:20" x14ac:dyDescent="0.2">
      <c r="A124" s="299"/>
      <c r="B124" s="299"/>
      <c r="C124" s="299"/>
      <c r="D124" s="299"/>
      <c r="E124" s="299"/>
      <c r="F124" s="299"/>
      <c r="G124" s="299"/>
      <c r="H124" s="299"/>
      <c r="I124" s="299"/>
      <c r="J124" s="299"/>
      <c r="K124" s="299"/>
      <c r="L124" s="299"/>
      <c r="M124" s="299"/>
      <c r="N124" s="299"/>
      <c r="O124" s="299"/>
      <c r="P124" s="299"/>
      <c r="Q124" s="299"/>
      <c r="R124" s="299"/>
      <c r="S124" s="299"/>
      <c r="T124" s="299"/>
    </row>
    <row r="125" spans="1:20" x14ac:dyDescent="0.2">
      <c r="A125" s="299"/>
      <c r="B125" s="299"/>
      <c r="C125" s="299"/>
      <c r="D125" s="299"/>
      <c r="E125" s="299"/>
      <c r="F125" s="299"/>
      <c r="G125" s="299"/>
      <c r="H125" s="299"/>
      <c r="I125" s="299"/>
      <c r="J125" s="299"/>
      <c r="K125" s="299"/>
      <c r="L125" s="299"/>
      <c r="M125" s="299"/>
      <c r="N125" s="299"/>
      <c r="O125" s="299"/>
      <c r="P125" s="299"/>
      <c r="Q125" s="299"/>
      <c r="R125" s="299"/>
      <c r="S125" s="299"/>
      <c r="T125" s="299"/>
    </row>
    <row r="126" spans="1:20" x14ac:dyDescent="0.2">
      <c r="A126" s="299"/>
      <c r="B126" s="299"/>
      <c r="C126" s="299"/>
      <c r="D126" s="299"/>
      <c r="E126" s="299"/>
      <c r="F126" s="299"/>
      <c r="G126" s="299"/>
      <c r="H126" s="299"/>
      <c r="I126" s="299"/>
      <c r="J126" s="299"/>
      <c r="K126" s="299"/>
      <c r="L126" s="299"/>
      <c r="M126" s="299"/>
      <c r="N126" s="299"/>
      <c r="O126" s="299"/>
      <c r="P126" s="299"/>
      <c r="Q126" s="299"/>
      <c r="R126" s="299"/>
      <c r="S126" s="299"/>
      <c r="T126" s="299"/>
    </row>
    <row r="127" spans="1:20" x14ac:dyDescent="0.2">
      <c r="A127" s="299"/>
      <c r="B127" s="299"/>
      <c r="C127" s="299"/>
      <c r="D127" s="299"/>
      <c r="E127" s="299"/>
      <c r="F127" s="299"/>
      <c r="G127" s="299"/>
      <c r="H127" s="299"/>
      <c r="I127" s="299"/>
      <c r="J127" s="299"/>
      <c r="K127" s="299"/>
      <c r="L127" s="299"/>
      <c r="M127" s="299"/>
      <c r="N127" s="299"/>
      <c r="O127" s="299"/>
      <c r="P127" s="299"/>
      <c r="Q127" s="299"/>
      <c r="R127" s="299"/>
      <c r="S127" s="299"/>
      <c r="T127" s="299"/>
    </row>
    <row r="128" spans="1:20" x14ac:dyDescent="0.2">
      <c r="A128" s="299"/>
      <c r="B128" s="299"/>
      <c r="C128" s="299"/>
      <c r="D128" s="299"/>
      <c r="E128" s="299"/>
      <c r="F128" s="299"/>
      <c r="G128" s="299"/>
      <c r="H128" s="299"/>
      <c r="I128" s="299"/>
      <c r="J128" s="299"/>
      <c r="K128" s="299"/>
      <c r="L128" s="299"/>
      <c r="M128" s="299"/>
      <c r="N128" s="299"/>
      <c r="O128" s="299"/>
      <c r="P128" s="299"/>
      <c r="Q128" s="299"/>
      <c r="R128" s="299"/>
      <c r="S128" s="299"/>
      <c r="T128" s="299"/>
    </row>
    <row r="129" spans="1:20" x14ac:dyDescent="0.2">
      <c r="A129" s="299"/>
      <c r="B129" s="299"/>
      <c r="C129" s="299"/>
      <c r="D129" s="299"/>
      <c r="E129" s="299"/>
      <c r="F129" s="299"/>
      <c r="G129" s="299"/>
      <c r="H129" s="299"/>
      <c r="I129" s="299"/>
      <c r="J129" s="299"/>
      <c r="K129" s="299"/>
      <c r="L129" s="299"/>
      <c r="M129" s="299"/>
      <c r="N129" s="299"/>
      <c r="O129" s="299"/>
      <c r="P129" s="299"/>
      <c r="Q129" s="299"/>
      <c r="R129" s="299"/>
      <c r="S129" s="299"/>
      <c r="T129" s="299"/>
    </row>
    <row r="130" spans="1:20" x14ac:dyDescent="0.2">
      <c r="A130" s="299"/>
      <c r="B130" s="299"/>
      <c r="C130" s="299"/>
      <c r="D130" s="299"/>
      <c r="E130" s="299"/>
      <c r="F130" s="299"/>
      <c r="G130" s="299"/>
      <c r="H130" s="299"/>
      <c r="I130" s="299"/>
      <c r="J130" s="299"/>
      <c r="K130" s="299"/>
      <c r="L130" s="299"/>
      <c r="M130" s="299"/>
      <c r="N130" s="299"/>
      <c r="O130" s="299"/>
      <c r="P130" s="299"/>
      <c r="Q130" s="299"/>
      <c r="R130" s="299"/>
      <c r="S130" s="299"/>
      <c r="T130" s="299"/>
    </row>
    <row r="131" spans="1:20" x14ac:dyDescent="0.2">
      <c r="A131" s="299"/>
      <c r="B131" s="299"/>
      <c r="C131" s="299"/>
      <c r="D131" s="299"/>
      <c r="E131" s="299"/>
      <c r="F131" s="299"/>
      <c r="G131" s="299"/>
      <c r="H131" s="299"/>
      <c r="I131" s="299"/>
      <c r="J131" s="299"/>
      <c r="K131" s="299"/>
      <c r="L131" s="299"/>
      <c r="M131" s="299"/>
      <c r="N131" s="299"/>
      <c r="O131" s="299"/>
      <c r="P131" s="299"/>
      <c r="Q131" s="299"/>
      <c r="R131" s="299"/>
      <c r="S131" s="299"/>
      <c r="T131" s="299"/>
    </row>
    <row r="132" spans="1:20" x14ac:dyDescent="0.2">
      <c r="A132" s="299"/>
      <c r="B132" s="299"/>
      <c r="C132" s="299"/>
      <c r="D132" s="299"/>
      <c r="E132" s="299"/>
      <c r="F132" s="299"/>
      <c r="G132" s="299"/>
      <c r="H132" s="299"/>
      <c r="I132" s="299"/>
      <c r="J132" s="299"/>
      <c r="K132" s="299"/>
      <c r="L132" s="299"/>
      <c r="M132" s="299"/>
      <c r="N132" s="299"/>
      <c r="O132" s="299"/>
      <c r="P132" s="299"/>
      <c r="Q132" s="299"/>
      <c r="R132" s="299"/>
      <c r="S132" s="299"/>
      <c r="T132" s="299"/>
    </row>
    <row r="133" spans="1:20" x14ac:dyDescent="0.2">
      <c r="A133" s="299"/>
      <c r="B133" s="299"/>
      <c r="C133" s="299"/>
      <c r="D133" s="299"/>
      <c r="E133" s="299"/>
      <c r="F133" s="299"/>
      <c r="G133" s="299"/>
      <c r="H133" s="299"/>
      <c r="I133" s="299"/>
      <c r="J133" s="299"/>
      <c r="K133" s="299"/>
      <c r="L133" s="299"/>
      <c r="M133" s="299"/>
      <c r="N133" s="299"/>
      <c r="O133" s="299"/>
      <c r="P133" s="299"/>
      <c r="Q133" s="299"/>
      <c r="R133" s="299"/>
      <c r="S133" s="299"/>
      <c r="T133" s="299"/>
    </row>
    <row r="134" spans="1:20" x14ac:dyDescent="0.2">
      <c r="A134" s="299"/>
      <c r="B134" s="299"/>
      <c r="C134" s="299"/>
      <c r="D134" s="299"/>
      <c r="E134" s="299"/>
      <c r="F134" s="299"/>
      <c r="G134" s="299"/>
      <c r="H134" s="299"/>
      <c r="I134" s="299"/>
      <c r="J134" s="299"/>
      <c r="K134" s="299"/>
      <c r="L134" s="299"/>
      <c r="M134" s="299"/>
      <c r="N134" s="299"/>
      <c r="O134" s="299"/>
      <c r="P134" s="299"/>
      <c r="Q134" s="299"/>
      <c r="R134" s="299"/>
      <c r="S134" s="299"/>
      <c r="T134" s="299"/>
    </row>
    <row r="135" spans="1:20" x14ac:dyDescent="0.2">
      <c r="A135" s="299"/>
      <c r="B135" s="299"/>
      <c r="C135" s="299"/>
      <c r="D135" s="299"/>
      <c r="E135" s="299"/>
      <c r="F135" s="299"/>
      <c r="G135" s="299"/>
      <c r="H135" s="299"/>
      <c r="I135" s="299"/>
      <c r="J135" s="299"/>
      <c r="K135" s="299"/>
      <c r="L135" s="299"/>
      <c r="M135" s="299"/>
      <c r="N135" s="299"/>
      <c r="O135" s="299"/>
      <c r="P135" s="299"/>
      <c r="Q135" s="299"/>
      <c r="R135" s="299"/>
      <c r="S135" s="299"/>
      <c r="T135" s="299"/>
    </row>
    <row r="136" spans="1:20" x14ac:dyDescent="0.2">
      <c r="A136" s="299"/>
      <c r="B136" s="299"/>
      <c r="C136" s="299"/>
      <c r="D136" s="299"/>
      <c r="E136" s="299"/>
      <c r="F136" s="299"/>
      <c r="G136" s="299"/>
      <c r="H136" s="299"/>
      <c r="I136" s="299"/>
      <c r="J136" s="299"/>
      <c r="K136" s="299"/>
      <c r="L136" s="299"/>
      <c r="M136" s="299"/>
      <c r="N136" s="299"/>
      <c r="O136" s="299"/>
      <c r="P136" s="299"/>
      <c r="Q136" s="299"/>
      <c r="R136" s="299"/>
      <c r="S136" s="299"/>
      <c r="T136" s="299"/>
    </row>
    <row r="137" spans="1:20" x14ac:dyDescent="0.2">
      <c r="A137" s="299"/>
      <c r="B137" s="299"/>
      <c r="C137" s="299"/>
      <c r="D137" s="299"/>
      <c r="E137" s="299"/>
      <c r="F137" s="299"/>
      <c r="G137" s="299"/>
      <c r="H137" s="299"/>
      <c r="I137" s="299"/>
      <c r="J137" s="299"/>
      <c r="K137" s="299"/>
      <c r="L137" s="299"/>
      <c r="M137" s="299"/>
      <c r="N137" s="299"/>
      <c r="O137" s="299"/>
      <c r="P137" s="299"/>
      <c r="Q137" s="299"/>
      <c r="R137" s="299"/>
      <c r="S137" s="299"/>
      <c r="T137" s="299"/>
    </row>
    <row r="138" spans="1:20" x14ac:dyDescent="0.2">
      <c r="A138" s="299"/>
      <c r="B138" s="299"/>
      <c r="C138" s="299"/>
      <c r="D138" s="299"/>
      <c r="E138" s="299"/>
      <c r="F138" s="299"/>
      <c r="G138" s="299"/>
      <c r="H138" s="299"/>
      <c r="I138" s="299"/>
      <c r="J138" s="299"/>
      <c r="K138" s="299"/>
      <c r="L138" s="299"/>
      <c r="M138" s="299"/>
      <c r="N138" s="299"/>
      <c r="O138" s="299"/>
      <c r="P138" s="299"/>
      <c r="Q138" s="299"/>
      <c r="R138" s="299"/>
      <c r="S138" s="299"/>
      <c r="T138" s="299"/>
    </row>
    <row r="139" spans="1:20" x14ac:dyDescent="0.2">
      <c r="A139" s="26"/>
      <c r="B139" s="26"/>
      <c r="C139" s="26"/>
      <c r="D139" s="26"/>
      <c r="E139" s="26"/>
      <c r="F139" s="26"/>
      <c r="G139" s="26"/>
      <c r="H139" s="26"/>
      <c r="I139" s="26"/>
      <c r="J139" s="26"/>
      <c r="K139" s="26"/>
      <c r="L139" s="26"/>
      <c r="M139" s="26"/>
      <c r="N139" s="26"/>
      <c r="O139" s="26"/>
      <c r="P139" s="26"/>
      <c r="Q139" s="26"/>
      <c r="R139" s="26"/>
      <c r="S139" s="26"/>
      <c r="T139" s="26"/>
    </row>
    <row r="140" spans="1:20" x14ac:dyDescent="0.2">
      <c r="A140" s="26"/>
      <c r="B140" s="26"/>
      <c r="C140" s="26"/>
      <c r="D140" s="26"/>
      <c r="E140" s="26"/>
      <c r="F140" s="26"/>
      <c r="G140" s="26"/>
      <c r="H140" s="26"/>
      <c r="I140" s="26"/>
      <c r="J140" s="26"/>
      <c r="K140" s="26"/>
      <c r="L140" s="26"/>
      <c r="M140" s="26"/>
      <c r="N140" s="26"/>
      <c r="O140" s="26"/>
      <c r="P140" s="26"/>
      <c r="Q140" s="26"/>
      <c r="R140" s="26"/>
      <c r="S140" s="26"/>
      <c r="T140" s="26"/>
    </row>
    <row r="141" spans="1:20" x14ac:dyDescent="0.2">
      <c r="A141" s="26"/>
      <c r="B141" s="26"/>
      <c r="C141" s="26"/>
      <c r="D141" s="26"/>
      <c r="E141" s="26"/>
      <c r="F141" s="26"/>
      <c r="G141" s="26"/>
      <c r="H141" s="26"/>
      <c r="I141" s="26"/>
      <c r="J141" s="26"/>
      <c r="K141" s="26"/>
      <c r="L141" s="26"/>
      <c r="M141" s="26"/>
      <c r="N141" s="26"/>
      <c r="O141" s="26"/>
      <c r="P141" s="26"/>
      <c r="Q141" s="26"/>
      <c r="R141" s="26"/>
      <c r="S141" s="26"/>
      <c r="T141" s="26"/>
    </row>
    <row r="142" spans="1:20" x14ac:dyDescent="0.2">
      <c r="A142" s="26"/>
      <c r="B142" s="26"/>
      <c r="C142" s="26"/>
      <c r="D142" s="26"/>
      <c r="E142" s="26"/>
      <c r="F142" s="26"/>
      <c r="G142" s="26"/>
      <c r="H142" s="26"/>
      <c r="I142" s="26"/>
      <c r="J142" s="26"/>
      <c r="K142" s="26"/>
      <c r="L142" s="26"/>
      <c r="M142" s="26"/>
      <c r="N142" s="26"/>
      <c r="O142" s="26"/>
      <c r="P142" s="26"/>
      <c r="Q142" s="26"/>
      <c r="R142" s="26"/>
      <c r="S142" s="26"/>
      <c r="T142" s="26"/>
    </row>
    <row r="143" spans="1:20" x14ac:dyDescent="0.2">
      <c r="A143" s="26"/>
      <c r="B143" s="26"/>
      <c r="C143" s="26"/>
      <c r="D143" s="26"/>
      <c r="E143" s="26"/>
      <c r="F143" s="26"/>
      <c r="G143" s="26"/>
      <c r="H143" s="26"/>
      <c r="I143" s="26"/>
      <c r="J143" s="26"/>
      <c r="K143" s="26"/>
      <c r="L143" s="26"/>
      <c r="M143" s="26"/>
      <c r="N143" s="26"/>
      <c r="O143" s="26"/>
      <c r="P143" s="26"/>
      <c r="Q143" s="26"/>
      <c r="R143" s="26"/>
      <c r="S143" s="26"/>
      <c r="T143" s="26"/>
    </row>
    <row r="144" spans="1:20" x14ac:dyDescent="0.2">
      <c r="A144" s="26"/>
      <c r="B144" s="26"/>
      <c r="C144" s="26"/>
      <c r="D144" s="26"/>
      <c r="E144" s="26"/>
      <c r="F144" s="26"/>
      <c r="G144" s="26"/>
      <c r="H144" s="26"/>
      <c r="I144" s="26"/>
      <c r="J144" s="26"/>
      <c r="K144" s="26"/>
      <c r="L144" s="26"/>
      <c r="M144" s="26"/>
      <c r="N144" s="26"/>
      <c r="O144" s="26"/>
      <c r="P144" s="26"/>
      <c r="Q144" s="26"/>
      <c r="R144" s="26"/>
      <c r="S144" s="26"/>
      <c r="T144" s="26"/>
    </row>
    <row r="145" spans="1:20" x14ac:dyDescent="0.2">
      <c r="A145" s="26"/>
      <c r="B145" s="26"/>
      <c r="C145" s="26"/>
      <c r="D145" s="26"/>
      <c r="E145" s="26"/>
      <c r="F145" s="26"/>
      <c r="G145" s="26"/>
      <c r="H145" s="26"/>
      <c r="I145" s="26"/>
      <c r="J145" s="26"/>
      <c r="K145" s="26"/>
      <c r="L145" s="26"/>
      <c r="M145" s="26"/>
      <c r="N145" s="26"/>
      <c r="O145" s="26"/>
      <c r="P145" s="26"/>
      <c r="Q145" s="26"/>
      <c r="R145" s="26"/>
      <c r="S145" s="26"/>
      <c r="T145" s="26"/>
    </row>
    <row r="146" spans="1:20" x14ac:dyDescent="0.2">
      <c r="A146" s="26"/>
      <c r="B146" s="26"/>
      <c r="C146" s="26"/>
      <c r="D146" s="26"/>
      <c r="E146" s="26"/>
      <c r="F146" s="26"/>
      <c r="G146" s="26"/>
      <c r="H146" s="26"/>
      <c r="I146" s="26"/>
      <c r="J146" s="26"/>
      <c r="K146" s="26"/>
      <c r="L146" s="26"/>
      <c r="M146" s="26"/>
      <c r="N146" s="26"/>
      <c r="O146" s="26"/>
      <c r="P146" s="26"/>
      <c r="Q146" s="26"/>
      <c r="R146" s="26"/>
      <c r="S146" s="26"/>
      <c r="T146" s="26"/>
    </row>
    <row r="147" spans="1:20" x14ac:dyDescent="0.2">
      <c r="A147" s="26"/>
      <c r="B147" s="26"/>
      <c r="C147" s="26"/>
      <c r="D147" s="26"/>
      <c r="E147" s="26"/>
      <c r="F147" s="26"/>
      <c r="G147" s="26"/>
      <c r="H147" s="26"/>
      <c r="I147" s="26"/>
      <c r="J147" s="26"/>
      <c r="K147" s="26"/>
      <c r="L147" s="26"/>
      <c r="M147" s="26"/>
      <c r="N147" s="26"/>
      <c r="O147" s="26"/>
      <c r="P147" s="26"/>
      <c r="Q147" s="26"/>
      <c r="R147" s="26"/>
      <c r="S147" s="26"/>
      <c r="T147" s="26"/>
    </row>
    <row r="148" spans="1:20" x14ac:dyDescent="0.2">
      <c r="A148" s="26"/>
      <c r="B148" s="26"/>
      <c r="C148" s="26"/>
      <c r="D148" s="26"/>
      <c r="E148" s="26"/>
      <c r="F148" s="26"/>
      <c r="G148" s="26"/>
      <c r="H148" s="26"/>
      <c r="I148" s="26"/>
      <c r="J148" s="26"/>
      <c r="K148" s="26"/>
      <c r="L148" s="26"/>
      <c r="M148" s="26"/>
      <c r="N148" s="26"/>
      <c r="O148" s="26"/>
      <c r="P148" s="26"/>
      <c r="Q148" s="26"/>
      <c r="R148" s="26"/>
      <c r="S148" s="26"/>
      <c r="T148" s="26"/>
    </row>
    <row r="149" spans="1:20" x14ac:dyDescent="0.2">
      <c r="A149" s="26"/>
      <c r="B149" s="26"/>
      <c r="C149" s="26"/>
      <c r="D149" s="26"/>
      <c r="E149" s="26"/>
      <c r="F149" s="26"/>
      <c r="G149" s="26"/>
      <c r="H149" s="26"/>
      <c r="I149" s="26"/>
      <c r="J149" s="26"/>
      <c r="K149" s="26"/>
      <c r="L149" s="26"/>
      <c r="M149" s="26"/>
      <c r="N149" s="26"/>
      <c r="O149" s="26"/>
      <c r="P149" s="26"/>
      <c r="Q149" s="26"/>
      <c r="R149" s="26"/>
      <c r="S149" s="26"/>
      <c r="T149" s="26"/>
    </row>
    <row r="150" spans="1:20" x14ac:dyDescent="0.2">
      <c r="A150" s="26"/>
      <c r="B150" s="26"/>
      <c r="C150" s="26"/>
      <c r="D150" s="26"/>
      <c r="E150" s="26"/>
      <c r="F150" s="26"/>
      <c r="G150" s="26"/>
      <c r="H150" s="26"/>
      <c r="I150" s="26"/>
      <c r="J150" s="26"/>
      <c r="K150" s="26"/>
      <c r="L150" s="26"/>
      <c r="M150" s="26"/>
      <c r="N150" s="26"/>
      <c r="O150" s="26"/>
      <c r="P150" s="26"/>
      <c r="Q150" s="26"/>
      <c r="R150" s="26"/>
      <c r="S150" s="26"/>
      <c r="T150" s="26"/>
    </row>
    <row r="151" spans="1:20" x14ac:dyDescent="0.2">
      <c r="A151" s="26"/>
      <c r="B151" s="26"/>
      <c r="C151" s="26"/>
      <c r="D151" s="26"/>
      <c r="E151" s="26"/>
      <c r="F151" s="26"/>
      <c r="G151" s="26"/>
      <c r="H151" s="26"/>
      <c r="I151" s="26"/>
      <c r="J151" s="26"/>
      <c r="K151" s="26"/>
      <c r="L151" s="26"/>
      <c r="M151" s="26"/>
      <c r="N151" s="26"/>
      <c r="O151" s="26"/>
      <c r="P151" s="26"/>
      <c r="Q151" s="26"/>
      <c r="R151" s="26"/>
      <c r="S151" s="26"/>
      <c r="T151" s="26"/>
    </row>
    <row r="152" spans="1:20" x14ac:dyDescent="0.2">
      <c r="A152" s="26"/>
      <c r="B152" s="26"/>
      <c r="C152" s="26"/>
      <c r="D152" s="26"/>
      <c r="E152" s="26"/>
      <c r="F152" s="26"/>
      <c r="G152" s="26"/>
      <c r="H152" s="26"/>
      <c r="I152" s="26"/>
      <c r="J152" s="26"/>
      <c r="K152" s="26"/>
      <c r="L152" s="26"/>
      <c r="M152" s="26"/>
      <c r="N152" s="26"/>
      <c r="O152" s="26"/>
      <c r="P152" s="26"/>
      <c r="Q152" s="26"/>
      <c r="R152" s="26"/>
      <c r="S152" s="26"/>
      <c r="T152" s="26"/>
    </row>
    <row r="153" spans="1:20" x14ac:dyDescent="0.2">
      <c r="A153" s="26"/>
      <c r="B153" s="26"/>
      <c r="C153" s="26"/>
      <c r="D153" s="26"/>
      <c r="E153" s="26"/>
      <c r="F153" s="26"/>
      <c r="G153" s="26"/>
      <c r="H153" s="26"/>
      <c r="I153" s="26"/>
      <c r="J153" s="26"/>
      <c r="K153" s="26"/>
      <c r="L153" s="26"/>
      <c r="M153" s="26"/>
      <c r="N153" s="26"/>
      <c r="O153" s="26"/>
      <c r="P153" s="26"/>
      <c r="Q153" s="26"/>
      <c r="R153" s="26"/>
      <c r="S153" s="26"/>
      <c r="T153" s="26"/>
    </row>
    <row r="154" spans="1:20" x14ac:dyDescent="0.2">
      <c r="A154" s="26"/>
      <c r="B154" s="26"/>
      <c r="C154" s="26"/>
      <c r="D154" s="26"/>
      <c r="E154" s="26"/>
      <c r="F154" s="26"/>
      <c r="G154" s="26"/>
      <c r="H154" s="26"/>
      <c r="I154" s="26"/>
      <c r="J154" s="26"/>
      <c r="K154" s="26"/>
      <c r="L154" s="26"/>
      <c r="M154" s="26"/>
      <c r="N154" s="26"/>
      <c r="O154" s="26"/>
      <c r="P154" s="26"/>
      <c r="Q154" s="26"/>
      <c r="R154" s="26"/>
      <c r="S154" s="26"/>
      <c r="T154" s="26"/>
    </row>
    <row r="155" spans="1:20" x14ac:dyDescent="0.2">
      <c r="A155" s="26"/>
      <c r="B155" s="26"/>
      <c r="C155" s="26"/>
      <c r="D155" s="26"/>
      <c r="E155" s="26"/>
      <c r="F155" s="26"/>
      <c r="G155" s="26"/>
      <c r="H155" s="26"/>
      <c r="I155" s="26"/>
      <c r="J155" s="26"/>
      <c r="K155" s="26"/>
      <c r="L155" s="26"/>
      <c r="M155" s="26"/>
      <c r="N155" s="26"/>
      <c r="O155" s="26"/>
      <c r="P155" s="26"/>
      <c r="Q155" s="26"/>
      <c r="R155" s="26"/>
      <c r="S155" s="26"/>
      <c r="T155" s="26"/>
    </row>
    <row r="156" spans="1:20" x14ac:dyDescent="0.2">
      <c r="A156" s="26"/>
      <c r="B156" s="26"/>
      <c r="C156" s="26"/>
      <c r="D156" s="26"/>
      <c r="E156" s="26"/>
      <c r="F156" s="26"/>
      <c r="G156" s="26"/>
      <c r="H156" s="26"/>
      <c r="I156" s="26"/>
      <c r="J156" s="26"/>
      <c r="K156" s="26"/>
      <c r="L156" s="26"/>
      <c r="M156" s="26"/>
      <c r="N156" s="26"/>
      <c r="O156" s="26"/>
      <c r="P156" s="26"/>
      <c r="Q156" s="26"/>
      <c r="R156" s="26"/>
      <c r="S156" s="26"/>
      <c r="T156" s="26"/>
    </row>
    <row r="157" spans="1:20" x14ac:dyDescent="0.2">
      <c r="A157" s="26"/>
      <c r="B157" s="26"/>
      <c r="C157" s="26"/>
      <c r="D157" s="26"/>
      <c r="E157" s="26"/>
      <c r="F157" s="26"/>
      <c r="G157" s="26"/>
      <c r="H157" s="26"/>
      <c r="I157" s="26"/>
      <c r="J157" s="26"/>
      <c r="K157" s="26"/>
      <c r="L157" s="26"/>
      <c r="M157" s="26"/>
      <c r="N157" s="26"/>
      <c r="O157" s="26"/>
      <c r="P157" s="26"/>
      <c r="Q157" s="26"/>
      <c r="R157" s="26"/>
      <c r="S157" s="26"/>
      <c r="T157" s="26"/>
    </row>
    <row r="158" spans="1:20" x14ac:dyDescent="0.2">
      <c r="A158" s="26"/>
      <c r="B158" s="26"/>
      <c r="C158" s="26"/>
      <c r="D158" s="26"/>
      <c r="E158" s="26"/>
      <c r="F158" s="26"/>
      <c r="G158" s="26"/>
      <c r="H158" s="26"/>
      <c r="I158" s="26"/>
      <c r="J158" s="26"/>
      <c r="K158" s="26"/>
      <c r="L158" s="26"/>
      <c r="M158" s="26"/>
      <c r="N158" s="26"/>
      <c r="O158" s="26"/>
      <c r="P158" s="26"/>
      <c r="Q158" s="26"/>
      <c r="R158" s="26"/>
      <c r="S158" s="26"/>
      <c r="T158" s="26"/>
    </row>
    <row r="159" spans="1:20" x14ac:dyDescent="0.2">
      <c r="A159" s="26"/>
      <c r="B159" s="26"/>
      <c r="C159" s="26"/>
      <c r="D159" s="26"/>
      <c r="E159" s="26"/>
      <c r="F159" s="26"/>
      <c r="G159" s="26"/>
      <c r="H159" s="26"/>
      <c r="I159" s="26"/>
      <c r="J159" s="26"/>
      <c r="K159" s="26"/>
      <c r="L159" s="26"/>
      <c r="M159" s="26"/>
      <c r="N159" s="26"/>
      <c r="O159" s="26"/>
      <c r="P159" s="26"/>
      <c r="Q159" s="26"/>
      <c r="R159" s="26"/>
      <c r="S159" s="26"/>
      <c r="T159" s="26"/>
    </row>
    <row r="160" spans="1:20" x14ac:dyDescent="0.2">
      <c r="A160" s="26"/>
      <c r="B160" s="26"/>
      <c r="C160" s="26"/>
      <c r="D160" s="26"/>
      <c r="E160" s="26"/>
      <c r="F160" s="26"/>
      <c r="G160" s="26"/>
      <c r="H160" s="26"/>
      <c r="I160" s="26"/>
      <c r="J160" s="26"/>
      <c r="K160" s="26"/>
      <c r="L160" s="26"/>
      <c r="M160" s="26"/>
      <c r="N160" s="26"/>
      <c r="O160" s="26"/>
      <c r="P160" s="26"/>
      <c r="Q160" s="26"/>
      <c r="R160" s="26"/>
      <c r="S160" s="26"/>
      <c r="T160" s="26"/>
    </row>
    <row r="161" spans="1:20" x14ac:dyDescent="0.2">
      <c r="A161" s="26"/>
      <c r="B161" s="26"/>
      <c r="C161" s="26"/>
      <c r="D161" s="26"/>
      <c r="E161" s="26"/>
      <c r="F161" s="26"/>
      <c r="G161" s="26"/>
      <c r="H161" s="26"/>
      <c r="I161" s="26"/>
      <c r="J161" s="26"/>
      <c r="K161" s="26"/>
      <c r="L161" s="26"/>
      <c r="M161" s="26"/>
      <c r="N161" s="26"/>
      <c r="O161" s="26"/>
      <c r="P161" s="26"/>
      <c r="Q161" s="26"/>
      <c r="R161" s="26"/>
      <c r="S161" s="26"/>
      <c r="T161" s="26"/>
    </row>
    <row r="162" spans="1:20" x14ac:dyDescent="0.2">
      <c r="A162" s="26"/>
      <c r="B162" s="26"/>
      <c r="C162" s="26"/>
      <c r="D162" s="26"/>
      <c r="E162" s="26"/>
      <c r="F162" s="26"/>
      <c r="G162" s="26"/>
      <c r="H162" s="26"/>
      <c r="I162" s="26"/>
      <c r="J162" s="26"/>
      <c r="K162" s="26"/>
      <c r="L162" s="26"/>
      <c r="M162" s="26"/>
      <c r="N162" s="26"/>
      <c r="O162" s="26"/>
      <c r="P162" s="26"/>
      <c r="Q162" s="26"/>
      <c r="R162" s="26"/>
      <c r="S162" s="26"/>
      <c r="T162" s="26"/>
    </row>
    <row r="163" spans="1:20" x14ac:dyDescent="0.2">
      <c r="A163" s="26"/>
      <c r="B163" s="26"/>
      <c r="C163" s="26"/>
      <c r="D163" s="26"/>
      <c r="E163" s="26"/>
      <c r="F163" s="26"/>
      <c r="G163" s="26"/>
      <c r="H163" s="26"/>
      <c r="I163" s="26"/>
      <c r="J163" s="26"/>
      <c r="K163" s="26"/>
      <c r="L163" s="26"/>
      <c r="M163" s="26"/>
      <c r="N163" s="26"/>
      <c r="O163" s="26"/>
      <c r="P163" s="26"/>
      <c r="Q163" s="26"/>
      <c r="R163" s="26"/>
      <c r="S163" s="26"/>
      <c r="T163" s="26"/>
    </row>
    <row r="164" spans="1:20" x14ac:dyDescent="0.2">
      <c r="A164" s="26"/>
      <c r="B164" s="26"/>
      <c r="C164" s="26"/>
      <c r="D164" s="26"/>
      <c r="E164" s="26"/>
      <c r="F164" s="26"/>
      <c r="G164" s="26"/>
      <c r="H164" s="26"/>
      <c r="I164" s="26"/>
      <c r="J164" s="26"/>
      <c r="K164" s="26"/>
      <c r="L164" s="26"/>
      <c r="M164" s="26"/>
      <c r="N164" s="26"/>
      <c r="O164" s="26"/>
      <c r="P164" s="26"/>
      <c r="Q164" s="26"/>
      <c r="R164" s="26"/>
      <c r="S164" s="26"/>
      <c r="T164" s="26"/>
    </row>
    <row r="165" spans="1:20" x14ac:dyDescent="0.2">
      <c r="A165" s="26"/>
      <c r="B165" s="26"/>
      <c r="C165" s="26"/>
      <c r="D165" s="26"/>
      <c r="E165" s="26"/>
      <c r="F165" s="26"/>
      <c r="G165" s="26"/>
      <c r="H165" s="26"/>
      <c r="I165" s="26"/>
      <c r="J165" s="26"/>
      <c r="K165" s="26"/>
      <c r="L165" s="26"/>
      <c r="M165" s="26"/>
      <c r="N165" s="26"/>
      <c r="O165" s="26"/>
      <c r="P165" s="26"/>
      <c r="Q165" s="26"/>
      <c r="R165" s="26"/>
      <c r="S165" s="26"/>
      <c r="T165" s="26"/>
    </row>
    <row r="166" spans="1:20" x14ac:dyDescent="0.2">
      <c r="A166" s="26"/>
      <c r="B166" s="26"/>
      <c r="C166" s="26"/>
      <c r="D166" s="26"/>
      <c r="E166" s="26"/>
      <c r="F166" s="26"/>
      <c r="G166" s="26"/>
      <c r="H166" s="26"/>
      <c r="I166" s="26"/>
      <c r="J166" s="26"/>
      <c r="K166" s="26"/>
      <c r="L166" s="26"/>
      <c r="M166" s="26"/>
      <c r="N166" s="26"/>
      <c r="O166" s="26"/>
      <c r="P166" s="26"/>
      <c r="Q166" s="26"/>
      <c r="R166" s="26"/>
      <c r="S166" s="26"/>
      <c r="T166" s="26"/>
    </row>
    <row r="167" spans="1:20" x14ac:dyDescent="0.2">
      <c r="A167" s="26"/>
      <c r="B167" s="26"/>
      <c r="C167" s="26"/>
      <c r="D167" s="26"/>
      <c r="E167" s="26"/>
      <c r="F167" s="26"/>
      <c r="G167" s="26"/>
      <c r="H167" s="26"/>
      <c r="I167" s="26"/>
      <c r="J167" s="26"/>
      <c r="K167" s="26"/>
      <c r="L167" s="26"/>
      <c r="M167" s="26"/>
      <c r="N167" s="26"/>
      <c r="O167" s="26"/>
      <c r="P167" s="26"/>
      <c r="Q167" s="26"/>
      <c r="R167" s="26"/>
      <c r="S167" s="26"/>
      <c r="T167" s="26"/>
    </row>
    <row r="168" spans="1:20" x14ac:dyDescent="0.2">
      <c r="A168" s="26"/>
      <c r="B168" s="26"/>
      <c r="C168" s="26"/>
      <c r="D168" s="26"/>
      <c r="E168" s="26"/>
      <c r="F168" s="26"/>
      <c r="G168" s="26"/>
      <c r="H168" s="26"/>
      <c r="I168" s="26"/>
      <c r="J168" s="26"/>
      <c r="K168" s="26"/>
      <c r="L168" s="26"/>
      <c r="M168" s="26"/>
      <c r="N168" s="26"/>
      <c r="O168" s="26"/>
      <c r="P168" s="26"/>
      <c r="Q168" s="26"/>
      <c r="R168" s="26"/>
      <c r="S168" s="26"/>
      <c r="T168" s="26"/>
    </row>
    <row r="169" spans="1:20" x14ac:dyDescent="0.2">
      <c r="A169" s="26"/>
      <c r="B169" s="26"/>
      <c r="C169" s="26"/>
      <c r="D169" s="26"/>
      <c r="E169" s="26"/>
      <c r="F169" s="26"/>
      <c r="G169" s="26"/>
      <c r="H169" s="26"/>
      <c r="I169" s="26"/>
      <c r="J169" s="26"/>
      <c r="K169" s="26"/>
      <c r="L169" s="26"/>
      <c r="M169" s="26"/>
      <c r="N169" s="26"/>
      <c r="O169" s="26"/>
      <c r="P169" s="26"/>
      <c r="Q169" s="26"/>
      <c r="R169" s="26"/>
      <c r="S169" s="26"/>
      <c r="T169" s="26"/>
    </row>
    <row r="170" spans="1:20" x14ac:dyDescent="0.2">
      <c r="A170" s="26"/>
      <c r="B170" s="26"/>
      <c r="C170" s="26"/>
      <c r="D170" s="26"/>
      <c r="E170" s="26"/>
      <c r="F170" s="26"/>
      <c r="G170" s="26"/>
      <c r="H170" s="26"/>
      <c r="I170" s="26"/>
      <c r="J170" s="26"/>
      <c r="K170" s="26"/>
      <c r="L170" s="26"/>
      <c r="M170" s="26"/>
      <c r="N170" s="26"/>
      <c r="O170" s="26"/>
      <c r="P170" s="26"/>
      <c r="Q170" s="26"/>
      <c r="R170" s="26"/>
      <c r="S170" s="26"/>
      <c r="T170" s="26"/>
    </row>
    <row r="171" spans="1:20" x14ac:dyDescent="0.2">
      <c r="A171" s="26"/>
      <c r="B171" s="26"/>
      <c r="C171" s="26"/>
      <c r="D171" s="26"/>
      <c r="E171" s="26"/>
      <c r="F171" s="26"/>
      <c r="G171" s="26"/>
      <c r="H171" s="26"/>
      <c r="I171" s="26"/>
      <c r="J171" s="26"/>
      <c r="K171" s="26"/>
      <c r="L171" s="26"/>
      <c r="M171" s="26"/>
      <c r="N171" s="26"/>
      <c r="O171" s="26"/>
      <c r="P171" s="26"/>
      <c r="Q171" s="26"/>
      <c r="R171" s="26"/>
      <c r="S171" s="26"/>
      <c r="T171" s="26"/>
    </row>
    <row r="172" spans="1:20" x14ac:dyDescent="0.2">
      <c r="A172" s="26"/>
      <c r="B172" s="26"/>
      <c r="C172" s="26"/>
      <c r="D172" s="26"/>
      <c r="E172" s="26"/>
      <c r="F172" s="26"/>
      <c r="G172" s="26"/>
      <c r="H172" s="26"/>
      <c r="I172" s="26"/>
      <c r="J172" s="26"/>
      <c r="K172" s="26"/>
      <c r="L172" s="26"/>
      <c r="M172" s="26"/>
      <c r="N172" s="26"/>
      <c r="O172" s="26"/>
      <c r="P172" s="26"/>
      <c r="Q172" s="26"/>
      <c r="R172" s="26"/>
      <c r="S172" s="26"/>
      <c r="T172" s="26"/>
    </row>
    <row r="173" spans="1:20" x14ac:dyDescent="0.2">
      <c r="A173" s="26"/>
      <c r="B173" s="26"/>
      <c r="C173" s="26"/>
      <c r="D173" s="26"/>
      <c r="E173" s="26"/>
      <c r="F173" s="26"/>
      <c r="G173" s="26"/>
      <c r="H173" s="26"/>
      <c r="I173" s="26"/>
      <c r="J173" s="26"/>
      <c r="K173" s="26"/>
      <c r="L173" s="26"/>
      <c r="M173" s="26"/>
      <c r="N173" s="26"/>
      <c r="O173" s="26"/>
      <c r="P173" s="26"/>
      <c r="Q173" s="26"/>
      <c r="R173" s="26"/>
      <c r="S173" s="26"/>
      <c r="T173" s="26"/>
    </row>
    <row r="174" spans="1:20" x14ac:dyDescent="0.2">
      <c r="A174" s="26"/>
      <c r="B174" s="26"/>
      <c r="C174" s="26"/>
      <c r="D174" s="26"/>
      <c r="E174" s="26"/>
      <c r="F174" s="26"/>
      <c r="G174" s="26"/>
      <c r="H174" s="26"/>
      <c r="I174" s="26"/>
      <c r="J174" s="26"/>
      <c r="K174" s="26"/>
      <c r="L174" s="26"/>
      <c r="M174" s="26"/>
      <c r="N174" s="26"/>
      <c r="O174" s="26"/>
      <c r="P174" s="26"/>
      <c r="Q174" s="26"/>
      <c r="R174" s="26"/>
      <c r="S174" s="26"/>
      <c r="T174" s="26"/>
    </row>
    <row r="175" spans="1:20" x14ac:dyDescent="0.2">
      <c r="A175" s="26"/>
      <c r="B175" s="26"/>
      <c r="C175" s="26"/>
      <c r="D175" s="26"/>
      <c r="E175" s="26"/>
      <c r="F175" s="26"/>
      <c r="G175" s="26"/>
      <c r="H175" s="26"/>
      <c r="I175" s="26"/>
      <c r="J175" s="26"/>
      <c r="K175" s="26"/>
      <c r="L175" s="26"/>
      <c r="M175" s="26"/>
      <c r="N175" s="26"/>
      <c r="O175" s="26"/>
      <c r="P175" s="26"/>
      <c r="Q175" s="26"/>
      <c r="R175" s="26"/>
      <c r="S175" s="26"/>
      <c r="T175" s="26"/>
    </row>
    <row r="176" spans="1:20" x14ac:dyDescent="0.2">
      <c r="A176" s="26"/>
      <c r="B176" s="26"/>
      <c r="C176" s="26"/>
      <c r="D176" s="26"/>
      <c r="E176" s="26"/>
      <c r="F176" s="26"/>
      <c r="G176" s="26"/>
      <c r="H176" s="26"/>
      <c r="I176" s="26"/>
      <c r="J176" s="26"/>
      <c r="K176" s="26"/>
      <c r="L176" s="26"/>
      <c r="M176" s="26"/>
      <c r="N176" s="26"/>
      <c r="O176" s="26"/>
      <c r="P176" s="26"/>
      <c r="Q176" s="26"/>
      <c r="R176" s="26"/>
      <c r="S176" s="26"/>
      <c r="T176" s="26"/>
    </row>
    <row r="177" spans="1:20" x14ac:dyDescent="0.2">
      <c r="A177" s="26"/>
      <c r="B177" s="26"/>
      <c r="C177" s="26"/>
      <c r="D177" s="26"/>
      <c r="E177" s="26"/>
      <c r="F177" s="26"/>
      <c r="G177" s="26"/>
      <c r="H177" s="26"/>
      <c r="I177" s="26"/>
      <c r="J177" s="26"/>
      <c r="K177" s="26"/>
      <c r="L177" s="26"/>
      <c r="M177" s="26"/>
      <c r="N177" s="26"/>
      <c r="O177" s="26"/>
      <c r="P177" s="26"/>
      <c r="Q177" s="26"/>
      <c r="R177" s="26"/>
      <c r="S177" s="26"/>
      <c r="T177" s="26"/>
    </row>
    <row r="178" spans="1:20" x14ac:dyDescent="0.2">
      <c r="A178" s="26"/>
      <c r="B178" s="26"/>
      <c r="C178" s="26"/>
      <c r="D178" s="26"/>
      <c r="E178" s="26"/>
      <c r="F178" s="26"/>
      <c r="G178" s="26"/>
      <c r="H178" s="26"/>
      <c r="I178" s="26"/>
      <c r="J178" s="26"/>
      <c r="K178" s="26"/>
      <c r="L178" s="26"/>
      <c r="M178" s="26"/>
      <c r="N178" s="26"/>
      <c r="O178" s="26"/>
      <c r="P178" s="26"/>
      <c r="Q178" s="26"/>
      <c r="R178" s="26"/>
      <c r="S178" s="26"/>
      <c r="T178" s="26"/>
    </row>
    <row r="179" spans="1:20" x14ac:dyDescent="0.2">
      <c r="A179" s="26"/>
      <c r="B179" s="26"/>
      <c r="C179" s="26"/>
      <c r="D179" s="26"/>
      <c r="E179" s="26"/>
      <c r="F179" s="26"/>
      <c r="G179" s="26"/>
      <c r="H179" s="26"/>
      <c r="I179" s="26"/>
      <c r="J179" s="26"/>
      <c r="K179" s="26"/>
      <c r="L179" s="26"/>
      <c r="M179" s="26"/>
      <c r="N179" s="26"/>
      <c r="O179" s="26"/>
      <c r="P179" s="26"/>
      <c r="Q179" s="26"/>
      <c r="R179" s="26"/>
      <c r="S179" s="26"/>
      <c r="T179" s="26"/>
    </row>
    <row r="180" spans="1:20" x14ac:dyDescent="0.2">
      <c r="A180" s="26"/>
      <c r="B180" s="26"/>
      <c r="C180" s="26"/>
      <c r="D180" s="26"/>
      <c r="E180" s="26"/>
      <c r="F180" s="26"/>
      <c r="G180" s="26"/>
      <c r="H180" s="26"/>
      <c r="I180" s="26"/>
      <c r="J180" s="26"/>
      <c r="K180" s="26"/>
      <c r="L180" s="26"/>
      <c r="M180" s="26"/>
      <c r="N180" s="26"/>
      <c r="O180" s="26"/>
      <c r="P180" s="26"/>
      <c r="Q180" s="26"/>
      <c r="R180" s="26"/>
      <c r="S180" s="26"/>
      <c r="T180" s="26"/>
    </row>
    <row r="181" spans="1:20" x14ac:dyDescent="0.2">
      <c r="A181" s="26"/>
      <c r="B181" s="26"/>
      <c r="C181" s="26"/>
      <c r="D181" s="26"/>
      <c r="E181" s="26"/>
      <c r="F181" s="26"/>
      <c r="G181" s="26"/>
      <c r="H181" s="26"/>
      <c r="I181" s="26"/>
      <c r="J181" s="26"/>
      <c r="K181" s="26"/>
      <c r="L181" s="26"/>
      <c r="M181" s="26"/>
      <c r="N181" s="26"/>
      <c r="O181" s="26"/>
      <c r="P181" s="26"/>
      <c r="Q181" s="26"/>
      <c r="R181" s="26"/>
      <c r="S181" s="26"/>
      <c r="T181" s="26"/>
    </row>
    <row r="182" spans="1:20" x14ac:dyDescent="0.2">
      <c r="A182" s="26"/>
      <c r="B182" s="26"/>
      <c r="C182" s="26"/>
      <c r="D182" s="26"/>
      <c r="E182" s="26"/>
      <c r="F182" s="26"/>
      <c r="G182" s="26"/>
      <c r="H182" s="26"/>
      <c r="I182" s="26"/>
      <c r="J182" s="26"/>
      <c r="K182" s="26"/>
      <c r="L182" s="26"/>
      <c r="M182" s="26"/>
      <c r="N182" s="26"/>
      <c r="O182" s="26"/>
      <c r="P182" s="26"/>
      <c r="Q182" s="26"/>
      <c r="R182" s="26"/>
      <c r="S182" s="26"/>
      <c r="T182" s="26"/>
    </row>
    <row r="183" spans="1:20" x14ac:dyDescent="0.2">
      <c r="A183" s="26"/>
      <c r="B183" s="26"/>
      <c r="C183" s="26"/>
      <c r="D183" s="26"/>
      <c r="E183" s="26"/>
      <c r="F183" s="26"/>
      <c r="G183" s="26"/>
      <c r="H183" s="26"/>
      <c r="I183" s="26"/>
      <c r="J183" s="26"/>
      <c r="K183" s="26"/>
      <c r="L183" s="26"/>
      <c r="M183" s="26"/>
      <c r="N183" s="26"/>
      <c r="O183" s="26"/>
      <c r="P183" s="26"/>
      <c r="Q183" s="26"/>
      <c r="R183" s="26"/>
      <c r="S183" s="26"/>
      <c r="T183" s="26"/>
    </row>
    <row r="184" spans="1:20" x14ac:dyDescent="0.2">
      <c r="A184" s="26"/>
      <c r="B184" s="26"/>
      <c r="C184" s="26"/>
      <c r="D184" s="26"/>
      <c r="E184" s="26"/>
      <c r="F184" s="26"/>
      <c r="G184" s="26"/>
      <c r="H184" s="26"/>
      <c r="I184" s="26"/>
      <c r="J184" s="26"/>
      <c r="K184" s="26"/>
      <c r="L184" s="26"/>
      <c r="M184" s="26"/>
      <c r="N184" s="26"/>
      <c r="O184" s="26"/>
      <c r="P184" s="26"/>
      <c r="Q184" s="26"/>
      <c r="R184" s="26"/>
      <c r="S184" s="26"/>
      <c r="T184" s="26"/>
    </row>
    <row r="185" spans="1:20" x14ac:dyDescent="0.2">
      <c r="A185" s="26"/>
      <c r="B185" s="26"/>
      <c r="C185" s="26"/>
      <c r="D185" s="26"/>
      <c r="E185" s="26"/>
      <c r="F185" s="26"/>
      <c r="G185" s="26"/>
      <c r="H185" s="26"/>
      <c r="I185" s="26"/>
      <c r="J185" s="26"/>
      <c r="K185" s="26"/>
      <c r="L185" s="26"/>
      <c r="M185" s="26"/>
      <c r="N185" s="26"/>
      <c r="O185" s="26"/>
      <c r="P185" s="26"/>
      <c r="Q185" s="26"/>
      <c r="R185" s="26"/>
      <c r="S185" s="26"/>
      <c r="T185" s="26"/>
    </row>
    <row r="186" spans="1:20" x14ac:dyDescent="0.2">
      <c r="A186" s="26"/>
      <c r="B186" s="26"/>
      <c r="C186" s="26"/>
      <c r="D186" s="26"/>
      <c r="E186" s="26"/>
      <c r="F186" s="26"/>
      <c r="G186" s="26"/>
      <c r="H186" s="26"/>
      <c r="I186" s="26"/>
      <c r="J186" s="26"/>
      <c r="K186" s="26"/>
      <c r="L186" s="26"/>
      <c r="M186" s="26"/>
      <c r="N186" s="26"/>
      <c r="O186" s="26"/>
      <c r="P186" s="26"/>
      <c r="Q186" s="26"/>
      <c r="R186" s="26"/>
      <c r="S186" s="26"/>
      <c r="T186" s="26"/>
    </row>
    <row r="187" spans="1:20" x14ac:dyDescent="0.2">
      <c r="A187" s="26"/>
      <c r="B187" s="26"/>
      <c r="C187" s="26"/>
      <c r="D187" s="26"/>
      <c r="E187" s="26"/>
      <c r="F187" s="26"/>
      <c r="G187" s="26"/>
      <c r="H187" s="26"/>
      <c r="I187" s="26"/>
      <c r="J187" s="26"/>
      <c r="K187" s="26"/>
      <c r="L187" s="26"/>
      <c r="M187" s="26"/>
      <c r="N187" s="26"/>
      <c r="O187" s="26"/>
      <c r="P187" s="26"/>
      <c r="Q187" s="26"/>
      <c r="R187" s="26"/>
      <c r="S187" s="26"/>
      <c r="T187" s="26"/>
    </row>
    <row r="188" spans="1:20" x14ac:dyDescent="0.2">
      <c r="A188" s="26"/>
      <c r="B188" s="26"/>
      <c r="C188" s="26"/>
      <c r="D188" s="26"/>
      <c r="E188" s="26"/>
      <c r="F188" s="26"/>
      <c r="G188" s="26"/>
      <c r="H188" s="26"/>
      <c r="I188" s="26"/>
      <c r="J188" s="26"/>
      <c r="K188" s="26"/>
      <c r="L188" s="26"/>
      <c r="M188" s="26"/>
      <c r="N188" s="26"/>
      <c r="O188" s="26"/>
      <c r="P188" s="26"/>
      <c r="Q188" s="26"/>
      <c r="R188" s="26"/>
      <c r="S188" s="26"/>
      <c r="T188" s="26"/>
    </row>
    <row r="189" spans="1:20" x14ac:dyDescent="0.2">
      <c r="A189" s="26"/>
      <c r="B189" s="26"/>
      <c r="C189" s="26"/>
      <c r="D189" s="26"/>
      <c r="E189" s="26"/>
      <c r="F189" s="26"/>
      <c r="G189" s="26"/>
      <c r="H189" s="26"/>
      <c r="I189" s="26"/>
      <c r="J189" s="26"/>
      <c r="K189" s="26"/>
      <c r="L189" s="26"/>
      <c r="M189" s="26"/>
      <c r="N189" s="26"/>
      <c r="O189" s="26"/>
      <c r="P189" s="26"/>
      <c r="Q189" s="26"/>
      <c r="R189" s="26"/>
      <c r="S189" s="26"/>
      <c r="T189" s="26"/>
    </row>
    <row r="190" spans="1:20" x14ac:dyDescent="0.2">
      <c r="A190" s="26"/>
      <c r="B190" s="26"/>
      <c r="C190" s="26"/>
      <c r="D190" s="26"/>
      <c r="E190" s="26"/>
      <c r="F190" s="26"/>
      <c r="G190" s="26"/>
      <c r="H190" s="26"/>
      <c r="I190" s="26"/>
      <c r="J190" s="26"/>
      <c r="K190" s="26"/>
      <c r="L190" s="26"/>
      <c r="M190" s="26"/>
      <c r="N190" s="26"/>
      <c r="O190" s="26"/>
      <c r="P190" s="26"/>
      <c r="Q190" s="26"/>
      <c r="R190" s="26"/>
      <c r="S190" s="26"/>
      <c r="T190" s="26"/>
    </row>
    <row r="191" spans="1:20" x14ac:dyDescent="0.2">
      <c r="A191" s="26"/>
      <c r="B191" s="26"/>
      <c r="C191" s="26"/>
      <c r="D191" s="26"/>
      <c r="E191" s="26"/>
      <c r="F191" s="26"/>
      <c r="G191" s="26"/>
      <c r="H191" s="26"/>
      <c r="I191" s="26"/>
      <c r="J191" s="26"/>
      <c r="K191" s="26"/>
      <c r="L191" s="26"/>
      <c r="M191" s="26"/>
      <c r="N191" s="26"/>
      <c r="O191" s="26"/>
      <c r="P191" s="26"/>
      <c r="Q191" s="26"/>
      <c r="R191" s="26"/>
      <c r="S191" s="26"/>
      <c r="T191" s="26"/>
    </row>
    <row r="192" spans="1:20" x14ac:dyDescent="0.2">
      <c r="A192" s="26"/>
      <c r="B192" s="26"/>
      <c r="C192" s="26"/>
      <c r="D192" s="26"/>
      <c r="E192" s="26"/>
      <c r="F192" s="26"/>
      <c r="G192" s="26"/>
      <c r="H192" s="26"/>
      <c r="I192" s="26"/>
      <c r="J192" s="26"/>
      <c r="K192" s="26"/>
      <c r="L192" s="26"/>
      <c r="M192" s="26"/>
      <c r="N192" s="26"/>
      <c r="O192" s="26"/>
      <c r="P192" s="26"/>
      <c r="Q192" s="26"/>
      <c r="R192" s="26"/>
      <c r="S192" s="26"/>
      <c r="T192" s="26"/>
    </row>
    <row r="193" spans="1:20" x14ac:dyDescent="0.2">
      <c r="A193" s="26"/>
      <c r="B193" s="26"/>
      <c r="C193" s="26"/>
      <c r="D193" s="26"/>
      <c r="E193" s="26"/>
      <c r="F193" s="26"/>
      <c r="G193" s="26"/>
      <c r="H193" s="26"/>
      <c r="I193" s="26"/>
      <c r="J193" s="26"/>
      <c r="K193" s="26"/>
      <c r="L193" s="26"/>
      <c r="M193" s="26"/>
      <c r="N193" s="26"/>
      <c r="O193" s="26"/>
      <c r="P193" s="26"/>
      <c r="Q193" s="26"/>
      <c r="R193" s="26"/>
      <c r="S193" s="26"/>
      <c r="T193" s="26"/>
    </row>
    <row r="194" spans="1:20" x14ac:dyDescent="0.2">
      <c r="A194" s="26"/>
      <c r="B194" s="26"/>
      <c r="C194" s="26"/>
      <c r="D194" s="26"/>
      <c r="E194" s="26"/>
      <c r="F194" s="26"/>
      <c r="G194" s="26"/>
      <c r="H194" s="26"/>
      <c r="I194" s="26"/>
      <c r="J194" s="26"/>
      <c r="K194" s="26"/>
      <c r="L194" s="26"/>
      <c r="M194" s="26"/>
      <c r="N194" s="26"/>
      <c r="O194" s="26"/>
      <c r="P194" s="26"/>
      <c r="Q194" s="26"/>
      <c r="R194" s="26"/>
      <c r="S194" s="26"/>
      <c r="T194" s="26"/>
    </row>
    <row r="195" spans="1:20" x14ac:dyDescent="0.2">
      <c r="A195" s="26"/>
      <c r="B195" s="26"/>
      <c r="C195" s="26"/>
      <c r="D195" s="26"/>
      <c r="E195" s="26"/>
      <c r="F195" s="26"/>
      <c r="G195" s="26"/>
      <c r="H195" s="26"/>
      <c r="I195" s="26"/>
      <c r="J195" s="26"/>
      <c r="K195" s="26"/>
      <c r="L195" s="26"/>
      <c r="M195" s="26"/>
      <c r="N195" s="26"/>
      <c r="O195" s="26"/>
      <c r="P195" s="26"/>
      <c r="Q195" s="26"/>
      <c r="R195" s="26"/>
      <c r="S195" s="26"/>
      <c r="T195" s="26"/>
    </row>
    <row r="196" spans="1:20" x14ac:dyDescent="0.2">
      <c r="A196" s="26"/>
      <c r="B196" s="26"/>
      <c r="C196" s="26"/>
      <c r="D196" s="26"/>
      <c r="E196" s="26"/>
      <c r="F196" s="26"/>
      <c r="G196" s="26"/>
      <c r="H196" s="26"/>
      <c r="I196" s="26"/>
      <c r="J196" s="26"/>
      <c r="K196" s="26"/>
      <c r="L196" s="26"/>
      <c r="M196" s="26"/>
      <c r="N196" s="26"/>
      <c r="O196" s="26"/>
      <c r="P196" s="26"/>
      <c r="Q196" s="26"/>
      <c r="R196" s="26"/>
      <c r="S196" s="26"/>
      <c r="T196" s="26"/>
    </row>
    <row r="197" spans="1:20" x14ac:dyDescent="0.2">
      <c r="A197" s="26"/>
      <c r="B197" s="26"/>
      <c r="C197" s="26"/>
      <c r="D197" s="26"/>
      <c r="E197" s="26"/>
      <c r="F197" s="26"/>
      <c r="G197" s="26"/>
      <c r="H197" s="26"/>
      <c r="I197" s="26"/>
      <c r="J197" s="26"/>
      <c r="K197" s="26"/>
      <c r="L197" s="26"/>
      <c r="M197" s="26"/>
      <c r="N197" s="26"/>
      <c r="O197" s="26"/>
      <c r="P197" s="26"/>
      <c r="Q197" s="26"/>
      <c r="R197" s="26"/>
      <c r="S197" s="26"/>
      <c r="T197" s="26"/>
    </row>
    <row r="198" spans="1:20" x14ac:dyDescent="0.2">
      <c r="A198" s="26"/>
      <c r="B198" s="26"/>
      <c r="C198" s="26"/>
      <c r="D198" s="26"/>
      <c r="E198" s="26"/>
      <c r="F198" s="26"/>
      <c r="G198" s="26"/>
      <c r="H198" s="26"/>
      <c r="I198" s="26"/>
      <c r="J198" s="26"/>
      <c r="K198" s="26"/>
      <c r="L198" s="26"/>
      <c r="M198" s="26"/>
      <c r="N198" s="26"/>
      <c r="O198" s="26"/>
      <c r="P198" s="26"/>
      <c r="Q198" s="26"/>
      <c r="R198" s="26"/>
      <c r="S198" s="26"/>
      <c r="T198" s="26"/>
    </row>
    <row r="199" spans="1:20" x14ac:dyDescent="0.2">
      <c r="A199" s="26"/>
      <c r="B199" s="26"/>
      <c r="C199" s="26"/>
      <c r="D199" s="26"/>
      <c r="E199" s="26"/>
      <c r="F199" s="26"/>
      <c r="G199" s="26"/>
      <c r="H199" s="26"/>
      <c r="I199" s="26"/>
      <c r="J199" s="26"/>
      <c r="K199" s="26"/>
      <c r="L199" s="26"/>
      <c r="M199" s="26"/>
      <c r="N199" s="26"/>
      <c r="O199" s="26"/>
      <c r="P199" s="26"/>
      <c r="Q199" s="26"/>
      <c r="R199" s="26"/>
      <c r="S199" s="26"/>
      <c r="T199" s="26"/>
    </row>
    <row r="200" spans="1:20" x14ac:dyDescent="0.2">
      <c r="A200" s="26"/>
      <c r="B200" s="26"/>
      <c r="C200" s="26"/>
      <c r="D200" s="26"/>
      <c r="E200" s="26"/>
      <c r="F200" s="26"/>
      <c r="G200" s="26"/>
      <c r="H200" s="26"/>
      <c r="I200" s="26"/>
      <c r="J200" s="26"/>
      <c r="K200" s="26"/>
      <c r="L200" s="26"/>
      <c r="M200" s="26"/>
      <c r="N200" s="26"/>
      <c r="O200" s="26"/>
      <c r="P200" s="26"/>
      <c r="Q200" s="26"/>
      <c r="R200" s="26"/>
      <c r="S200" s="26"/>
      <c r="T200" s="26"/>
    </row>
    <row r="201" spans="1:20" x14ac:dyDescent="0.2">
      <c r="A201" s="26"/>
      <c r="B201" s="26"/>
      <c r="C201" s="26"/>
      <c r="D201" s="26"/>
      <c r="E201" s="26"/>
      <c r="F201" s="26"/>
      <c r="G201" s="26"/>
      <c r="H201" s="26"/>
      <c r="I201" s="26"/>
      <c r="J201" s="26"/>
      <c r="K201" s="26"/>
      <c r="L201" s="26"/>
      <c r="M201" s="26"/>
      <c r="N201" s="26"/>
      <c r="O201" s="26"/>
      <c r="P201" s="26"/>
      <c r="Q201" s="26"/>
      <c r="R201" s="26"/>
      <c r="S201" s="26"/>
      <c r="T201" s="26"/>
    </row>
    <row r="202" spans="1:20" x14ac:dyDescent="0.2">
      <c r="A202" s="26"/>
      <c r="B202" s="26"/>
      <c r="C202" s="26"/>
      <c r="D202" s="26"/>
      <c r="E202" s="26"/>
      <c r="F202" s="26"/>
      <c r="G202" s="26"/>
      <c r="H202" s="26"/>
      <c r="I202" s="26"/>
      <c r="J202" s="26"/>
      <c r="K202" s="26"/>
      <c r="L202" s="26"/>
      <c r="M202" s="26"/>
      <c r="N202" s="26"/>
      <c r="O202" s="26"/>
      <c r="P202" s="26"/>
      <c r="Q202" s="26"/>
      <c r="R202" s="26"/>
      <c r="S202" s="26"/>
      <c r="T202" s="26"/>
    </row>
    <row r="203" spans="1:20" x14ac:dyDescent="0.2">
      <c r="A203" s="26"/>
      <c r="B203" s="26"/>
      <c r="C203" s="26"/>
      <c r="D203" s="26"/>
      <c r="E203" s="26"/>
      <c r="F203" s="26"/>
      <c r="G203" s="26"/>
      <c r="H203" s="26"/>
      <c r="I203" s="26"/>
      <c r="J203" s="26"/>
      <c r="K203" s="26"/>
      <c r="L203" s="26"/>
      <c r="M203" s="26"/>
      <c r="N203" s="26"/>
      <c r="O203" s="26"/>
      <c r="P203" s="26"/>
      <c r="Q203" s="26"/>
      <c r="R203" s="26"/>
      <c r="S203" s="26"/>
      <c r="T203" s="26"/>
    </row>
    <row r="204" spans="1:20" x14ac:dyDescent="0.2">
      <c r="A204" s="26"/>
      <c r="B204" s="26"/>
      <c r="C204" s="26"/>
      <c r="D204" s="26"/>
      <c r="E204" s="26"/>
      <c r="F204" s="26"/>
      <c r="G204" s="26"/>
      <c r="H204" s="26"/>
      <c r="I204" s="26"/>
      <c r="J204" s="26"/>
      <c r="K204" s="26"/>
      <c r="L204" s="26"/>
      <c r="M204" s="26"/>
      <c r="N204" s="26"/>
      <c r="O204" s="26"/>
      <c r="P204" s="26"/>
      <c r="Q204" s="26"/>
      <c r="R204" s="26"/>
      <c r="S204" s="26"/>
      <c r="T204" s="26"/>
    </row>
    <row r="205" spans="1:20" x14ac:dyDescent="0.2">
      <c r="A205" s="26"/>
      <c r="B205" s="26"/>
      <c r="C205" s="26"/>
      <c r="D205" s="26"/>
      <c r="E205" s="26"/>
      <c r="F205" s="26"/>
      <c r="G205" s="26"/>
      <c r="H205" s="26"/>
      <c r="I205" s="26"/>
      <c r="J205" s="26"/>
      <c r="K205" s="26"/>
      <c r="L205" s="26"/>
      <c r="M205" s="26"/>
      <c r="N205" s="26"/>
      <c r="O205" s="26"/>
      <c r="P205" s="26"/>
      <c r="Q205" s="26"/>
      <c r="R205" s="26"/>
      <c r="S205" s="26"/>
      <c r="T205" s="26"/>
    </row>
    <row r="206" spans="1:20" x14ac:dyDescent="0.2">
      <c r="A206" s="26"/>
      <c r="B206" s="26"/>
      <c r="C206" s="26"/>
      <c r="D206" s="26"/>
      <c r="E206" s="26"/>
      <c r="F206" s="26"/>
      <c r="G206" s="26"/>
      <c r="H206" s="26"/>
      <c r="I206" s="26"/>
      <c r="J206" s="26"/>
      <c r="K206" s="26"/>
      <c r="L206" s="26"/>
      <c r="M206" s="26"/>
      <c r="N206" s="26"/>
      <c r="O206" s="26"/>
      <c r="P206" s="26"/>
      <c r="Q206" s="26"/>
      <c r="R206" s="26"/>
      <c r="S206" s="26"/>
      <c r="T206" s="26"/>
    </row>
    <row r="207" spans="1:20" x14ac:dyDescent="0.2">
      <c r="A207" s="26"/>
      <c r="B207" s="26"/>
      <c r="C207" s="26"/>
      <c r="D207" s="26"/>
      <c r="E207" s="26"/>
      <c r="F207" s="26"/>
      <c r="G207" s="26"/>
      <c r="H207" s="26"/>
      <c r="I207" s="26"/>
      <c r="J207" s="26"/>
      <c r="K207" s="26"/>
      <c r="L207" s="26"/>
      <c r="M207" s="26"/>
      <c r="N207" s="26"/>
      <c r="O207" s="26"/>
      <c r="P207" s="26"/>
      <c r="Q207" s="26"/>
      <c r="R207" s="26"/>
      <c r="S207" s="26"/>
      <c r="T207" s="26"/>
    </row>
    <row r="208" spans="1:20" x14ac:dyDescent="0.2">
      <c r="A208" s="26"/>
      <c r="B208" s="26"/>
      <c r="C208" s="26"/>
      <c r="D208" s="26"/>
      <c r="E208" s="26"/>
      <c r="F208" s="26"/>
      <c r="G208" s="26"/>
      <c r="H208" s="26"/>
      <c r="I208" s="26"/>
      <c r="J208" s="26"/>
      <c r="K208" s="26"/>
      <c r="L208" s="26"/>
      <c r="M208" s="26"/>
      <c r="N208" s="26"/>
      <c r="O208" s="26"/>
      <c r="P208" s="26"/>
      <c r="Q208" s="26"/>
      <c r="R208" s="26"/>
      <c r="S208" s="26"/>
      <c r="T208" s="26"/>
    </row>
    <row r="209" spans="1:20" x14ac:dyDescent="0.2">
      <c r="A209" s="26"/>
      <c r="B209" s="26"/>
      <c r="C209" s="26"/>
      <c r="D209" s="26"/>
      <c r="E209" s="26"/>
      <c r="F209" s="26"/>
      <c r="G209" s="26"/>
      <c r="H209" s="26"/>
      <c r="I209" s="26"/>
      <c r="J209" s="26"/>
      <c r="K209" s="26"/>
      <c r="L209" s="26"/>
      <c r="M209" s="26"/>
      <c r="N209" s="26"/>
      <c r="O209" s="26"/>
      <c r="P209" s="26"/>
      <c r="Q209" s="26"/>
      <c r="R209" s="26"/>
      <c r="S209" s="26"/>
      <c r="T209" s="26"/>
    </row>
    <row r="210" spans="1:20" x14ac:dyDescent="0.2">
      <c r="A210" s="26"/>
      <c r="B210" s="26"/>
      <c r="C210" s="26"/>
      <c r="D210" s="26"/>
      <c r="E210" s="26"/>
      <c r="F210" s="26"/>
      <c r="G210" s="26"/>
      <c r="H210" s="26"/>
      <c r="I210" s="26"/>
      <c r="J210" s="26"/>
      <c r="K210" s="26"/>
      <c r="L210" s="26"/>
      <c r="M210" s="26"/>
      <c r="N210" s="26"/>
      <c r="O210" s="26"/>
      <c r="P210" s="26"/>
      <c r="Q210" s="26"/>
      <c r="R210" s="26"/>
      <c r="S210" s="26"/>
      <c r="T210" s="26"/>
    </row>
    <row r="211" spans="1:20" x14ac:dyDescent="0.2">
      <c r="A211" s="26"/>
      <c r="B211" s="26"/>
      <c r="C211" s="26"/>
      <c r="D211" s="26"/>
      <c r="E211" s="26"/>
      <c r="F211" s="26"/>
      <c r="G211" s="26"/>
      <c r="H211" s="26"/>
      <c r="I211" s="26"/>
      <c r="J211" s="26"/>
      <c r="K211" s="26"/>
      <c r="L211" s="26"/>
      <c r="M211" s="26"/>
      <c r="N211" s="26"/>
      <c r="O211" s="26"/>
      <c r="P211" s="26"/>
      <c r="Q211" s="26"/>
      <c r="R211" s="26"/>
      <c r="S211" s="26"/>
      <c r="T211" s="26"/>
    </row>
    <row r="212" spans="1:20" x14ac:dyDescent="0.2">
      <c r="A212" s="26"/>
      <c r="B212" s="26"/>
      <c r="C212" s="26"/>
      <c r="D212" s="26"/>
      <c r="E212" s="26"/>
      <c r="F212" s="26"/>
      <c r="G212" s="26"/>
      <c r="H212" s="26"/>
      <c r="I212" s="26"/>
      <c r="J212" s="26"/>
      <c r="K212" s="26"/>
      <c r="L212" s="26"/>
      <c r="M212" s="26"/>
      <c r="N212" s="26"/>
      <c r="O212" s="26"/>
      <c r="P212" s="26"/>
      <c r="Q212" s="26"/>
      <c r="R212" s="26"/>
      <c r="S212" s="26"/>
      <c r="T212" s="26"/>
    </row>
    <row r="213" spans="1:20" x14ac:dyDescent="0.2">
      <c r="A213" s="26"/>
      <c r="B213" s="26"/>
      <c r="C213" s="26"/>
      <c r="D213" s="26"/>
      <c r="E213" s="26"/>
      <c r="F213" s="26"/>
      <c r="G213" s="26"/>
      <c r="H213" s="26"/>
      <c r="I213" s="26"/>
      <c r="J213" s="26"/>
      <c r="K213" s="26"/>
      <c r="L213" s="26"/>
      <c r="M213" s="26"/>
      <c r="N213" s="26"/>
      <c r="O213" s="26"/>
      <c r="P213" s="26"/>
      <c r="Q213" s="26"/>
      <c r="R213" s="26"/>
      <c r="S213" s="26"/>
      <c r="T213" s="26"/>
    </row>
    <row r="214" spans="1:20" x14ac:dyDescent="0.2">
      <c r="A214" s="26"/>
      <c r="B214" s="26"/>
      <c r="C214" s="26"/>
      <c r="D214" s="26"/>
      <c r="E214" s="26"/>
      <c r="F214" s="26"/>
      <c r="G214" s="26"/>
      <c r="H214" s="26"/>
      <c r="I214" s="26"/>
      <c r="J214" s="26"/>
      <c r="K214" s="26"/>
      <c r="L214" s="26"/>
      <c r="M214" s="26"/>
      <c r="N214" s="26"/>
      <c r="O214" s="26"/>
      <c r="P214" s="26"/>
      <c r="Q214" s="26"/>
      <c r="R214" s="26"/>
      <c r="S214" s="26"/>
      <c r="T214" s="26"/>
    </row>
    <row r="215" spans="1:20" x14ac:dyDescent="0.2">
      <c r="A215" s="26"/>
      <c r="B215" s="26"/>
      <c r="C215" s="26"/>
      <c r="D215" s="26"/>
      <c r="E215" s="26"/>
      <c r="F215" s="26"/>
      <c r="G215" s="26"/>
      <c r="H215" s="26"/>
      <c r="I215" s="26"/>
      <c r="J215" s="26"/>
      <c r="K215" s="26"/>
      <c r="L215" s="26"/>
      <c r="M215" s="26"/>
      <c r="N215" s="26"/>
      <c r="O215" s="26"/>
      <c r="P215" s="26"/>
      <c r="Q215" s="26"/>
      <c r="R215" s="26"/>
      <c r="S215" s="26"/>
      <c r="T215" s="26"/>
    </row>
    <row r="216" spans="1:20" x14ac:dyDescent="0.2">
      <c r="A216" s="26"/>
      <c r="B216" s="26"/>
      <c r="C216" s="26"/>
      <c r="D216" s="26"/>
      <c r="E216" s="26"/>
      <c r="F216" s="26"/>
      <c r="G216" s="26"/>
      <c r="H216" s="26"/>
      <c r="I216" s="26"/>
      <c r="J216" s="26"/>
      <c r="K216" s="26"/>
      <c r="L216" s="26"/>
      <c r="M216" s="26"/>
      <c r="N216" s="26"/>
      <c r="O216" s="26"/>
      <c r="P216" s="26"/>
      <c r="Q216" s="26"/>
      <c r="R216" s="26"/>
      <c r="S216" s="26"/>
      <c r="T216" s="26"/>
    </row>
    <row r="217" spans="1:20" x14ac:dyDescent="0.2">
      <c r="A217" s="26"/>
      <c r="B217" s="26"/>
      <c r="C217" s="26"/>
      <c r="D217" s="26"/>
      <c r="E217" s="26"/>
      <c r="F217" s="26"/>
      <c r="G217" s="26"/>
      <c r="H217" s="26"/>
      <c r="I217" s="26"/>
      <c r="J217" s="26"/>
      <c r="K217" s="26"/>
      <c r="L217" s="26"/>
      <c r="M217" s="26"/>
      <c r="N217" s="26"/>
      <c r="O217" s="26"/>
      <c r="P217" s="26"/>
      <c r="Q217" s="26"/>
      <c r="R217" s="26"/>
      <c r="S217" s="26"/>
      <c r="T217" s="26"/>
    </row>
    <row r="218" spans="1:20" x14ac:dyDescent="0.2">
      <c r="A218" s="26"/>
      <c r="B218" s="26"/>
      <c r="C218" s="26"/>
      <c r="D218" s="26"/>
      <c r="E218" s="26"/>
      <c r="F218" s="26"/>
      <c r="G218" s="26"/>
      <c r="H218" s="26"/>
      <c r="I218" s="26"/>
      <c r="J218" s="26"/>
      <c r="K218" s="26"/>
      <c r="L218" s="26"/>
      <c r="M218" s="26"/>
      <c r="N218" s="26"/>
      <c r="O218" s="26"/>
      <c r="P218" s="26"/>
      <c r="Q218" s="26"/>
      <c r="R218" s="26"/>
      <c r="S218" s="26"/>
      <c r="T218" s="26"/>
    </row>
    <row r="219" spans="1:20" x14ac:dyDescent="0.2">
      <c r="A219" s="26"/>
      <c r="B219" s="26"/>
      <c r="C219" s="26"/>
      <c r="D219" s="26"/>
      <c r="E219" s="26"/>
      <c r="F219" s="26"/>
      <c r="G219" s="26"/>
      <c r="H219" s="26"/>
      <c r="I219" s="26"/>
      <c r="J219" s="26"/>
      <c r="K219" s="26"/>
      <c r="L219" s="26"/>
      <c r="M219" s="26"/>
      <c r="N219" s="26"/>
      <c r="O219" s="26"/>
      <c r="P219" s="26"/>
      <c r="Q219" s="26"/>
      <c r="R219" s="26"/>
      <c r="S219" s="26"/>
      <c r="T219" s="26"/>
    </row>
    <row r="220" spans="1:20" x14ac:dyDescent="0.2">
      <c r="A220" s="26"/>
      <c r="B220" s="26"/>
      <c r="C220" s="26"/>
      <c r="D220" s="26"/>
      <c r="E220" s="26"/>
      <c r="F220" s="26"/>
      <c r="G220" s="26"/>
      <c r="H220" s="26"/>
      <c r="I220" s="26"/>
      <c r="J220" s="26"/>
      <c r="K220" s="26"/>
      <c r="L220" s="26"/>
      <c r="M220" s="26"/>
      <c r="N220" s="26"/>
      <c r="O220" s="26"/>
      <c r="P220" s="26"/>
      <c r="Q220" s="26"/>
      <c r="R220" s="26"/>
      <c r="S220" s="26"/>
      <c r="T220" s="26"/>
    </row>
    <row r="221" spans="1:20" x14ac:dyDescent="0.2">
      <c r="A221" s="26"/>
      <c r="B221" s="26"/>
      <c r="C221" s="26"/>
      <c r="D221" s="26"/>
      <c r="E221" s="26"/>
      <c r="F221" s="26"/>
      <c r="G221" s="26"/>
      <c r="H221" s="26"/>
      <c r="I221" s="26"/>
      <c r="J221" s="26"/>
      <c r="K221" s="26"/>
      <c r="L221" s="26"/>
      <c r="M221" s="26"/>
      <c r="N221" s="26"/>
      <c r="O221" s="26"/>
      <c r="P221" s="26"/>
      <c r="Q221" s="26"/>
      <c r="R221" s="26"/>
      <c r="S221" s="26"/>
      <c r="T221" s="26"/>
    </row>
    <row r="222" spans="1:20" x14ac:dyDescent="0.2">
      <c r="A222" s="26"/>
      <c r="B222" s="26"/>
      <c r="C222" s="26"/>
      <c r="D222" s="26"/>
      <c r="E222" s="26"/>
      <c r="F222" s="26"/>
      <c r="G222" s="26"/>
      <c r="H222" s="26"/>
      <c r="I222" s="26"/>
      <c r="J222" s="26"/>
      <c r="K222" s="26"/>
      <c r="L222" s="26"/>
      <c r="M222" s="26"/>
      <c r="N222" s="26"/>
      <c r="O222" s="26"/>
      <c r="P222" s="26"/>
      <c r="Q222" s="26"/>
      <c r="R222" s="26"/>
      <c r="S222" s="26"/>
      <c r="T222" s="26"/>
    </row>
    <row r="223" spans="1:20" x14ac:dyDescent="0.2">
      <c r="A223" s="26"/>
      <c r="B223" s="26"/>
      <c r="C223" s="26"/>
      <c r="D223" s="26"/>
      <c r="E223" s="26"/>
      <c r="F223" s="26"/>
      <c r="G223" s="26"/>
      <c r="H223" s="26"/>
      <c r="I223" s="26"/>
      <c r="J223" s="26"/>
      <c r="K223" s="26"/>
      <c r="L223" s="26"/>
      <c r="M223" s="26"/>
      <c r="N223" s="26"/>
      <c r="O223" s="26"/>
      <c r="P223" s="26"/>
      <c r="Q223" s="26"/>
      <c r="R223" s="26"/>
      <c r="S223" s="26"/>
      <c r="T223" s="26"/>
    </row>
    <row r="224" spans="1:20" x14ac:dyDescent="0.2">
      <c r="A224" s="26"/>
      <c r="B224" s="26"/>
      <c r="C224" s="26"/>
      <c r="D224" s="26"/>
      <c r="E224" s="26"/>
      <c r="F224" s="26"/>
      <c r="G224" s="26"/>
      <c r="H224" s="26"/>
      <c r="I224" s="26"/>
      <c r="J224" s="26"/>
      <c r="K224" s="26"/>
      <c r="L224" s="26"/>
      <c r="M224" s="26"/>
      <c r="N224" s="26"/>
      <c r="O224" s="26"/>
      <c r="P224" s="26"/>
      <c r="Q224" s="26"/>
      <c r="R224" s="26"/>
      <c r="S224" s="26"/>
      <c r="T224" s="26"/>
    </row>
    <row r="225" spans="1:20" x14ac:dyDescent="0.2">
      <c r="A225" s="26"/>
      <c r="B225" s="26"/>
      <c r="C225" s="26"/>
      <c r="D225" s="26"/>
      <c r="E225" s="26"/>
      <c r="F225" s="26"/>
      <c r="G225" s="26"/>
      <c r="H225" s="26"/>
      <c r="I225" s="26"/>
      <c r="J225" s="26"/>
      <c r="K225" s="26"/>
      <c r="L225" s="26"/>
      <c r="M225" s="26"/>
      <c r="N225" s="26"/>
      <c r="O225" s="26"/>
      <c r="P225" s="26"/>
      <c r="Q225" s="26"/>
      <c r="R225" s="26"/>
      <c r="S225" s="26"/>
      <c r="T225" s="26"/>
    </row>
    <row r="226" spans="1:20" x14ac:dyDescent="0.2">
      <c r="A226" s="26"/>
      <c r="B226" s="26"/>
      <c r="C226" s="26"/>
      <c r="D226" s="26"/>
      <c r="E226" s="26"/>
      <c r="F226" s="26"/>
      <c r="G226" s="26"/>
      <c r="H226" s="26"/>
      <c r="I226" s="26"/>
      <c r="J226" s="26"/>
      <c r="K226" s="26"/>
      <c r="L226" s="26"/>
      <c r="M226" s="26"/>
      <c r="N226" s="26"/>
      <c r="O226" s="26"/>
      <c r="P226" s="26"/>
      <c r="Q226" s="26"/>
      <c r="R226" s="26"/>
      <c r="S226" s="26"/>
      <c r="T226" s="26"/>
    </row>
    <row r="227" spans="1:20" x14ac:dyDescent="0.2">
      <c r="A227" s="26"/>
      <c r="B227" s="26"/>
      <c r="C227" s="26"/>
      <c r="D227" s="26"/>
      <c r="E227" s="26"/>
      <c r="F227" s="26"/>
      <c r="G227" s="26"/>
      <c r="H227" s="26"/>
      <c r="I227" s="26"/>
      <c r="J227" s="26"/>
      <c r="K227" s="26"/>
      <c r="L227" s="26"/>
      <c r="M227" s="26"/>
      <c r="N227" s="26"/>
      <c r="O227" s="26"/>
      <c r="P227" s="26"/>
      <c r="Q227" s="26"/>
      <c r="R227" s="26"/>
      <c r="S227" s="26"/>
      <c r="T227" s="26"/>
    </row>
    <row r="228" spans="1:20" x14ac:dyDescent="0.2">
      <c r="A228" s="26"/>
      <c r="B228" s="26"/>
      <c r="C228" s="26"/>
      <c r="D228" s="26"/>
      <c r="E228" s="26"/>
      <c r="F228" s="26"/>
      <c r="G228" s="26"/>
      <c r="H228" s="26"/>
      <c r="I228" s="26"/>
      <c r="J228" s="26"/>
      <c r="K228" s="26"/>
      <c r="L228" s="26"/>
      <c r="M228" s="26"/>
      <c r="N228" s="26"/>
      <c r="O228" s="26"/>
      <c r="P228" s="26"/>
      <c r="Q228" s="26"/>
      <c r="R228" s="26"/>
      <c r="S228" s="26"/>
      <c r="T228" s="26"/>
    </row>
    <row r="229" spans="1:20" x14ac:dyDescent="0.2">
      <c r="A229" s="26"/>
      <c r="B229" s="26"/>
      <c r="C229" s="26"/>
      <c r="D229" s="26"/>
      <c r="E229" s="26"/>
      <c r="F229" s="26"/>
      <c r="G229" s="26"/>
      <c r="H229" s="26"/>
      <c r="I229" s="26"/>
      <c r="J229" s="26"/>
      <c r="K229" s="26"/>
      <c r="L229" s="26"/>
      <c r="M229" s="26"/>
      <c r="N229" s="26"/>
      <c r="O229" s="26"/>
      <c r="P229" s="26"/>
      <c r="Q229" s="26"/>
      <c r="R229" s="26"/>
      <c r="S229" s="26"/>
      <c r="T229" s="26"/>
    </row>
    <row r="230" spans="1:20" x14ac:dyDescent="0.2">
      <c r="A230" s="26"/>
      <c r="B230" s="26"/>
      <c r="C230" s="26"/>
      <c r="D230" s="26"/>
      <c r="E230" s="26"/>
      <c r="F230" s="26"/>
      <c r="G230" s="26"/>
      <c r="H230" s="26"/>
      <c r="I230" s="26"/>
      <c r="J230" s="26"/>
      <c r="K230" s="26"/>
      <c r="L230" s="26"/>
      <c r="M230" s="26"/>
      <c r="N230" s="26"/>
      <c r="O230" s="26"/>
      <c r="P230" s="26"/>
      <c r="Q230" s="26"/>
      <c r="R230" s="26"/>
      <c r="S230" s="26"/>
      <c r="T230" s="26"/>
    </row>
    <row r="231" spans="1:20" x14ac:dyDescent="0.2">
      <c r="A231" s="26"/>
      <c r="B231" s="26"/>
      <c r="C231" s="26"/>
      <c r="D231" s="26"/>
      <c r="E231" s="26"/>
      <c r="F231" s="26"/>
      <c r="G231" s="26"/>
      <c r="H231" s="26"/>
      <c r="I231" s="26"/>
      <c r="J231" s="26"/>
      <c r="K231" s="26"/>
      <c r="L231" s="26"/>
      <c r="M231" s="26"/>
      <c r="N231" s="26"/>
      <c r="O231" s="26"/>
      <c r="P231" s="26"/>
      <c r="Q231" s="26"/>
      <c r="R231" s="26"/>
      <c r="S231" s="26"/>
      <c r="T231" s="26"/>
    </row>
    <row r="232" spans="1:20" x14ac:dyDescent="0.2">
      <c r="A232" s="26"/>
      <c r="B232" s="26"/>
      <c r="C232" s="26"/>
      <c r="D232" s="26"/>
      <c r="E232" s="26"/>
      <c r="F232" s="26"/>
      <c r="G232" s="26"/>
      <c r="H232" s="26"/>
      <c r="I232" s="26"/>
      <c r="J232" s="26"/>
      <c r="K232" s="26"/>
      <c r="L232" s="26"/>
      <c r="M232" s="26"/>
      <c r="N232" s="26"/>
      <c r="O232" s="26"/>
      <c r="P232" s="26"/>
      <c r="Q232" s="26"/>
      <c r="R232" s="26"/>
      <c r="S232" s="26"/>
      <c r="T232" s="26"/>
    </row>
    <row r="233" spans="1:20" x14ac:dyDescent="0.2">
      <c r="A233" s="26"/>
      <c r="B233" s="26"/>
      <c r="C233" s="26"/>
      <c r="D233" s="26"/>
      <c r="E233" s="26"/>
      <c r="F233" s="26"/>
      <c r="G233" s="26"/>
      <c r="H233" s="26"/>
      <c r="I233" s="26"/>
      <c r="J233" s="26"/>
      <c r="K233" s="26"/>
      <c r="L233" s="26"/>
      <c r="M233" s="26"/>
      <c r="N233" s="26"/>
      <c r="O233" s="26"/>
      <c r="P233" s="26"/>
      <c r="Q233" s="26"/>
      <c r="R233" s="26"/>
      <c r="S233" s="26"/>
      <c r="T233" s="26"/>
    </row>
    <row r="234" spans="1:20" x14ac:dyDescent="0.2">
      <c r="A234" s="26"/>
      <c r="B234" s="26"/>
      <c r="C234" s="26"/>
      <c r="D234" s="26"/>
      <c r="E234" s="26"/>
      <c r="F234" s="26"/>
      <c r="G234" s="26"/>
      <c r="H234" s="26"/>
      <c r="I234" s="26"/>
      <c r="J234" s="26"/>
      <c r="K234" s="26"/>
      <c r="L234" s="26"/>
      <c r="M234" s="26"/>
      <c r="N234" s="26"/>
      <c r="O234" s="26"/>
      <c r="P234" s="26"/>
      <c r="Q234" s="26"/>
      <c r="R234" s="26"/>
      <c r="S234" s="26"/>
      <c r="T234" s="26"/>
    </row>
    <row r="235" spans="1:20" x14ac:dyDescent="0.2">
      <c r="A235" s="26"/>
      <c r="B235" s="26"/>
      <c r="C235" s="26"/>
      <c r="D235" s="26"/>
      <c r="E235" s="26"/>
      <c r="F235" s="26"/>
      <c r="G235" s="26"/>
      <c r="H235" s="26"/>
      <c r="I235" s="26"/>
      <c r="J235" s="26"/>
      <c r="K235" s="26"/>
      <c r="L235" s="26"/>
      <c r="M235" s="26"/>
      <c r="N235" s="26"/>
      <c r="O235" s="26"/>
      <c r="P235" s="26"/>
      <c r="Q235" s="26"/>
      <c r="R235" s="26"/>
      <c r="S235" s="26"/>
      <c r="T235" s="26"/>
    </row>
    <row r="236" spans="1:20" x14ac:dyDescent="0.2">
      <c r="A236" s="26"/>
      <c r="B236" s="26"/>
      <c r="C236" s="26"/>
      <c r="D236" s="26"/>
      <c r="E236" s="26"/>
      <c r="F236" s="26"/>
      <c r="G236" s="26"/>
      <c r="H236" s="26"/>
      <c r="I236" s="26"/>
      <c r="J236" s="26"/>
      <c r="K236" s="26"/>
      <c r="L236" s="26"/>
      <c r="M236" s="26"/>
      <c r="N236" s="26"/>
      <c r="O236" s="26"/>
      <c r="P236" s="26"/>
      <c r="Q236" s="26"/>
      <c r="R236" s="26"/>
      <c r="S236" s="26"/>
      <c r="T236" s="26"/>
    </row>
    <row r="237" spans="1:20" x14ac:dyDescent="0.2">
      <c r="A237" s="26"/>
      <c r="B237" s="26"/>
      <c r="C237" s="26"/>
      <c r="D237" s="26"/>
      <c r="E237" s="26"/>
      <c r="F237" s="26"/>
      <c r="G237" s="26"/>
      <c r="H237" s="26"/>
      <c r="I237" s="26"/>
      <c r="J237" s="26"/>
      <c r="K237" s="26"/>
      <c r="L237" s="26"/>
      <c r="M237" s="26"/>
      <c r="N237" s="26"/>
      <c r="O237" s="26"/>
      <c r="P237" s="26"/>
      <c r="Q237" s="26"/>
      <c r="R237" s="26"/>
      <c r="S237" s="26"/>
      <c r="T237" s="26"/>
    </row>
    <row r="238" spans="1:20" x14ac:dyDescent="0.2">
      <c r="A238" s="26"/>
      <c r="B238" s="26"/>
      <c r="C238" s="26"/>
      <c r="D238" s="26"/>
      <c r="E238" s="26"/>
      <c r="F238" s="26"/>
      <c r="G238" s="26"/>
      <c r="H238" s="26"/>
      <c r="I238" s="26"/>
      <c r="J238" s="26"/>
      <c r="K238" s="26"/>
      <c r="L238" s="26"/>
      <c r="M238" s="26"/>
      <c r="N238" s="26"/>
      <c r="O238" s="26"/>
      <c r="P238" s="26"/>
      <c r="Q238" s="26"/>
      <c r="R238" s="26"/>
      <c r="S238" s="26"/>
      <c r="T238" s="26"/>
    </row>
    <row r="239" spans="1:20" x14ac:dyDescent="0.2">
      <c r="A239" s="26"/>
      <c r="B239" s="26"/>
      <c r="C239" s="26"/>
      <c r="D239" s="26"/>
      <c r="E239" s="26"/>
      <c r="F239" s="26"/>
      <c r="G239" s="26"/>
      <c r="H239" s="26"/>
      <c r="I239" s="26"/>
      <c r="J239" s="26"/>
      <c r="K239" s="26"/>
      <c r="L239" s="26"/>
      <c r="M239" s="26"/>
      <c r="N239" s="26"/>
      <c r="O239" s="26"/>
      <c r="P239" s="26"/>
      <c r="Q239" s="26"/>
      <c r="R239" s="26"/>
      <c r="S239" s="26"/>
      <c r="T239" s="26"/>
    </row>
    <row r="240" spans="1:20" x14ac:dyDescent="0.2">
      <c r="A240" s="26"/>
      <c r="B240" s="26"/>
      <c r="C240" s="26"/>
      <c r="D240" s="26"/>
      <c r="E240" s="26"/>
      <c r="F240" s="26"/>
      <c r="G240" s="26"/>
      <c r="H240" s="26"/>
      <c r="I240" s="26"/>
      <c r="J240" s="26"/>
      <c r="K240" s="26"/>
      <c r="L240" s="26"/>
      <c r="M240" s="26"/>
      <c r="N240" s="26"/>
      <c r="O240" s="26"/>
      <c r="P240" s="26"/>
      <c r="Q240" s="26"/>
      <c r="R240" s="26"/>
      <c r="S240" s="26"/>
      <c r="T240" s="26"/>
    </row>
    <row r="241" spans="1:20" x14ac:dyDescent="0.2">
      <c r="A241" s="26"/>
      <c r="B241" s="26"/>
      <c r="C241" s="26"/>
      <c r="D241" s="26"/>
      <c r="E241" s="26"/>
      <c r="F241" s="26"/>
      <c r="G241" s="26"/>
      <c r="H241" s="26"/>
      <c r="I241" s="26"/>
      <c r="J241" s="26"/>
      <c r="K241" s="26"/>
      <c r="L241" s="26"/>
      <c r="M241" s="26"/>
      <c r="N241" s="26"/>
      <c r="O241" s="26"/>
      <c r="P241" s="26"/>
      <c r="Q241" s="26"/>
      <c r="R241" s="26"/>
      <c r="S241" s="26"/>
      <c r="T241" s="26"/>
    </row>
    <row r="242" spans="1:20" x14ac:dyDescent="0.2">
      <c r="A242" s="26"/>
      <c r="B242" s="26"/>
      <c r="C242" s="26"/>
      <c r="D242" s="26"/>
      <c r="E242" s="26"/>
      <c r="F242" s="26"/>
      <c r="G242" s="26"/>
      <c r="H242" s="26"/>
      <c r="I242" s="26"/>
      <c r="J242" s="26"/>
      <c r="K242" s="26"/>
      <c r="L242" s="26"/>
      <c r="M242" s="26"/>
      <c r="N242" s="26"/>
      <c r="O242" s="26"/>
      <c r="P242" s="26"/>
      <c r="Q242" s="26"/>
      <c r="R242" s="26"/>
      <c r="S242" s="26"/>
      <c r="T242" s="26"/>
    </row>
    <row r="243" spans="1:20" x14ac:dyDescent="0.2">
      <c r="A243" s="26"/>
      <c r="B243" s="26"/>
      <c r="C243" s="26"/>
      <c r="D243" s="26"/>
      <c r="E243" s="26"/>
      <c r="F243" s="26"/>
      <c r="G243" s="26"/>
      <c r="H243" s="26"/>
      <c r="I243" s="26"/>
      <c r="J243" s="26"/>
      <c r="K243" s="26"/>
      <c r="L243" s="26"/>
      <c r="M243" s="26"/>
      <c r="N243" s="26"/>
      <c r="O243" s="26"/>
      <c r="P243" s="26"/>
      <c r="Q243" s="26"/>
      <c r="R243" s="26"/>
      <c r="S243" s="26"/>
      <c r="T243" s="26"/>
    </row>
    <row r="244" spans="1:20" x14ac:dyDescent="0.2">
      <c r="A244" s="26"/>
      <c r="B244" s="26"/>
      <c r="C244" s="26"/>
      <c r="D244" s="26"/>
      <c r="E244" s="26"/>
      <c r="F244" s="26"/>
      <c r="G244" s="26"/>
      <c r="H244" s="26"/>
      <c r="I244" s="26"/>
      <c r="J244" s="26"/>
      <c r="K244" s="26"/>
      <c r="L244" s="26"/>
      <c r="M244" s="26"/>
      <c r="N244" s="26"/>
      <c r="O244" s="26"/>
      <c r="P244" s="26"/>
      <c r="Q244" s="26"/>
      <c r="R244" s="26"/>
      <c r="S244" s="26"/>
      <c r="T244" s="26"/>
    </row>
    <row r="245" spans="1:20" x14ac:dyDescent="0.2">
      <c r="A245" s="26"/>
      <c r="B245" s="26"/>
      <c r="C245" s="26"/>
      <c r="D245" s="26"/>
      <c r="E245" s="26"/>
      <c r="F245" s="26"/>
      <c r="G245" s="26"/>
      <c r="H245" s="26"/>
      <c r="I245" s="26"/>
      <c r="J245" s="26"/>
      <c r="K245" s="26"/>
      <c r="L245" s="26"/>
      <c r="M245" s="26"/>
      <c r="N245" s="26"/>
      <c r="O245" s="26"/>
      <c r="P245" s="26"/>
      <c r="Q245" s="26"/>
      <c r="R245" s="26"/>
      <c r="S245" s="26"/>
      <c r="T245" s="26"/>
    </row>
    <row r="246" spans="1:20" x14ac:dyDescent="0.2">
      <c r="A246" s="26"/>
      <c r="B246" s="26"/>
      <c r="C246" s="26"/>
      <c r="D246" s="26"/>
      <c r="E246" s="26"/>
      <c r="F246" s="26"/>
      <c r="G246" s="26"/>
      <c r="H246" s="26"/>
      <c r="I246" s="26"/>
      <c r="J246" s="26"/>
      <c r="K246" s="26"/>
      <c r="L246" s="26"/>
      <c r="M246" s="26"/>
      <c r="N246" s="26"/>
      <c r="O246" s="26"/>
      <c r="P246" s="26"/>
      <c r="Q246" s="26"/>
      <c r="R246" s="26"/>
      <c r="S246" s="26"/>
      <c r="T246" s="26"/>
    </row>
    <row r="247" spans="1:20" x14ac:dyDescent="0.2">
      <c r="A247" s="26"/>
      <c r="B247" s="26"/>
      <c r="C247" s="26"/>
      <c r="D247" s="26"/>
      <c r="E247" s="26"/>
      <c r="F247" s="26"/>
      <c r="G247" s="26"/>
      <c r="H247" s="26"/>
      <c r="I247" s="26"/>
      <c r="J247" s="26"/>
      <c r="K247" s="26"/>
      <c r="L247" s="26"/>
      <c r="M247" s="26"/>
      <c r="N247" s="26"/>
      <c r="O247" s="26"/>
      <c r="P247" s="26"/>
      <c r="Q247" s="26"/>
      <c r="R247" s="26"/>
      <c r="S247" s="26"/>
      <c r="T247" s="26"/>
    </row>
    <row r="248" spans="1:20" x14ac:dyDescent="0.2">
      <c r="A248" s="26"/>
      <c r="B248" s="26"/>
      <c r="C248" s="26"/>
      <c r="D248" s="26"/>
      <c r="E248" s="26"/>
      <c r="F248" s="26"/>
      <c r="G248" s="26"/>
      <c r="H248" s="26"/>
      <c r="I248" s="26"/>
      <c r="J248" s="26"/>
      <c r="K248" s="26"/>
      <c r="L248" s="26"/>
      <c r="M248" s="26"/>
      <c r="N248" s="26"/>
      <c r="O248" s="26"/>
      <c r="P248" s="26"/>
      <c r="Q248" s="26"/>
      <c r="R248" s="26"/>
      <c r="S248" s="26"/>
      <c r="T248" s="26"/>
    </row>
    <row r="249" spans="1:20" x14ac:dyDescent="0.2">
      <c r="A249" s="26"/>
      <c r="B249" s="26"/>
      <c r="C249" s="26"/>
      <c r="D249" s="26"/>
      <c r="E249" s="26"/>
      <c r="F249" s="26"/>
      <c r="G249" s="26"/>
      <c r="H249" s="26"/>
      <c r="I249" s="26"/>
      <c r="J249" s="26"/>
      <c r="K249" s="26"/>
      <c r="L249" s="26"/>
      <c r="M249" s="26"/>
      <c r="N249" s="26"/>
      <c r="O249" s="26"/>
      <c r="P249" s="26"/>
      <c r="Q249" s="26"/>
      <c r="R249" s="26"/>
      <c r="S249" s="26"/>
      <c r="T249" s="26"/>
    </row>
    <row r="250" spans="1:20" x14ac:dyDescent="0.2">
      <c r="A250" s="26"/>
      <c r="B250" s="26"/>
      <c r="C250" s="26"/>
      <c r="D250" s="26"/>
      <c r="E250" s="26"/>
      <c r="F250" s="26"/>
      <c r="G250" s="26"/>
      <c r="H250" s="26"/>
      <c r="I250" s="26"/>
      <c r="J250" s="26"/>
      <c r="K250" s="26"/>
      <c r="L250" s="26"/>
      <c r="M250" s="26"/>
      <c r="N250" s="26"/>
      <c r="O250" s="26"/>
      <c r="P250" s="26"/>
      <c r="Q250" s="26"/>
      <c r="R250" s="26"/>
      <c r="S250" s="26"/>
      <c r="T250" s="26"/>
    </row>
    <row r="251" spans="1:20" x14ac:dyDescent="0.2">
      <c r="A251" s="26"/>
      <c r="B251" s="26"/>
      <c r="C251" s="26"/>
      <c r="D251" s="26"/>
      <c r="E251" s="26"/>
      <c r="F251" s="26"/>
      <c r="G251" s="26"/>
      <c r="H251" s="26"/>
      <c r="I251" s="26"/>
      <c r="J251" s="26"/>
      <c r="K251" s="26"/>
      <c r="L251" s="26"/>
      <c r="M251" s="26"/>
      <c r="N251" s="26"/>
      <c r="O251" s="26"/>
      <c r="P251" s="26"/>
      <c r="Q251" s="26"/>
      <c r="R251" s="26"/>
      <c r="S251" s="26"/>
      <c r="T251" s="26"/>
    </row>
    <row r="252" spans="1:20" x14ac:dyDescent="0.2">
      <c r="A252" s="26"/>
      <c r="B252" s="26"/>
      <c r="C252" s="26"/>
      <c r="D252" s="26"/>
      <c r="E252" s="26"/>
      <c r="F252" s="26"/>
      <c r="G252" s="26"/>
      <c r="H252" s="26"/>
      <c r="I252" s="26"/>
      <c r="J252" s="26"/>
      <c r="K252" s="26"/>
      <c r="L252" s="26"/>
      <c r="M252" s="26"/>
      <c r="N252" s="26"/>
      <c r="O252" s="26"/>
      <c r="P252" s="26"/>
      <c r="Q252" s="26"/>
      <c r="R252" s="26"/>
      <c r="S252" s="26"/>
      <c r="T252" s="26"/>
    </row>
    <row r="253" spans="1:20" x14ac:dyDescent="0.2">
      <c r="A253" s="26"/>
      <c r="B253" s="26"/>
      <c r="C253" s="26"/>
      <c r="D253" s="26"/>
      <c r="E253" s="26"/>
      <c r="F253" s="26"/>
      <c r="G253" s="26"/>
      <c r="H253" s="26"/>
      <c r="I253" s="26"/>
      <c r="J253" s="26"/>
      <c r="K253" s="26"/>
      <c r="L253" s="26"/>
      <c r="M253" s="26"/>
      <c r="N253" s="26"/>
      <c r="O253" s="26"/>
      <c r="P253" s="26"/>
      <c r="Q253" s="26"/>
      <c r="R253" s="26"/>
      <c r="S253" s="26"/>
      <c r="T253" s="26"/>
    </row>
    <row r="254" spans="1:20" x14ac:dyDescent="0.2">
      <c r="A254" s="26"/>
      <c r="B254" s="26"/>
      <c r="C254" s="26"/>
      <c r="D254" s="26"/>
      <c r="E254" s="26"/>
      <c r="F254" s="26"/>
      <c r="G254" s="26"/>
      <c r="H254" s="26"/>
      <c r="I254" s="26"/>
      <c r="J254" s="26"/>
      <c r="K254" s="26"/>
      <c r="L254" s="26"/>
      <c r="M254" s="26"/>
      <c r="N254" s="26"/>
      <c r="O254" s="26"/>
      <c r="P254" s="26"/>
      <c r="Q254" s="26"/>
      <c r="R254" s="26"/>
      <c r="S254" s="26"/>
      <c r="T254" s="26"/>
    </row>
    <row r="255" spans="1:20" x14ac:dyDescent="0.2">
      <c r="A255" s="26"/>
      <c r="B255" s="26"/>
      <c r="C255" s="26"/>
      <c r="D255" s="26"/>
      <c r="E255" s="26"/>
      <c r="F255" s="26"/>
      <c r="G255" s="26"/>
      <c r="H255" s="26"/>
      <c r="I255" s="26"/>
      <c r="J255" s="26"/>
      <c r="K255" s="26"/>
      <c r="L255" s="26"/>
      <c r="M255" s="26"/>
      <c r="N255" s="26"/>
      <c r="O255" s="26"/>
      <c r="P255" s="26"/>
      <c r="Q255" s="26"/>
      <c r="R255" s="26"/>
      <c r="S255" s="26"/>
      <c r="T255" s="26"/>
    </row>
    <row r="256" spans="1:20" x14ac:dyDescent="0.2">
      <c r="A256" s="26"/>
      <c r="B256" s="26"/>
      <c r="C256" s="26"/>
      <c r="D256" s="26"/>
      <c r="E256" s="26"/>
      <c r="F256" s="26"/>
      <c r="G256" s="26"/>
      <c r="H256" s="26"/>
      <c r="I256" s="26"/>
      <c r="J256" s="26"/>
      <c r="K256" s="26"/>
      <c r="L256" s="26"/>
      <c r="M256" s="26"/>
      <c r="N256" s="26"/>
      <c r="O256" s="26"/>
      <c r="P256" s="26"/>
      <c r="Q256" s="26"/>
      <c r="R256" s="26"/>
      <c r="S256" s="26"/>
      <c r="T256" s="26"/>
    </row>
    <row r="257" spans="1:20" x14ac:dyDescent="0.2">
      <c r="A257" s="26"/>
      <c r="B257" s="26"/>
      <c r="C257" s="26"/>
      <c r="D257" s="26"/>
      <c r="E257" s="26"/>
      <c r="F257" s="26"/>
      <c r="G257" s="26"/>
      <c r="H257" s="26"/>
      <c r="I257" s="26"/>
      <c r="J257" s="26"/>
      <c r="K257" s="26"/>
      <c r="L257" s="26"/>
      <c r="M257" s="26"/>
      <c r="N257" s="26"/>
      <c r="O257" s="26"/>
      <c r="P257" s="26"/>
      <c r="Q257" s="26"/>
      <c r="R257" s="26"/>
      <c r="S257" s="26"/>
      <c r="T257" s="26"/>
    </row>
    <row r="258" spans="1:20" x14ac:dyDescent="0.2">
      <c r="A258" s="26"/>
      <c r="B258" s="26"/>
      <c r="C258" s="26"/>
      <c r="D258" s="26"/>
      <c r="E258" s="26"/>
      <c r="F258" s="26"/>
      <c r="G258" s="26"/>
      <c r="H258" s="26"/>
      <c r="I258" s="26"/>
      <c r="J258" s="26"/>
      <c r="K258" s="26"/>
      <c r="L258" s="26"/>
      <c r="M258" s="26"/>
      <c r="N258" s="26"/>
      <c r="O258" s="26"/>
      <c r="P258" s="26"/>
      <c r="Q258" s="26"/>
      <c r="R258" s="26"/>
      <c r="S258" s="26"/>
      <c r="T258" s="26"/>
    </row>
    <row r="259" spans="1:20" x14ac:dyDescent="0.2">
      <c r="A259" s="26"/>
      <c r="B259" s="26"/>
      <c r="C259" s="26"/>
      <c r="D259" s="26"/>
      <c r="E259" s="26"/>
      <c r="F259" s="26"/>
      <c r="G259" s="26"/>
      <c r="H259" s="26"/>
      <c r="I259" s="26"/>
      <c r="J259" s="26"/>
      <c r="K259" s="26"/>
      <c r="L259" s="26"/>
      <c r="M259" s="26"/>
      <c r="N259" s="26"/>
      <c r="O259" s="26"/>
      <c r="P259" s="26"/>
      <c r="Q259" s="26"/>
      <c r="R259" s="26"/>
      <c r="S259" s="26"/>
      <c r="T259" s="26"/>
    </row>
    <row r="260" spans="1:20" x14ac:dyDescent="0.2">
      <c r="A260" s="26"/>
      <c r="B260" s="26"/>
      <c r="C260" s="26"/>
      <c r="D260" s="26"/>
      <c r="E260" s="26"/>
      <c r="F260" s="26"/>
      <c r="G260" s="26"/>
      <c r="H260" s="26"/>
      <c r="I260" s="26"/>
      <c r="J260" s="26"/>
      <c r="K260" s="26"/>
      <c r="L260" s="26"/>
      <c r="M260" s="26"/>
      <c r="N260" s="26"/>
      <c r="O260" s="26"/>
      <c r="P260" s="26"/>
      <c r="Q260" s="26"/>
      <c r="R260" s="26"/>
      <c r="S260" s="26"/>
      <c r="T260" s="26"/>
    </row>
    <row r="261" spans="1:20" x14ac:dyDescent="0.2">
      <c r="A261" s="26"/>
      <c r="B261" s="26"/>
      <c r="C261" s="26"/>
      <c r="D261" s="26"/>
      <c r="E261" s="26"/>
      <c r="F261" s="26"/>
      <c r="G261" s="26"/>
      <c r="H261" s="26"/>
      <c r="I261" s="26"/>
      <c r="J261" s="26"/>
      <c r="K261" s="26"/>
      <c r="L261" s="26"/>
      <c r="M261" s="26"/>
      <c r="N261" s="26"/>
      <c r="O261" s="26"/>
      <c r="P261" s="26"/>
      <c r="Q261" s="26"/>
      <c r="R261" s="26"/>
      <c r="S261" s="26"/>
      <c r="T261" s="26"/>
    </row>
    <row r="262" spans="1:20" x14ac:dyDescent="0.2">
      <c r="A262" s="26"/>
      <c r="B262" s="26"/>
      <c r="C262" s="26"/>
      <c r="D262" s="26"/>
      <c r="E262" s="26"/>
      <c r="F262" s="26"/>
      <c r="G262" s="26"/>
      <c r="H262" s="26"/>
      <c r="I262" s="26"/>
      <c r="J262" s="26"/>
      <c r="K262" s="26"/>
      <c r="L262" s="26"/>
      <c r="M262" s="26"/>
      <c r="N262" s="26"/>
      <c r="O262" s="26"/>
      <c r="P262" s="26"/>
      <c r="Q262" s="26"/>
      <c r="R262" s="26"/>
      <c r="S262" s="26"/>
      <c r="T262" s="26"/>
    </row>
    <row r="263" spans="1:20" x14ac:dyDescent="0.2">
      <c r="A263" s="26"/>
      <c r="B263" s="26"/>
      <c r="C263" s="26"/>
      <c r="D263" s="26"/>
      <c r="E263" s="26"/>
      <c r="F263" s="26"/>
      <c r="G263" s="26"/>
      <c r="H263" s="26"/>
      <c r="I263" s="26"/>
      <c r="J263" s="26"/>
      <c r="K263" s="26"/>
      <c r="L263" s="26"/>
      <c r="M263" s="26"/>
      <c r="N263" s="26"/>
      <c r="O263" s="26"/>
      <c r="P263" s="26"/>
      <c r="Q263" s="26"/>
      <c r="R263" s="26"/>
      <c r="S263" s="26"/>
      <c r="T263" s="26"/>
    </row>
    <row r="264" spans="1:20" x14ac:dyDescent="0.2">
      <c r="A264" s="26"/>
      <c r="B264" s="26"/>
      <c r="C264" s="26"/>
      <c r="D264" s="26"/>
      <c r="E264" s="26"/>
      <c r="F264" s="26"/>
      <c r="G264" s="26"/>
      <c r="H264" s="26"/>
      <c r="I264" s="26"/>
      <c r="J264" s="26"/>
      <c r="K264" s="26"/>
      <c r="L264" s="26"/>
      <c r="M264" s="26"/>
      <c r="N264" s="26"/>
      <c r="O264" s="26"/>
      <c r="P264" s="26"/>
      <c r="Q264" s="26"/>
      <c r="R264" s="26"/>
      <c r="S264" s="26"/>
      <c r="T264" s="26"/>
    </row>
    <row r="265" spans="1:20" x14ac:dyDescent="0.2">
      <c r="A265" s="26"/>
      <c r="B265" s="26"/>
      <c r="C265" s="26"/>
      <c r="D265" s="26"/>
      <c r="E265" s="26"/>
      <c r="F265" s="26"/>
      <c r="G265" s="26"/>
      <c r="H265" s="26"/>
      <c r="I265" s="26"/>
      <c r="J265" s="26"/>
      <c r="K265" s="26"/>
      <c r="L265" s="26"/>
      <c r="M265" s="26"/>
      <c r="N265" s="26"/>
      <c r="O265" s="26"/>
      <c r="P265" s="26"/>
      <c r="Q265" s="26"/>
      <c r="R265" s="26"/>
      <c r="S265" s="26"/>
      <c r="T265" s="26"/>
    </row>
    <row r="266" spans="1:20" x14ac:dyDescent="0.2">
      <c r="A266" s="26"/>
      <c r="B266" s="26"/>
      <c r="C266" s="26"/>
      <c r="D266" s="26"/>
      <c r="E266" s="26"/>
      <c r="F266" s="26"/>
      <c r="G266" s="26"/>
      <c r="H266" s="26"/>
      <c r="I266" s="26"/>
      <c r="J266" s="26"/>
      <c r="K266" s="26"/>
      <c r="L266" s="26"/>
      <c r="M266" s="26"/>
      <c r="N266" s="26"/>
      <c r="O266" s="26"/>
      <c r="P266" s="26"/>
      <c r="Q266" s="26"/>
      <c r="R266" s="26"/>
      <c r="S266" s="26"/>
      <c r="T266" s="26"/>
    </row>
    <row r="267" spans="1:20" x14ac:dyDescent="0.2">
      <c r="A267" s="26"/>
      <c r="B267" s="26"/>
      <c r="C267" s="26"/>
      <c r="D267" s="26"/>
      <c r="E267" s="26"/>
      <c r="F267" s="26"/>
      <c r="G267" s="26"/>
      <c r="H267" s="26"/>
      <c r="I267" s="26"/>
      <c r="J267" s="26"/>
      <c r="K267" s="26"/>
      <c r="L267" s="26"/>
      <c r="M267" s="26"/>
      <c r="N267" s="26"/>
      <c r="O267" s="26"/>
      <c r="P267" s="26"/>
      <c r="Q267" s="26"/>
      <c r="R267" s="26"/>
      <c r="S267" s="26"/>
      <c r="T267" s="26"/>
    </row>
    <row r="268" spans="1:20" x14ac:dyDescent="0.2">
      <c r="A268" s="26"/>
      <c r="B268" s="26"/>
      <c r="C268" s="26"/>
      <c r="D268" s="26"/>
      <c r="E268" s="26"/>
      <c r="F268" s="26"/>
      <c r="G268" s="26"/>
      <c r="H268" s="26"/>
      <c r="I268" s="26"/>
      <c r="J268" s="26"/>
      <c r="K268" s="26"/>
      <c r="L268" s="26"/>
      <c r="M268" s="26"/>
      <c r="N268" s="26"/>
      <c r="O268" s="26"/>
      <c r="P268" s="26"/>
      <c r="Q268" s="26"/>
      <c r="R268" s="26"/>
      <c r="S268" s="26"/>
      <c r="T268" s="26"/>
    </row>
    <row r="269" spans="1:20" x14ac:dyDescent="0.2">
      <c r="A269" s="26"/>
      <c r="B269" s="26"/>
      <c r="C269" s="26"/>
      <c r="D269" s="26"/>
      <c r="E269" s="26"/>
      <c r="F269" s="26"/>
      <c r="G269" s="26"/>
      <c r="H269" s="26"/>
      <c r="I269" s="26"/>
      <c r="J269" s="26"/>
      <c r="K269" s="26"/>
      <c r="L269" s="26"/>
      <c r="M269" s="26"/>
      <c r="N269" s="26"/>
      <c r="O269" s="26"/>
      <c r="P269" s="26"/>
      <c r="Q269" s="26"/>
      <c r="R269" s="26"/>
      <c r="S269" s="26"/>
      <c r="T269" s="26"/>
    </row>
    <row r="270" spans="1:20" x14ac:dyDescent="0.2">
      <c r="A270" s="26"/>
      <c r="B270" s="26"/>
      <c r="C270" s="26"/>
      <c r="D270" s="26"/>
      <c r="E270" s="26"/>
      <c r="F270" s="26"/>
      <c r="G270" s="26"/>
      <c r="H270" s="26"/>
      <c r="I270" s="26"/>
      <c r="J270" s="26"/>
      <c r="K270" s="26"/>
      <c r="L270" s="26"/>
      <c r="M270" s="26"/>
      <c r="N270" s="26"/>
      <c r="O270" s="26"/>
      <c r="P270" s="26"/>
      <c r="Q270" s="26"/>
      <c r="R270" s="26"/>
      <c r="S270" s="26"/>
      <c r="T270" s="26"/>
    </row>
    <row r="271" spans="1:20" x14ac:dyDescent="0.2">
      <c r="A271" s="26"/>
      <c r="B271" s="26"/>
      <c r="C271" s="26"/>
      <c r="D271" s="26"/>
      <c r="E271" s="26"/>
      <c r="F271" s="26"/>
      <c r="G271" s="26"/>
      <c r="H271" s="26"/>
      <c r="I271" s="26"/>
      <c r="J271" s="26"/>
      <c r="K271" s="26"/>
      <c r="L271" s="26"/>
      <c r="M271" s="26"/>
      <c r="N271" s="26"/>
      <c r="O271" s="26"/>
      <c r="P271" s="26"/>
      <c r="Q271" s="26"/>
      <c r="R271" s="26"/>
      <c r="S271" s="26"/>
      <c r="T271" s="26"/>
    </row>
    <row r="272" spans="1:20" x14ac:dyDescent="0.2">
      <c r="A272" s="26"/>
      <c r="B272" s="26"/>
      <c r="C272" s="26"/>
      <c r="D272" s="26"/>
      <c r="E272" s="26"/>
      <c r="F272" s="26"/>
      <c r="G272" s="26"/>
      <c r="H272" s="26"/>
      <c r="I272" s="26"/>
      <c r="J272" s="26"/>
      <c r="K272" s="26"/>
      <c r="L272" s="26"/>
      <c r="M272" s="26"/>
      <c r="N272" s="26"/>
      <c r="O272" s="26"/>
      <c r="P272" s="26"/>
      <c r="Q272" s="26"/>
      <c r="R272" s="26"/>
      <c r="S272" s="26"/>
      <c r="T272" s="26"/>
    </row>
    <row r="273" spans="1:20" x14ac:dyDescent="0.2">
      <c r="A273" s="26"/>
      <c r="B273" s="26"/>
      <c r="C273" s="26"/>
      <c r="D273" s="26"/>
      <c r="E273" s="26"/>
      <c r="F273" s="26"/>
      <c r="G273" s="26"/>
      <c r="H273" s="26"/>
      <c r="I273" s="26"/>
      <c r="J273" s="26"/>
      <c r="K273" s="26"/>
      <c r="L273" s="26"/>
      <c r="M273" s="26"/>
      <c r="N273" s="26"/>
      <c r="O273" s="26"/>
      <c r="P273" s="26"/>
      <c r="Q273" s="26"/>
      <c r="R273" s="26"/>
      <c r="S273" s="26"/>
      <c r="T273" s="26"/>
    </row>
    <row r="274" spans="1:20" x14ac:dyDescent="0.2">
      <c r="A274" s="26"/>
      <c r="B274" s="26"/>
      <c r="C274" s="26"/>
      <c r="D274" s="26"/>
      <c r="E274" s="26"/>
      <c r="F274" s="26"/>
      <c r="G274" s="26"/>
      <c r="H274" s="26"/>
      <c r="I274" s="26"/>
      <c r="J274" s="26"/>
      <c r="K274" s="26"/>
      <c r="L274" s="26"/>
      <c r="M274" s="26"/>
      <c r="N274" s="26"/>
      <c r="O274" s="26"/>
      <c r="P274" s="26"/>
      <c r="Q274" s="26"/>
      <c r="R274" s="26"/>
      <c r="S274" s="26"/>
      <c r="T274" s="26"/>
    </row>
    <row r="275" spans="1:20" x14ac:dyDescent="0.2">
      <c r="A275" s="26"/>
      <c r="B275" s="26"/>
      <c r="C275" s="26"/>
      <c r="D275" s="26"/>
      <c r="E275" s="26"/>
      <c r="F275" s="26"/>
      <c r="G275" s="26"/>
      <c r="H275" s="26"/>
      <c r="I275" s="26"/>
      <c r="J275" s="26"/>
      <c r="K275" s="26"/>
      <c r="L275" s="26"/>
      <c r="M275" s="26"/>
      <c r="N275" s="26"/>
      <c r="O275" s="26"/>
      <c r="P275" s="26"/>
      <c r="Q275" s="26"/>
      <c r="R275" s="26"/>
      <c r="S275" s="26"/>
      <c r="T275" s="26"/>
    </row>
    <row r="276" spans="1:20" x14ac:dyDescent="0.2">
      <c r="A276" s="26"/>
      <c r="B276" s="26"/>
      <c r="C276" s="26"/>
      <c r="D276" s="26"/>
      <c r="E276" s="26"/>
      <c r="F276" s="26"/>
      <c r="G276" s="26"/>
      <c r="H276" s="26"/>
      <c r="I276" s="26"/>
      <c r="J276" s="26"/>
      <c r="K276" s="26"/>
      <c r="L276" s="26"/>
      <c r="M276" s="26"/>
      <c r="N276" s="26"/>
      <c r="O276" s="26"/>
      <c r="P276" s="26"/>
      <c r="Q276" s="26"/>
      <c r="R276" s="26"/>
      <c r="S276" s="26"/>
      <c r="T276" s="26"/>
    </row>
    <row r="277" spans="1:20" x14ac:dyDescent="0.2">
      <c r="A277" s="26"/>
      <c r="B277" s="26"/>
      <c r="C277" s="26"/>
      <c r="D277" s="26"/>
      <c r="E277" s="26"/>
      <c r="F277" s="26"/>
      <c r="G277" s="26"/>
      <c r="H277" s="26"/>
      <c r="I277" s="26"/>
      <c r="J277" s="26"/>
      <c r="K277" s="26"/>
      <c r="L277" s="26"/>
      <c r="M277" s="26"/>
      <c r="N277" s="26"/>
      <c r="O277" s="26"/>
      <c r="P277" s="26"/>
      <c r="Q277" s="26"/>
      <c r="R277" s="26"/>
      <c r="S277" s="26"/>
      <c r="T277" s="26"/>
    </row>
    <row r="278" spans="1:20" x14ac:dyDescent="0.2">
      <c r="A278" s="26"/>
      <c r="B278" s="26"/>
      <c r="C278" s="26"/>
      <c r="D278" s="26"/>
      <c r="E278" s="26"/>
      <c r="F278" s="26"/>
      <c r="G278" s="26"/>
      <c r="H278" s="26"/>
      <c r="I278" s="26"/>
      <c r="J278" s="26"/>
      <c r="K278" s="26"/>
      <c r="L278" s="26"/>
      <c r="M278" s="26"/>
      <c r="N278" s="26"/>
      <c r="O278" s="26"/>
      <c r="P278" s="26"/>
      <c r="Q278" s="26"/>
      <c r="R278" s="26"/>
      <c r="S278" s="26"/>
      <c r="T278" s="26"/>
    </row>
    <row r="279" spans="1:20" x14ac:dyDescent="0.2">
      <c r="A279" s="26"/>
      <c r="B279" s="26"/>
      <c r="C279" s="26"/>
      <c r="D279" s="26"/>
      <c r="E279" s="26"/>
      <c r="F279" s="26"/>
      <c r="G279" s="26"/>
      <c r="H279" s="26"/>
      <c r="I279" s="26"/>
      <c r="J279" s="26"/>
      <c r="K279" s="26"/>
      <c r="L279" s="26"/>
      <c r="M279" s="26"/>
      <c r="N279" s="26"/>
      <c r="O279" s="26"/>
      <c r="P279" s="26"/>
      <c r="Q279" s="26"/>
      <c r="R279" s="26"/>
      <c r="S279" s="26"/>
      <c r="T279" s="26"/>
    </row>
    <row r="280" spans="1:20" x14ac:dyDescent="0.2">
      <c r="A280" s="26"/>
      <c r="B280" s="26"/>
      <c r="C280" s="26"/>
      <c r="D280" s="26"/>
      <c r="E280" s="26"/>
      <c r="F280" s="26"/>
      <c r="G280" s="26"/>
      <c r="H280" s="26"/>
      <c r="I280" s="26"/>
      <c r="J280" s="26"/>
      <c r="K280" s="26"/>
      <c r="L280" s="26"/>
      <c r="M280" s="26"/>
      <c r="N280" s="26"/>
      <c r="O280" s="26"/>
      <c r="P280" s="26"/>
      <c r="Q280" s="26"/>
      <c r="R280" s="26"/>
      <c r="S280" s="26"/>
      <c r="T280" s="26"/>
    </row>
    <row r="281" spans="1:20" x14ac:dyDescent="0.2">
      <c r="A281" s="26"/>
      <c r="B281" s="26"/>
      <c r="C281" s="26"/>
      <c r="D281" s="26"/>
      <c r="E281" s="26"/>
      <c r="F281" s="26"/>
      <c r="G281" s="26"/>
      <c r="H281" s="26"/>
      <c r="I281" s="26"/>
      <c r="J281" s="26"/>
      <c r="K281" s="26"/>
      <c r="L281" s="26"/>
      <c r="M281" s="26"/>
      <c r="N281" s="26"/>
      <c r="O281" s="26"/>
      <c r="P281" s="26"/>
      <c r="Q281" s="26"/>
      <c r="R281" s="26"/>
      <c r="S281" s="26"/>
      <c r="T281" s="26"/>
    </row>
    <row r="282" spans="1:20" x14ac:dyDescent="0.2">
      <c r="A282" s="26"/>
      <c r="B282" s="26"/>
      <c r="C282" s="26"/>
      <c r="D282" s="26"/>
      <c r="E282" s="26"/>
      <c r="F282" s="26"/>
      <c r="G282" s="26"/>
      <c r="H282" s="26"/>
      <c r="I282" s="26"/>
      <c r="J282" s="26"/>
      <c r="K282" s="26"/>
      <c r="L282" s="26"/>
      <c r="M282" s="26"/>
      <c r="N282" s="26"/>
      <c r="O282" s="26"/>
      <c r="P282" s="26"/>
      <c r="Q282" s="26"/>
      <c r="R282" s="26"/>
      <c r="S282" s="26"/>
      <c r="T282" s="26"/>
    </row>
    <row r="283" spans="1:20" x14ac:dyDescent="0.2">
      <c r="A283" s="26"/>
      <c r="B283" s="26"/>
      <c r="C283" s="26"/>
      <c r="D283" s="26"/>
      <c r="E283" s="26"/>
      <c r="F283" s="26"/>
      <c r="G283" s="26"/>
      <c r="H283" s="26"/>
      <c r="I283" s="26"/>
      <c r="J283" s="26"/>
      <c r="K283" s="26"/>
      <c r="L283" s="26"/>
      <c r="M283" s="26"/>
      <c r="N283" s="26"/>
      <c r="O283" s="26"/>
      <c r="P283" s="26"/>
      <c r="Q283" s="26"/>
      <c r="R283" s="26"/>
      <c r="S283" s="26"/>
      <c r="T283" s="26"/>
    </row>
    <row r="284" spans="1:20" x14ac:dyDescent="0.2">
      <c r="A284" s="26"/>
      <c r="B284" s="26"/>
      <c r="C284" s="26"/>
      <c r="D284" s="26"/>
      <c r="E284" s="26"/>
      <c r="F284" s="26"/>
      <c r="G284" s="26"/>
      <c r="H284" s="26"/>
      <c r="I284" s="26"/>
      <c r="J284" s="26"/>
      <c r="K284" s="26"/>
      <c r="L284" s="26"/>
      <c r="M284" s="26"/>
      <c r="N284" s="26"/>
      <c r="O284" s="26"/>
      <c r="P284" s="26"/>
      <c r="Q284" s="26"/>
      <c r="R284" s="26"/>
      <c r="S284" s="26"/>
      <c r="T284" s="26"/>
    </row>
    <row r="285" spans="1:20" x14ac:dyDescent="0.2">
      <c r="A285" s="26"/>
      <c r="B285" s="26"/>
      <c r="C285" s="26"/>
      <c r="D285" s="26"/>
      <c r="E285" s="26"/>
      <c r="F285" s="26"/>
      <c r="G285" s="26"/>
      <c r="H285" s="26"/>
      <c r="I285" s="26"/>
      <c r="J285" s="26"/>
      <c r="K285" s="26"/>
      <c r="L285" s="26"/>
      <c r="M285" s="26"/>
      <c r="N285" s="26"/>
      <c r="O285" s="26"/>
      <c r="P285" s="26"/>
      <c r="Q285" s="26"/>
      <c r="R285" s="26"/>
      <c r="S285" s="26"/>
      <c r="T285" s="26"/>
    </row>
    <row r="286" spans="1:20" x14ac:dyDescent="0.2">
      <c r="A286" s="26"/>
      <c r="B286" s="26"/>
      <c r="C286" s="26"/>
      <c r="D286" s="26"/>
      <c r="E286" s="26"/>
      <c r="F286" s="26"/>
      <c r="G286" s="26"/>
      <c r="H286" s="26"/>
      <c r="I286" s="26"/>
      <c r="J286" s="26"/>
      <c r="K286" s="26"/>
      <c r="L286" s="26"/>
      <c r="M286" s="26"/>
      <c r="N286" s="26"/>
      <c r="O286" s="26"/>
      <c r="P286" s="26"/>
      <c r="Q286" s="26"/>
      <c r="R286" s="26"/>
      <c r="S286" s="26"/>
      <c r="T286" s="26"/>
    </row>
    <row r="287" spans="1:20" x14ac:dyDescent="0.2">
      <c r="A287" s="26"/>
      <c r="B287" s="26"/>
      <c r="C287" s="26"/>
      <c r="D287" s="26"/>
      <c r="E287" s="26"/>
      <c r="F287" s="26"/>
      <c r="G287" s="26"/>
      <c r="H287" s="26"/>
      <c r="I287" s="26"/>
      <c r="J287" s="26"/>
      <c r="K287" s="26"/>
      <c r="L287" s="26"/>
      <c r="M287" s="26"/>
      <c r="N287" s="26"/>
      <c r="O287" s="26"/>
      <c r="P287" s="26"/>
      <c r="Q287" s="26"/>
      <c r="R287" s="26"/>
      <c r="S287" s="26"/>
      <c r="T287" s="26"/>
    </row>
    <row r="288" spans="1:20" x14ac:dyDescent="0.2">
      <c r="A288" s="26"/>
      <c r="B288" s="26"/>
      <c r="C288" s="26"/>
      <c r="D288" s="26"/>
      <c r="E288" s="26"/>
      <c r="F288" s="26"/>
      <c r="G288" s="26"/>
      <c r="H288" s="26"/>
      <c r="I288" s="26"/>
      <c r="J288" s="26"/>
      <c r="K288" s="26"/>
      <c r="L288" s="26"/>
      <c r="M288" s="26"/>
      <c r="N288" s="26"/>
      <c r="O288" s="26"/>
      <c r="P288" s="26"/>
      <c r="Q288" s="26"/>
      <c r="R288" s="26"/>
      <c r="S288" s="26"/>
      <c r="T288" s="26"/>
    </row>
    <row r="289" spans="1:20" x14ac:dyDescent="0.2">
      <c r="A289" s="26"/>
      <c r="B289" s="26"/>
      <c r="C289" s="26"/>
      <c r="D289" s="26"/>
      <c r="E289" s="26"/>
      <c r="F289" s="26"/>
      <c r="G289" s="26"/>
      <c r="H289" s="26"/>
      <c r="I289" s="26"/>
      <c r="J289" s="26"/>
      <c r="K289" s="26"/>
      <c r="L289" s="26"/>
      <c r="M289" s="26"/>
      <c r="N289" s="26"/>
      <c r="O289" s="26"/>
      <c r="P289" s="26"/>
      <c r="Q289" s="26"/>
      <c r="R289" s="26"/>
      <c r="S289" s="26"/>
      <c r="T289" s="26"/>
    </row>
    <row r="290" spans="1:20" x14ac:dyDescent="0.2">
      <c r="A290" s="26"/>
      <c r="B290" s="26"/>
      <c r="C290" s="26"/>
      <c r="D290" s="26"/>
      <c r="E290" s="26"/>
      <c r="F290" s="26"/>
      <c r="G290" s="26"/>
      <c r="H290" s="26"/>
      <c r="I290" s="26"/>
      <c r="J290" s="26"/>
      <c r="K290" s="26"/>
      <c r="L290" s="26"/>
      <c r="M290" s="26"/>
      <c r="N290" s="26"/>
      <c r="O290" s="26"/>
      <c r="P290" s="26"/>
      <c r="Q290" s="26"/>
      <c r="R290" s="26"/>
      <c r="S290" s="26"/>
      <c r="T290" s="26"/>
    </row>
    <row r="291" spans="1:20" x14ac:dyDescent="0.2">
      <c r="A291" s="26"/>
      <c r="B291" s="26"/>
      <c r="C291" s="26"/>
      <c r="D291" s="26"/>
      <c r="E291" s="26"/>
      <c r="F291" s="26"/>
      <c r="G291" s="26"/>
      <c r="H291" s="26"/>
      <c r="I291" s="26"/>
      <c r="J291" s="26"/>
      <c r="K291" s="26"/>
      <c r="L291" s="26"/>
      <c r="M291" s="26"/>
      <c r="N291" s="26"/>
      <c r="O291" s="26"/>
      <c r="P291" s="26"/>
      <c r="Q291" s="26"/>
      <c r="R291" s="26"/>
      <c r="S291" s="26"/>
      <c r="T291" s="26"/>
    </row>
    <row r="292" spans="1:20" x14ac:dyDescent="0.2">
      <c r="A292" s="26"/>
      <c r="B292" s="26"/>
      <c r="C292" s="26"/>
      <c r="D292" s="26"/>
      <c r="E292" s="26"/>
      <c r="F292" s="26"/>
      <c r="G292" s="26"/>
      <c r="H292" s="26"/>
      <c r="I292" s="26"/>
      <c r="J292" s="26"/>
      <c r="K292" s="26"/>
      <c r="L292" s="26"/>
      <c r="M292" s="26"/>
      <c r="N292" s="26"/>
      <c r="O292" s="26"/>
      <c r="P292" s="26"/>
      <c r="Q292" s="26"/>
      <c r="R292" s="26"/>
      <c r="S292" s="26"/>
      <c r="T292" s="26"/>
    </row>
    <row r="293" spans="1:20" x14ac:dyDescent="0.2">
      <c r="A293" s="26"/>
      <c r="B293" s="26"/>
      <c r="C293" s="26"/>
      <c r="D293" s="26"/>
      <c r="E293" s="26"/>
      <c r="F293" s="26"/>
      <c r="G293" s="26"/>
      <c r="H293" s="26"/>
      <c r="I293" s="26"/>
      <c r="J293" s="26"/>
      <c r="K293" s="26"/>
      <c r="L293" s="26"/>
      <c r="M293" s="26"/>
      <c r="N293" s="26"/>
      <c r="O293" s="26"/>
      <c r="P293" s="26"/>
      <c r="Q293" s="26"/>
      <c r="R293" s="26"/>
      <c r="S293" s="26"/>
      <c r="T293" s="26"/>
    </row>
    <row r="294" spans="1:20" x14ac:dyDescent="0.2">
      <c r="A294" s="26"/>
      <c r="B294" s="26"/>
      <c r="C294" s="26"/>
      <c r="D294" s="26"/>
      <c r="E294" s="26"/>
      <c r="F294" s="26"/>
      <c r="G294" s="26"/>
      <c r="H294" s="26"/>
      <c r="I294" s="26"/>
      <c r="J294" s="26"/>
      <c r="K294" s="26"/>
      <c r="L294" s="26"/>
      <c r="M294" s="26"/>
      <c r="N294" s="26"/>
      <c r="O294" s="26"/>
      <c r="P294" s="26"/>
      <c r="Q294" s="26"/>
      <c r="R294" s="26"/>
      <c r="S294" s="26"/>
      <c r="T294" s="26"/>
    </row>
    <row r="295" spans="1:20" x14ac:dyDescent="0.2">
      <c r="A295" s="26"/>
      <c r="B295" s="26"/>
      <c r="C295" s="26"/>
      <c r="D295" s="26"/>
      <c r="E295" s="26"/>
      <c r="F295" s="26"/>
      <c r="G295" s="26"/>
      <c r="H295" s="26"/>
      <c r="I295" s="26"/>
      <c r="J295" s="26"/>
      <c r="K295" s="26"/>
      <c r="L295" s="26"/>
      <c r="M295" s="26"/>
      <c r="N295" s="26"/>
      <c r="O295" s="26"/>
      <c r="P295" s="26"/>
      <c r="Q295" s="26"/>
      <c r="R295" s="26"/>
      <c r="S295" s="26"/>
      <c r="T295" s="26"/>
    </row>
    <row r="296" spans="1:20" x14ac:dyDescent="0.2">
      <c r="A296" s="26"/>
      <c r="B296" s="26"/>
      <c r="C296" s="26"/>
      <c r="D296" s="26"/>
      <c r="E296" s="26"/>
      <c r="F296" s="26"/>
      <c r="G296" s="26"/>
      <c r="H296" s="26"/>
      <c r="I296" s="26"/>
      <c r="J296" s="26"/>
      <c r="K296" s="26"/>
      <c r="L296" s="26"/>
      <c r="M296" s="26"/>
      <c r="N296" s="26"/>
      <c r="O296" s="26"/>
      <c r="P296" s="26"/>
      <c r="Q296" s="26"/>
      <c r="R296" s="26"/>
      <c r="S296" s="26"/>
      <c r="T296" s="26"/>
    </row>
    <row r="297" spans="1:20" x14ac:dyDescent="0.2">
      <c r="A297" s="26"/>
      <c r="B297" s="26"/>
      <c r="C297" s="26"/>
      <c r="D297" s="26"/>
      <c r="E297" s="26"/>
      <c r="F297" s="26"/>
      <c r="G297" s="26"/>
      <c r="H297" s="26"/>
      <c r="I297" s="26"/>
      <c r="J297" s="26"/>
      <c r="K297" s="26"/>
      <c r="L297" s="26"/>
      <c r="M297" s="26"/>
      <c r="N297" s="26"/>
      <c r="O297" s="26"/>
      <c r="P297" s="26"/>
      <c r="Q297" s="26"/>
      <c r="R297" s="26"/>
      <c r="S297" s="26"/>
      <c r="T297" s="26"/>
    </row>
    <row r="298" spans="1:20" x14ac:dyDescent="0.2">
      <c r="A298" s="26"/>
      <c r="B298" s="26"/>
      <c r="C298" s="26"/>
      <c r="D298" s="26"/>
      <c r="E298" s="26"/>
      <c r="F298" s="26"/>
      <c r="G298" s="26"/>
      <c r="H298" s="26"/>
      <c r="I298" s="26"/>
      <c r="J298" s="26"/>
      <c r="K298" s="26"/>
      <c r="L298" s="26"/>
      <c r="M298" s="26"/>
      <c r="N298" s="26"/>
      <c r="O298" s="26"/>
      <c r="P298" s="26"/>
      <c r="Q298" s="26"/>
      <c r="R298" s="26"/>
      <c r="S298" s="26"/>
      <c r="T298" s="26"/>
    </row>
    <row r="299" spans="1:20" x14ac:dyDescent="0.2">
      <c r="A299" s="26"/>
      <c r="B299" s="26"/>
      <c r="C299" s="26"/>
      <c r="D299" s="26"/>
      <c r="E299" s="26"/>
      <c r="F299" s="26"/>
      <c r="G299" s="26"/>
      <c r="H299" s="26"/>
      <c r="I299" s="26"/>
      <c r="J299" s="26"/>
      <c r="K299" s="26"/>
      <c r="L299" s="26"/>
      <c r="M299" s="26"/>
      <c r="N299" s="26"/>
      <c r="O299" s="26"/>
      <c r="P299" s="26"/>
      <c r="Q299" s="26"/>
      <c r="R299" s="26"/>
      <c r="S299" s="26"/>
      <c r="T299" s="26"/>
    </row>
    <row r="300" spans="1:20" x14ac:dyDescent="0.2">
      <c r="A300" s="26"/>
      <c r="B300" s="26"/>
      <c r="C300" s="26"/>
      <c r="D300" s="26"/>
      <c r="E300" s="26"/>
      <c r="F300" s="26"/>
      <c r="G300" s="26"/>
      <c r="H300" s="26"/>
      <c r="I300" s="26"/>
      <c r="J300" s="26"/>
      <c r="K300" s="26"/>
      <c r="L300" s="26"/>
      <c r="M300" s="26"/>
      <c r="N300" s="26"/>
      <c r="O300" s="26"/>
      <c r="P300" s="26"/>
      <c r="Q300" s="26"/>
      <c r="R300" s="26"/>
      <c r="S300" s="26"/>
      <c r="T300" s="26"/>
    </row>
    <row r="301" spans="1:20" x14ac:dyDescent="0.2">
      <c r="A301" s="26"/>
      <c r="B301" s="26"/>
      <c r="C301" s="26"/>
      <c r="D301" s="26"/>
      <c r="E301" s="26"/>
      <c r="F301" s="26"/>
      <c r="G301" s="26"/>
      <c r="H301" s="26"/>
      <c r="I301" s="26"/>
      <c r="J301" s="26"/>
      <c r="K301" s="26"/>
      <c r="L301" s="26"/>
      <c r="M301" s="26"/>
      <c r="N301" s="26"/>
      <c r="O301" s="26"/>
      <c r="P301" s="26"/>
      <c r="Q301" s="26"/>
      <c r="R301" s="26"/>
      <c r="S301" s="26"/>
      <c r="T301" s="26"/>
    </row>
    <row r="302" spans="1:20" x14ac:dyDescent="0.2">
      <c r="A302" s="26"/>
      <c r="B302" s="26"/>
      <c r="C302" s="26"/>
      <c r="D302" s="26"/>
      <c r="E302" s="26"/>
      <c r="F302" s="26"/>
      <c r="G302" s="26"/>
      <c r="H302" s="26"/>
      <c r="I302" s="26"/>
      <c r="J302" s="26"/>
      <c r="K302" s="26"/>
      <c r="L302" s="26"/>
      <c r="M302" s="26"/>
      <c r="N302" s="26"/>
      <c r="O302" s="26"/>
      <c r="P302" s="26"/>
      <c r="Q302" s="26"/>
      <c r="R302" s="26"/>
      <c r="S302" s="26"/>
      <c r="T302" s="26"/>
    </row>
    <row r="303" spans="1:20" x14ac:dyDescent="0.2">
      <c r="A303" s="26"/>
      <c r="B303" s="26"/>
      <c r="C303" s="26"/>
      <c r="D303" s="26"/>
      <c r="E303" s="26"/>
      <c r="F303" s="26"/>
      <c r="G303" s="26"/>
      <c r="H303" s="26"/>
      <c r="I303" s="26"/>
      <c r="J303" s="26"/>
      <c r="K303" s="26"/>
      <c r="L303" s="26"/>
      <c r="M303" s="26"/>
      <c r="N303" s="26"/>
      <c r="O303" s="26"/>
      <c r="P303" s="26"/>
      <c r="Q303" s="26"/>
      <c r="R303" s="26"/>
      <c r="S303" s="26"/>
      <c r="T303" s="26"/>
    </row>
    <row r="304" spans="1:20" x14ac:dyDescent="0.2">
      <c r="A304" s="26"/>
      <c r="B304" s="26"/>
      <c r="C304" s="26"/>
      <c r="D304" s="26"/>
      <c r="E304" s="26"/>
      <c r="F304" s="26"/>
      <c r="G304" s="26"/>
      <c r="H304" s="26"/>
      <c r="I304" s="26"/>
      <c r="J304" s="26"/>
      <c r="K304" s="26"/>
      <c r="L304" s="26"/>
      <c r="M304" s="26"/>
      <c r="N304" s="26"/>
      <c r="O304" s="26"/>
      <c r="P304" s="26"/>
      <c r="Q304" s="26"/>
      <c r="R304" s="26"/>
      <c r="S304" s="26"/>
      <c r="T304" s="26"/>
    </row>
    <row r="305" spans="1:20" x14ac:dyDescent="0.2">
      <c r="A305" s="26"/>
      <c r="B305" s="26"/>
      <c r="C305" s="26"/>
      <c r="D305" s="26"/>
      <c r="E305" s="26"/>
      <c r="F305" s="26"/>
      <c r="G305" s="26"/>
      <c r="H305" s="26"/>
      <c r="I305" s="26"/>
      <c r="J305" s="26"/>
      <c r="K305" s="26"/>
      <c r="L305" s="26"/>
      <c r="M305" s="26"/>
      <c r="N305" s="26"/>
      <c r="O305" s="26"/>
      <c r="P305" s="26"/>
      <c r="Q305" s="26"/>
      <c r="R305" s="26"/>
      <c r="S305" s="26"/>
      <c r="T305" s="26"/>
    </row>
    <row r="306" spans="1:20" x14ac:dyDescent="0.2">
      <c r="A306" s="26"/>
      <c r="B306" s="26"/>
      <c r="C306" s="26"/>
      <c r="D306" s="26"/>
      <c r="E306" s="26"/>
      <c r="F306" s="26"/>
      <c r="G306" s="26"/>
      <c r="H306" s="26"/>
      <c r="I306" s="26"/>
      <c r="J306" s="26"/>
      <c r="K306" s="26"/>
      <c r="L306" s="26"/>
      <c r="M306" s="26"/>
      <c r="N306" s="26"/>
      <c r="O306" s="26"/>
      <c r="P306" s="26"/>
      <c r="Q306" s="26"/>
      <c r="R306" s="26"/>
      <c r="S306" s="26"/>
      <c r="T306" s="26"/>
    </row>
    <row r="307" spans="1:20" x14ac:dyDescent="0.2">
      <c r="A307" s="26"/>
      <c r="B307" s="26"/>
      <c r="C307" s="26"/>
      <c r="D307" s="26"/>
      <c r="E307" s="26"/>
      <c r="F307" s="26"/>
      <c r="G307" s="26"/>
      <c r="H307" s="26"/>
      <c r="I307" s="26"/>
      <c r="J307" s="26"/>
      <c r="K307" s="26"/>
      <c r="L307" s="26"/>
      <c r="M307" s="26"/>
      <c r="N307" s="26"/>
      <c r="O307" s="26"/>
      <c r="P307" s="26"/>
      <c r="Q307" s="26"/>
      <c r="R307" s="26"/>
      <c r="S307" s="26"/>
      <c r="T307" s="26"/>
    </row>
    <row r="308" spans="1:20" x14ac:dyDescent="0.2">
      <c r="A308" s="26"/>
      <c r="B308" s="26"/>
      <c r="C308" s="26"/>
      <c r="D308" s="26"/>
      <c r="E308" s="26"/>
      <c r="F308" s="26"/>
      <c r="G308" s="26"/>
      <c r="H308" s="26"/>
      <c r="I308" s="26"/>
      <c r="J308" s="26"/>
      <c r="K308" s="26"/>
      <c r="L308" s="26"/>
      <c r="M308" s="26"/>
      <c r="N308" s="26"/>
      <c r="O308" s="26"/>
      <c r="P308" s="26"/>
      <c r="Q308" s="26"/>
      <c r="R308" s="26"/>
      <c r="S308" s="26"/>
      <c r="T308" s="26"/>
    </row>
    <row r="309" spans="1:20" x14ac:dyDescent="0.2">
      <c r="A309" s="26"/>
      <c r="B309" s="26"/>
      <c r="C309" s="26"/>
      <c r="D309" s="26"/>
      <c r="E309" s="26"/>
      <c r="F309" s="26"/>
      <c r="G309" s="26"/>
      <c r="H309" s="26"/>
      <c r="I309" s="26"/>
      <c r="J309" s="26"/>
      <c r="K309" s="26"/>
      <c r="L309" s="26"/>
      <c r="M309" s="26"/>
      <c r="N309" s="26"/>
      <c r="O309" s="26"/>
      <c r="P309" s="26"/>
      <c r="Q309" s="26"/>
      <c r="R309" s="26"/>
      <c r="S309" s="26"/>
      <c r="T309" s="26"/>
    </row>
    <row r="310" spans="1:20" x14ac:dyDescent="0.2">
      <c r="A310" s="26"/>
      <c r="B310" s="26"/>
      <c r="C310" s="26"/>
      <c r="D310" s="26"/>
      <c r="E310" s="26"/>
      <c r="F310" s="26"/>
      <c r="G310" s="26"/>
      <c r="H310" s="26"/>
      <c r="I310" s="26"/>
      <c r="J310" s="26"/>
      <c r="K310" s="26"/>
      <c r="L310" s="26"/>
      <c r="M310" s="26"/>
      <c r="N310" s="26"/>
      <c r="O310" s="26"/>
      <c r="P310" s="26"/>
      <c r="Q310" s="26"/>
      <c r="R310" s="26"/>
      <c r="S310" s="26"/>
      <c r="T310" s="26"/>
    </row>
    <row r="311" spans="1:20" x14ac:dyDescent="0.2">
      <c r="A311" s="26"/>
      <c r="B311" s="26"/>
      <c r="C311" s="26"/>
      <c r="D311" s="26"/>
      <c r="E311" s="26"/>
      <c r="F311" s="26"/>
      <c r="G311" s="26"/>
      <c r="H311" s="26"/>
      <c r="I311" s="26"/>
      <c r="J311" s="26"/>
      <c r="K311" s="26"/>
      <c r="L311" s="26"/>
      <c r="M311" s="26"/>
      <c r="N311" s="26"/>
      <c r="O311" s="26"/>
      <c r="P311" s="26"/>
      <c r="Q311" s="26"/>
      <c r="R311" s="26"/>
      <c r="S311" s="26"/>
      <c r="T311" s="26"/>
    </row>
    <row r="312" spans="1:20" x14ac:dyDescent="0.2">
      <c r="A312" s="26"/>
      <c r="B312" s="26"/>
      <c r="C312" s="26"/>
      <c r="D312" s="26"/>
      <c r="E312" s="26"/>
      <c r="F312" s="26"/>
      <c r="G312" s="26"/>
      <c r="H312" s="26"/>
      <c r="I312" s="26"/>
      <c r="J312" s="26"/>
      <c r="K312" s="26"/>
      <c r="L312" s="26"/>
      <c r="M312" s="26"/>
      <c r="N312" s="26"/>
      <c r="O312" s="26"/>
      <c r="P312" s="26"/>
      <c r="Q312" s="26"/>
      <c r="R312" s="26"/>
      <c r="S312" s="26"/>
      <c r="T312" s="26"/>
    </row>
    <row r="313" spans="1:20" x14ac:dyDescent="0.2">
      <c r="A313" s="26"/>
      <c r="B313" s="26"/>
      <c r="C313" s="26"/>
      <c r="D313" s="26"/>
      <c r="E313" s="26"/>
      <c r="F313" s="26"/>
      <c r="G313" s="26"/>
      <c r="H313" s="26"/>
      <c r="I313" s="26"/>
      <c r="J313" s="26"/>
      <c r="K313" s="26"/>
      <c r="L313" s="26"/>
      <c r="M313" s="26"/>
      <c r="N313" s="26"/>
      <c r="O313" s="26"/>
      <c r="P313" s="26"/>
      <c r="Q313" s="26"/>
      <c r="R313" s="26"/>
      <c r="S313" s="26"/>
      <c r="T313" s="26"/>
    </row>
    <row r="314" spans="1:20" x14ac:dyDescent="0.2">
      <c r="A314" s="26"/>
      <c r="B314" s="26"/>
      <c r="C314" s="26"/>
      <c r="D314" s="26"/>
      <c r="E314" s="26"/>
      <c r="F314" s="26"/>
      <c r="G314" s="26"/>
      <c r="H314" s="26"/>
      <c r="I314" s="26"/>
      <c r="J314" s="26"/>
      <c r="K314" s="26"/>
      <c r="L314" s="26"/>
      <c r="M314" s="26"/>
      <c r="N314" s="26"/>
      <c r="O314" s="26"/>
      <c r="P314" s="26"/>
      <c r="Q314" s="26"/>
      <c r="R314" s="26"/>
      <c r="S314" s="26"/>
      <c r="T314" s="26"/>
    </row>
    <row r="315" spans="1:20" x14ac:dyDescent="0.2">
      <c r="A315" s="26"/>
      <c r="B315" s="26"/>
      <c r="C315" s="26"/>
      <c r="D315" s="26"/>
      <c r="E315" s="26"/>
      <c r="F315" s="26"/>
      <c r="G315" s="26"/>
      <c r="H315" s="26"/>
      <c r="I315" s="26"/>
      <c r="J315" s="26"/>
      <c r="K315" s="26"/>
      <c r="L315" s="26"/>
      <c r="M315" s="26"/>
      <c r="N315" s="26"/>
      <c r="O315" s="26"/>
      <c r="P315" s="26"/>
      <c r="Q315" s="26"/>
      <c r="R315" s="26"/>
      <c r="S315" s="26"/>
      <c r="T315" s="26"/>
    </row>
    <row r="316" spans="1:20" x14ac:dyDescent="0.2">
      <c r="A316" s="26"/>
      <c r="B316" s="26"/>
      <c r="C316" s="26"/>
      <c r="D316" s="26"/>
      <c r="E316" s="26"/>
      <c r="F316" s="26"/>
      <c r="G316" s="26"/>
      <c r="H316" s="26"/>
      <c r="I316" s="26"/>
      <c r="J316" s="26"/>
      <c r="K316" s="26"/>
      <c r="L316" s="26"/>
      <c r="M316" s="26"/>
      <c r="N316" s="26"/>
      <c r="O316" s="26"/>
      <c r="P316" s="26"/>
      <c r="Q316" s="26"/>
      <c r="R316" s="26"/>
      <c r="S316" s="26"/>
      <c r="T316" s="26"/>
    </row>
    <row r="317" spans="1:20" x14ac:dyDescent="0.2">
      <c r="A317" s="26"/>
      <c r="B317" s="26"/>
      <c r="C317" s="26"/>
      <c r="D317" s="26"/>
      <c r="E317" s="26"/>
      <c r="F317" s="26"/>
      <c r="G317" s="26"/>
      <c r="H317" s="26"/>
      <c r="I317" s="26"/>
      <c r="J317" s="26"/>
      <c r="K317" s="26"/>
      <c r="L317" s="26"/>
      <c r="M317" s="26"/>
      <c r="N317" s="26"/>
      <c r="O317" s="26"/>
      <c r="P317" s="26"/>
      <c r="Q317" s="26"/>
      <c r="R317" s="26"/>
      <c r="S317" s="26"/>
      <c r="T317" s="26"/>
    </row>
    <row r="318" spans="1:20" x14ac:dyDescent="0.2">
      <c r="A318" s="26"/>
      <c r="B318" s="26"/>
      <c r="C318" s="26"/>
      <c r="D318" s="26"/>
      <c r="E318" s="26"/>
      <c r="F318" s="26"/>
      <c r="G318" s="26"/>
      <c r="H318" s="26"/>
      <c r="I318" s="26"/>
      <c r="J318" s="26"/>
      <c r="K318" s="26"/>
      <c r="L318" s="26"/>
      <c r="M318" s="26"/>
      <c r="N318" s="26"/>
      <c r="O318" s="26"/>
      <c r="P318" s="26"/>
      <c r="Q318" s="26"/>
      <c r="R318" s="26"/>
      <c r="S318" s="26"/>
      <c r="T318" s="26"/>
    </row>
    <row r="319" spans="1:20" x14ac:dyDescent="0.2">
      <c r="A319" s="26"/>
      <c r="B319" s="26"/>
      <c r="C319" s="26"/>
      <c r="D319" s="26"/>
      <c r="E319" s="26"/>
      <c r="F319" s="26"/>
      <c r="G319" s="26"/>
      <c r="H319" s="26"/>
      <c r="I319" s="26"/>
      <c r="J319" s="26"/>
      <c r="K319" s="26"/>
      <c r="L319" s="26"/>
      <c r="M319" s="26"/>
      <c r="N319" s="26"/>
      <c r="O319" s="26"/>
      <c r="P319" s="26"/>
      <c r="Q319" s="26"/>
      <c r="R319" s="26"/>
      <c r="S319" s="26"/>
      <c r="T319" s="26"/>
    </row>
    <row r="320" spans="1:20" x14ac:dyDescent="0.2">
      <c r="A320" s="26"/>
      <c r="B320" s="26"/>
      <c r="C320" s="26"/>
      <c r="D320" s="26"/>
      <c r="E320" s="26"/>
      <c r="F320" s="26"/>
      <c r="G320" s="26"/>
      <c r="H320" s="26"/>
      <c r="I320" s="26"/>
      <c r="J320" s="26"/>
      <c r="K320" s="26"/>
      <c r="L320" s="26"/>
      <c r="M320" s="26"/>
      <c r="N320" s="26"/>
      <c r="O320" s="26"/>
      <c r="P320" s="26"/>
      <c r="Q320" s="26"/>
      <c r="R320" s="26"/>
      <c r="S320" s="26"/>
      <c r="T320" s="26"/>
    </row>
    <row r="321" spans="1:20" x14ac:dyDescent="0.2">
      <c r="A321" s="26"/>
      <c r="B321" s="26"/>
      <c r="C321" s="26"/>
      <c r="D321" s="26"/>
      <c r="E321" s="26"/>
      <c r="F321" s="26"/>
      <c r="G321" s="26"/>
      <c r="H321" s="26"/>
      <c r="I321" s="26"/>
      <c r="J321" s="26"/>
      <c r="K321" s="26"/>
      <c r="L321" s="26"/>
      <c r="M321" s="26"/>
      <c r="N321" s="26"/>
      <c r="O321" s="26"/>
      <c r="P321" s="26"/>
      <c r="Q321" s="26"/>
      <c r="R321" s="26"/>
      <c r="S321" s="26"/>
      <c r="T321" s="26"/>
    </row>
    <row r="322" spans="1:20" x14ac:dyDescent="0.2">
      <c r="A322" s="26"/>
      <c r="B322" s="26"/>
      <c r="C322" s="26"/>
      <c r="D322" s="26"/>
      <c r="E322" s="26"/>
      <c r="F322" s="26"/>
      <c r="G322" s="26"/>
      <c r="H322" s="26"/>
      <c r="I322" s="26"/>
      <c r="J322" s="26"/>
      <c r="K322" s="26"/>
      <c r="L322" s="26"/>
      <c r="M322" s="26"/>
      <c r="N322" s="26"/>
      <c r="O322" s="26"/>
      <c r="P322" s="26"/>
      <c r="Q322" s="26"/>
      <c r="R322" s="26"/>
      <c r="S322" s="26"/>
      <c r="T322" s="26"/>
    </row>
    <row r="323" spans="1:20" x14ac:dyDescent="0.2">
      <c r="A323" s="26"/>
      <c r="B323" s="26"/>
      <c r="C323" s="26"/>
      <c r="D323" s="26"/>
      <c r="E323" s="26"/>
      <c r="F323" s="26"/>
      <c r="G323" s="26"/>
      <c r="H323" s="26"/>
      <c r="I323" s="26"/>
      <c r="J323" s="26"/>
      <c r="K323" s="26"/>
      <c r="L323" s="26"/>
      <c r="M323" s="26"/>
      <c r="N323" s="26"/>
      <c r="O323" s="26"/>
      <c r="P323" s="26"/>
      <c r="Q323" s="26"/>
      <c r="R323" s="26"/>
      <c r="S323" s="26"/>
      <c r="T323" s="26"/>
    </row>
    <row r="324" spans="1:20" x14ac:dyDescent="0.2">
      <c r="A324" s="26"/>
      <c r="B324" s="26"/>
      <c r="C324" s="26"/>
      <c r="D324" s="26"/>
      <c r="E324" s="26"/>
      <c r="F324" s="26"/>
      <c r="G324" s="26"/>
      <c r="H324" s="26"/>
      <c r="I324" s="26"/>
      <c r="J324" s="26"/>
      <c r="K324" s="26"/>
      <c r="L324" s="26"/>
      <c r="M324" s="26"/>
      <c r="N324" s="26"/>
      <c r="O324" s="26"/>
      <c r="P324" s="26"/>
      <c r="Q324" s="26"/>
      <c r="R324" s="26"/>
      <c r="S324" s="26"/>
      <c r="T324" s="26"/>
    </row>
    <row r="325" spans="1:20" x14ac:dyDescent="0.2">
      <c r="A325" s="26"/>
      <c r="B325" s="26"/>
      <c r="C325" s="26"/>
      <c r="D325" s="26"/>
      <c r="E325" s="26"/>
      <c r="F325" s="26"/>
      <c r="G325" s="26"/>
      <c r="H325" s="26"/>
      <c r="I325" s="26"/>
      <c r="J325" s="26"/>
      <c r="K325" s="26"/>
      <c r="L325" s="26"/>
      <c r="M325" s="26"/>
      <c r="N325" s="26"/>
      <c r="O325" s="26"/>
      <c r="P325" s="26"/>
      <c r="Q325" s="26"/>
      <c r="R325" s="26"/>
      <c r="S325" s="26"/>
      <c r="T325" s="26"/>
    </row>
    <row r="326" spans="1:20" x14ac:dyDescent="0.2">
      <c r="A326" s="26"/>
      <c r="B326" s="26"/>
      <c r="C326" s="26"/>
      <c r="D326" s="26"/>
      <c r="E326" s="26"/>
      <c r="F326" s="26"/>
      <c r="G326" s="26"/>
      <c r="H326" s="26"/>
      <c r="I326" s="26"/>
      <c r="J326" s="26"/>
      <c r="K326" s="26"/>
      <c r="L326" s="26"/>
      <c r="M326" s="26"/>
      <c r="N326" s="26"/>
      <c r="O326" s="26"/>
      <c r="P326" s="26"/>
      <c r="Q326" s="26"/>
      <c r="R326" s="26"/>
      <c r="S326" s="26"/>
      <c r="T326" s="26"/>
    </row>
    <row r="327" spans="1:20" x14ac:dyDescent="0.2">
      <c r="A327" s="26"/>
      <c r="B327" s="26"/>
      <c r="C327" s="26"/>
      <c r="D327" s="26"/>
      <c r="E327" s="26"/>
      <c r="F327" s="26"/>
      <c r="G327" s="26"/>
      <c r="H327" s="26"/>
      <c r="I327" s="26"/>
      <c r="J327" s="26"/>
      <c r="K327" s="26"/>
      <c r="L327" s="26"/>
      <c r="M327" s="26"/>
      <c r="N327" s="26"/>
      <c r="O327" s="26"/>
      <c r="P327" s="26"/>
      <c r="Q327" s="26"/>
      <c r="R327" s="26"/>
      <c r="S327" s="26"/>
      <c r="T327" s="26"/>
    </row>
    <row r="328" spans="1:20" x14ac:dyDescent="0.2">
      <c r="A328" s="26"/>
      <c r="B328" s="26"/>
      <c r="C328" s="26"/>
      <c r="D328" s="26"/>
      <c r="E328" s="26"/>
      <c r="F328" s="26"/>
      <c r="G328" s="26"/>
      <c r="H328" s="26"/>
      <c r="I328" s="26"/>
      <c r="J328" s="26"/>
      <c r="K328" s="26"/>
      <c r="L328" s="26"/>
      <c r="M328" s="26"/>
      <c r="N328" s="26"/>
      <c r="O328" s="26"/>
      <c r="P328" s="26"/>
      <c r="Q328" s="26"/>
      <c r="R328" s="26"/>
      <c r="S328" s="26"/>
      <c r="T328" s="26"/>
    </row>
    <row r="329" spans="1:20" x14ac:dyDescent="0.2">
      <c r="A329" s="26"/>
      <c r="B329" s="26"/>
      <c r="C329" s="26"/>
      <c r="D329" s="26"/>
      <c r="E329" s="26"/>
      <c r="F329" s="26"/>
      <c r="G329" s="26"/>
      <c r="H329" s="26"/>
      <c r="I329" s="26"/>
      <c r="J329" s="26"/>
      <c r="K329" s="26"/>
      <c r="L329" s="26"/>
      <c r="M329" s="26"/>
      <c r="N329" s="26"/>
      <c r="O329" s="26"/>
      <c r="P329" s="26"/>
      <c r="Q329" s="26"/>
      <c r="R329" s="26"/>
      <c r="S329" s="26"/>
      <c r="T329" s="26"/>
    </row>
    <row r="330" spans="1:20" x14ac:dyDescent="0.2">
      <c r="A330" s="26"/>
      <c r="B330" s="26"/>
      <c r="C330" s="26"/>
      <c r="D330" s="26"/>
      <c r="E330" s="26"/>
      <c r="F330" s="26"/>
      <c r="G330" s="26"/>
      <c r="H330" s="26"/>
      <c r="I330" s="26"/>
      <c r="J330" s="26"/>
      <c r="K330" s="26"/>
      <c r="L330" s="26"/>
      <c r="M330" s="26"/>
      <c r="N330" s="26"/>
      <c r="O330" s="26"/>
      <c r="P330" s="26"/>
      <c r="Q330" s="26"/>
      <c r="R330" s="26"/>
      <c r="S330" s="26"/>
      <c r="T330" s="26"/>
    </row>
    <row r="331" spans="1:20" x14ac:dyDescent="0.2">
      <c r="A331" s="26"/>
      <c r="B331" s="26"/>
      <c r="C331" s="26"/>
      <c r="D331" s="26"/>
      <c r="E331" s="26"/>
      <c r="F331" s="26"/>
      <c r="G331" s="26"/>
      <c r="H331" s="26"/>
      <c r="I331" s="26"/>
      <c r="J331" s="26"/>
      <c r="K331" s="26"/>
      <c r="L331" s="26"/>
      <c r="M331" s="26"/>
      <c r="N331" s="26"/>
      <c r="O331" s="26"/>
      <c r="P331" s="26"/>
      <c r="Q331" s="26"/>
      <c r="R331" s="26"/>
      <c r="S331" s="26"/>
      <c r="T331" s="26"/>
    </row>
    <row r="332" spans="1:20" x14ac:dyDescent="0.2">
      <c r="A332" s="26"/>
      <c r="B332" s="26"/>
      <c r="C332" s="26"/>
      <c r="D332" s="26"/>
      <c r="E332" s="26"/>
      <c r="F332" s="26"/>
      <c r="G332" s="26"/>
      <c r="H332" s="26"/>
      <c r="I332" s="26"/>
      <c r="J332" s="26"/>
      <c r="K332" s="26"/>
      <c r="L332" s="26"/>
      <c r="M332" s="26"/>
      <c r="N332" s="26"/>
      <c r="O332" s="26"/>
      <c r="P332" s="26"/>
      <c r="Q332" s="26"/>
      <c r="R332" s="26"/>
      <c r="S332" s="26"/>
      <c r="T332" s="26"/>
    </row>
    <row r="333" spans="1:20" x14ac:dyDescent="0.2">
      <c r="A333" s="26"/>
      <c r="B333" s="26"/>
      <c r="C333" s="26"/>
      <c r="D333" s="26"/>
      <c r="E333" s="26"/>
      <c r="F333" s="26"/>
      <c r="G333" s="26"/>
      <c r="H333" s="26"/>
      <c r="I333" s="26"/>
      <c r="J333" s="26"/>
      <c r="K333" s="26"/>
      <c r="L333" s="26"/>
      <c r="M333" s="26"/>
      <c r="N333" s="26"/>
      <c r="O333" s="26"/>
      <c r="P333" s="26"/>
      <c r="Q333" s="26"/>
      <c r="R333" s="26"/>
      <c r="S333" s="26"/>
      <c r="T333" s="26"/>
    </row>
    <row r="334" spans="1:20" x14ac:dyDescent="0.2">
      <c r="A334" s="26"/>
      <c r="B334" s="26"/>
      <c r="C334" s="26"/>
      <c r="D334" s="26"/>
      <c r="E334" s="26"/>
      <c r="F334" s="26"/>
      <c r="G334" s="26"/>
      <c r="H334" s="26"/>
      <c r="I334" s="26"/>
      <c r="J334" s="26"/>
      <c r="K334" s="26"/>
      <c r="L334" s="26"/>
      <c r="M334" s="26"/>
      <c r="N334" s="26"/>
      <c r="O334" s="26"/>
      <c r="P334" s="26"/>
      <c r="Q334" s="26"/>
      <c r="R334" s="26"/>
      <c r="S334" s="26"/>
      <c r="T334" s="26"/>
    </row>
    <row r="335" spans="1:20" x14ac:dyDescent="0.2">
      <c r="A335" s="26"/>
      <c r="B335" s="26"/>
      <c r="C335" s="26"/>
      <c r="D335" s="26"/>
      <c r="E335" s="26"/>
      <c r="F335" s="26"/>
      <c r="G335" s="26"/>
      <c r="H335" s="26"/>
      <c r="I335" s="26"/>
      <c r="J335" s="26"/>
      <c r="K335" s="26"/>
      <c r="L335" s="26"/>
      <c r="M335" s="26"/>
      <c r="N335" s="26"/>
      <c r="O335" s="26"/>
      <c r="P335" s="26"/>
      <c r="Q335" s="26"/>
      <c r="R335" s="26"/>
      <c r="S335" s="26"/>
      <c r="T335" s="26"/>
    </row>
    <row r="336" spans="1:20" x14ac:dyDescent="0.2">
      <c r="A336" s="26"/>
      <c r="B336" s="26"/>
      <c r="C336" s="26"/>
      <c r="D336" s="26"/>
      <c r="E336" s="26"/>
      <c r="F336" s="26"/>
      <c r="G336" s="26"/>
      <c r="H336" s="26"/>
      <c r="I336" s="26"/>
      <c r="J336" s="26"/>
      <c r="K336" s="26"/>
      <c r="L336" s="26"/>
      <c r="M336" s="26"/>
      <c r="N336" s="26"/>
      <c r="O336" s="26"/>
      <c r="P336" s="26"/>
      <c r="Q336" s="26"/>
      <c r="R336" s="26"/>
      <c r="S336" s="26"/>
      <c r="T336" s="26"/>
    </row>
    <row r="337" spans="1:20" x14ac:dyDescent="0.2">
      <c r="A337" s="26"/>
      <c r="B337" s="26"/>
      <c r="C337" s="26"/>
      <c r="D337" s="26"/>
      <c r="E337" s="26"/>
      <c r="F337" s="26"/>
      <c r="G337" s="26"/>
      <c r="H337" s="26"/>
      <c r="I337" s="26"/>
      <c r="J337" s="26"/>
      <c r="K337" s="26"/>
      <c r="L337" s="26"/>
      <c r="M337" s="26"/>
      <c r="N337" s="26"/>
      <c r="O337" s="26"/>
      <c r="P337" s="26"/>
      <c r="Q337" s="26"/>
      <c r="R337" s="26"/>
      <c r="S337" s="26"/>
      <c r="T337" s="26"/>
    </row>
    <row r="338" spans="1:20" x14ac:dyDescent="0.2">
      <c r="A338" s="26"/>
      <c r="B338" s="26"/>
      <c r="C338" s="26"/>
      <c r="D338" s="26"/>
      <c r="E338" s="26"/>
      <c r="F338" s="26"/>
      <c r="G338" s="26"/>
      <c r="H338" s="26"/>
      <c r="I338" s="26"/>
      <c r="J338" s="26"/>
      <c r="K338" s="26"/>
      <c r="L338" s="26"/>
      <c r="M338" s="26"/>
      <c r="N338" s="26"/>
      <c r="O338" s="26"/>
      <c r="P338" s="26"/>
      <c r="Q338" s="26"/>
      <c r="R338" s="26"/>
      <c r="S338" s="26"/>
      <c r="T338" s="26"/>
    </row>
    <row r="339" spans="1:20" x14ac:dyDescent="0.2">
      <c r="A339" s="26"/>
      <c r="B339" s="26"/>
      <c r="C339" s="26"/>
      <c r="D339" s="26"/>
      <c r="E339" s="26"/>
      <c r="F339" s="26"/>
      <c r="G339" s="26"/>
      <c r="H339" s="26"/>
      <c r="I339" s="26"/>
      <c r="J339" s="26"/>
      <c r="K339" s="26"/>
      <c r="L339" s="26"/>
      <c r="M339" s="26"/>
      <c r="N339" s="26"/>
      <c r="O339" s="26"/>
      <c r="P339" s="26"/>
      <c r="Q339" s="26"/>
      <c r="R339" s="26"/>
      <c r="S339" s="26"/>
      <c r="T339" s="26"/>
    </row>
    <row r="340" spans="1:20" x14ac:dyDescent="0.2">
      <c r="A340" s="26"/>
      <c r="B340" s="26"/>
      <c r="C340" s="26"/>
      <c r="D340" s="26"/>
      <c r="E340" s="26"/>
      <c r="F340" s="26"/>
      <c r="G340" s="26"/>
      <c r="H340" s="26"/>
      <c r="I340" s="26"/>
      <c r="J340" s="26"/>
      <c r="K340" s="26"/>
      <c r="L340" s="26"/>
      <c r="M340" s="26"/>
      <c r="N340" s="26"/>
      <c r="O340" s="26"/>
      <c r="P340" s="26"/>
      <c r="Q340" s="26"/>
      <c r="R340" s="26"/>
      <c r="S340" s="26"/>
      <c r="T340" s="26"/>
    </row>
    <row r="341" spans="1:20" x14ac:dyDescent="0.2">
      <c r="A341" s="26"/>
      <c r="B341" s="26"/>
      <c r="C341" s="26"/>
      <c r="D341" s="26"/>
      <c r="E341" s="26"/>
      <c r="F341" s="26"/>
      <c r="G341" s="26"/>
      <c r="H341" s="26"/>
      <c r="I341" s="26"/>
      <c r="J341" s="26"/>
      <c r="K341" s="26"/>
      <c r="L341" s="26"/>
      <c r="M341" s="26"/>
      <c r="N341" s="26"/>
      <c r="O341" s="26"/>
      <c r="P341" s="26"/>
      <c r="Q341" s="26"/>
      <c r="R341" s="26"/>
      <c r="S341" s="26"/>
      <c r="T341" s="26"/>
    </row>
    <row r="342" spans="1:20" x14ac:dyDescent="0.2">
      <c r="A342" s="26"/>
      <c r="B342" s="26"/>
      <c r="C342" s="26"/>
      <c r="D342" s="26"/>
      <c r="E342" s="26"/>
      <c r="F342" s="26"/>
      <c r="G342" s="26"/>
      <c r="H342" s="26"/>
      <c r="I342" s="26"/>
      <c r="J342" s="26"/>
      <c r="K342" s="26"/>
      <c r="L342" s="26"/>
      <c r="M342" s="26"/>
      <c r="N342" s="26"/>
      <c r="O342" s="26"/>
      <c r="P342" s="26"/>
      <c r="Q342" s="26"/>
      <c r="R342" s="26"/>
      <c r="S342" s="26"/>
      <c r="T342" s="26"/>
    </row>
    <row r="343" spans="1:20" x14ac:dyDescent="0.2">
      <c r="A343" s="26"/>
      <c r="B343" s="26"/>
      <c r="C343" s="26"/>
      <c r="D343" s="26"/>
      <c r="E343" s="26"/>
      <c r="F343" s="26"/>
      <c r="G343" s="26"/>
      <c r="H343" s="26"/>
      <c r="I343" s="26"/>
      <c r="J343" s="26"/>
      <c r="K343" s="26"/>
      <c r="L343" s="26"/>
      <c r="M343" s="26"/>
      <c r="N343" s="26"/>
      <c r="O343" s="26"/>
      <c r="P343" s="26"/>
      <c r="Q343" s="26"/>
      <c r="R343" s="26"/>
      <c r="S343" s="26"/>
      <c r="T343" s="26"/>
    </row>
    <row r="344" spans="1:20" x14ac:dyDescent="0.2">
      <c r="A344" s="26"/>
      <c r="B344" s="26"/>
      <c r="C344" s="26"/>
      <c r="D344" s="26"/>
      <c r="E344" s="26"/>
      <c r="F344" s="26"/>
      <c r="G344" s="26"/>
      <c r="H344" s="26"/>
      <c r="I344" s="26"/>
      <c r="J344" s="26"/>
      <c r="K344" s="26"/>
      <c r="L344" s="26"/>
      <c r="M344" s="26"/>
      <c r="N344" s="26"/>
      <c r="O344" s="26"/>
      <c r="P344" s="26"/>
      <c r="Q344" s="26"/>
      <c r="R344" s="26"/>
      <c r="S344" s="26"/>
      <c r="T344" s="26"/>
    </row>
    <row r="345" spans="1:20" x14ac:dyDescent="0.2">
      <c r="A345" s="26"/>
      <c r="B345" s="26"/>
      <c r="C345" s="26"/>
      <c r="D345" s="26"/>
      <c r="E345" s="26"/>
      <c r="F345" s="26"/>
      <c r="G345" s="26"/>
      <c r="H345" s="26"/>
      <c r="I345" s="26"/>
      <c r="J345" s="26"/>
      <c r="K345" s="26"/>
      <c r="L345" s="26"/>
      <c r="M345" s="26"/>
      <c r="N345" s="26"/>
      <c r="O345" s="26"/>
      <c r="P345" s="26"/>
      <c r="Q345" s="26"/>
      <c r="R345" s="26"/>
      <c r="S345" s="26"/>
      <c r="T345" s="26"/>
    </row>
    <row r="346" spans="1:20" x14ac:dyDescent="0.2">
      <c r="A346" s="26"/>
      <c r="B346" s="26"/>
      <c r="C346" s="26"/>
      <c r="D346" s="26"/>
      <c r="E346" s="26"/>
      <c r="F346" s="26"/>
      <c r="G346" s="26"/>
      <c r="H346" s="26"/>
      <c r="I346" s="26"/>
      <c r="J346" s="26"/>
      <c r="K346" s="26"/>
      <c r="L346" s="26"/>
      <c r="M346" s="26"/>
      <c r="N346" s="26"/>
      <c r="O346" s="26"/>
      <c r="P346" s="26"/>
      <c r="Q346" s="26"/>
      <c r="R346" s="26"/>
      <c r="S346" s="26"/>
      <c r="T346" s="26"/>
    </row>
    <row r="347" spans="1:20" x14ac:dyDescent="0.2">
      <c r="A347" s="26"/>
      <c r="B347" s="26"/>
      <c r="C347" s="26"/>
      <c r="D347" s="26"/>
      <c r="E347" s="26"/>
      <c r="F347" s="26"/>
      <c r="G347" s="26"/>
      <c r="H347" s="26"/>
      <c r="I347" s="26"/>
      <c r="J347" s="26"/>
      <c r="K347" s="26"/>
      <c r="L347" s="26"/>
      <c r="M347" s="26"/>
      <c r="N347" s="26"/>
      <c r="O347" s="26"/>
      <c r="P347" s="26"/>
      <c r="Q347" s="26"/>
      <c r="R347" s="26"/>
      <c r="S347" s="26"/>
      <c r="T347" s="26"/>
    </row>
    <row r="348" spans="1:20" x14ac:dyDescent="0.2">
      <c r="A348" s="26"/>
      <c r="B348" s="26"/>
      <c r="C348" s="26"/>
      <c r="D348" s="26"/>
      <c r="E348" s="26"/>
      <c r="F348" s="26"/>
      <c r="G348" s="26"/>
      <c r="H348" s="26"/>
      <c r="I348" s="26"/>
      <c r="J348" s="26"/>
      <c r="K348" s="26"/>
      <c r="L348" s="26"/>
      <c r="M348" s="26"/>
      <c r="N348" s="26"/>
      <c r="O348" s="26"/>
      <c r="P348" s="26"/>
      <c r="Q348" s="26"/>
      <c r="R348" s="26"/>
      <c r="S348" s="26"/>
      <c r="T348" s="26"/>
    </row>
    <row r="349" spans="1:20" x14ac:dyDescent="0.2">
      <c r="A349" s="26"/>
      <c r="B349" s="26"/>
      <c r="C349" s="26"/>
      <c r="D349" s="26"/>
      <c r="E349" s="26"/>
      <c r="F349" s="26"/>
      <c r="G349" s="26"/>
      <c r="H349" s="26"/>
      <c r="I349" s="26"/>
      <c r="J349" s="26"/>
      <c r="K349" s="26"/>
      <c r="L349" s="26"/>
      <c r="M349" s="26"/>
      <c r="N349" s="26"/>
      <c r="O349" s="26"/>
      <c r="P349" s="26"/>
      <c r="Q349" s="26"/>
      <c r="R349" s="26"/>
      <c r="S349" s="26"/>
      <c r="T349" s="26"/>
    </row>
    <row r="350" spans="1:20" x14ac:dyDescent="0.2">
      <c r="A350" s="26"/>
      <c r="B350" s="26"/>
      <c r="C350" s="26"/>
      <c r="D350" s="26"/>
      <c r="E350" s="26"/>
      <c r="F350" s="26"/>
      <c r="G350" s="26"/>
      <c r="H350" s="26"/>
      <c r="I350" s="26"/>
      <c r="J350" s="26"/>
      <c r="K350" s="26"/>
      <c r="L350" s="26"/>
      <c r="M350" s="26"/>
      <c r="N350" s="26"/>
      <c r="O350" s="26"/>
      <c r="P350" s="26"/>
      <c r="Q350" s="26"/>
      <c r="R350" s="26"/>
      <c r="S350" s="26"/>
      <c r="T350" s="26"/>
    </row>
    <row r="351" spans="1:20" x14ac:dyDescent="0.2">
      <c r="A351" s="26"/>
      <c r="B351" s="26"/>
      <c r="C351" s="26"/>
      <c r="D351" s="26"/>
      <c r="E351" s="26"/>
      <c r="F351" s="26"/>
      <c r="G351" s="26"/>
      <c r="H351" s="26"/>
      <c r="I351" s="26"/>
      <c r="J351" s="26"/>
      <c r="K351" s="26"/>
      <c r="L351" s="26"/>
      <c r="M351" s="26"/>
      <c r="N351" s="26"/>
      <c r="O351" s="26"/>
      <c r="P351" s="26"/>
      <c r="Q351" s="26"/>
      <c r="R351" s="26"/>
      <c r="S351" s="26"/>
      <c r="T351" s="26"/>
    </row>
    <row r="352" spans="1:20" x14ac:dyDescent="0.2">
      <c r="A352" s="26"/>
      <c r="B352" s="26"/>
      <c r="C352" s="26"/>
      <c r="D352" s="26"/>
      <c r="E352" s="26"/>
      <c r="F352" s="26"/>
      <c r="G352" s="26"/>
      <c r="H352" s="26"/>
      <c r="I352" s="26"/>
      <c r="J352" s="26"/>
      <c r="K352" s="26"/>
      <c r="L352" s="26"/>
      <c r="M352" s="26"/>
      <c r="N352" s="26"/>
      <c r="O352" s="26"/>
      <c r="P352" s="26"/>
      <c r="Q352" s="26"/>
      <c r="R352" s="26"/>
      <c r="S352" s="26"/>
      <c r="T352" s="26"/>
    </row>
    <row r="353" spans="1:20" x14ac:dyDescent="0.2">
      <c r="A353" s="26"/>
      <c r="B353" s="26"/>
      <c r="C353" s="26"/>
      <c r="D353" s="26"/>
      <c r="E353" s="26"/>
      <c r="F353" s="26"/>
      <c r="G353" s="26"/>
      <c r="H353" s="26"/>
      <c r="I353" s="26"/>
      <c r="J353" s="26"/>
      <c r="K353" s="26"/>
      <c r="L353" s="26"/>
      <c r="M353" s="26"/>
      <c r="N353" s="26"/>
      <c r="O353" s="26"/>
      <c r="P353" s="26"/>
      <c r="Q353" s="26"/>
      <c r="R353" s="26"/>
      <c r="S353" s="26"/>
      <c r="T353" s="26"/>
    </row>
    <row r="354" spans="1:20" x14ac:dyDescent="0.2">
      <c r="A354" s="26"/>
      <c r="B354" s="26"/>
      <c r="C354" s="26"/>
      <c r="D354" s="26"/>
      <c r="E354" s="26"/>
      <c r="F354" s="26"/>
      <c r="G354" s="26"/>
      <c r="H354" s="26"/>
      <c r="I354" s="26"/>
      <c r="J354" s="26"/>
      <c r="K354" s="26"/>
      <c r="L354" s="26"/>
      <c r="M354" s="26"/>
      <c r="N354" s="26"/>
      <c r="O354" s="26"/>
      <c r="P354" s="26"/>
      <c r="Q354" s="26"/>
      <c r="R354" s="26"/>
      <c r="S354" s="26"/>
      <c r="T354" s="26"/>
    </row>
    <row r="355" spans="1:20" x14ac:dyDescent="0.2">
      <c r="A355" s="26"/>
      <c r="B355" s="26"/>
      <c r="C355" s="26"/>
      <c r="D355" s="26"/>
      <c r="E355" s="26"/>
      <c r="F355" s="26"/>
      <c r="G355" s="26"/>
      <c r="H355" s="26"/>
      <c r="I355" s="26"/>
      <c r="J355" s="26"/>
      <c r="K355" s="26"/>
      <c r="L355" s="26"/>
      <c r="M355" s="26"/>
      <c r="N355" s="26"/>
      <c r="O355" s="26"/>
      <c r="P355" s="26"/>
      <c r="Q355" s="26"/>
      <c r="R355" s="26"/>
      <c r="S355" s="26"/>
      <c r="T355" s="26"/>
    </row>
    <row r="356" spans="1:20" x14ac:dyDescent="0.2">
      <c r="A356" s="26"/>
      <c r="B356" s="26"/>
      <c r="C356" s="26"/>
      <c r="D356" s="26"/>
      <c r="E356" s="26"/>
      <c r="F356" s="26"/>
      <c r="G356" s="26"/>
      <c r="H356" s="26"/>
      <c r="I356" s="26"/>
      <c r="J356" s="26"/>
      <c r="K356" s="26"/>
      <c r="L356" s="26"/>
      <c r="M356" s="26"/>
      <c r="N356" s="26"/>
      <c r="O356" s="26"/>
      <c r="P356" s="26"/>
      <c r="Q356" s="26"/>
      <c r="R356" s="26"/>
      <c r="S356" s="26"/>
      <c r="T356" s="26"/>
    </row>
    <row r="357" spans="1:20" x14ac:dyDescent="0.2">
      <c r="A357" s="26"/>
      <c r="B357" s="26"/>
      <c r="C357" s="26"/>
      <c r="D357" s="26"/>
      <c r="E357" s="26"/>
      <c r="F357" s="26"/>
      <c r="G357" s="26"/>
      <c r="H357" s="26"/>
      <c r="I357" s="26"/>
      <c r="J357" s="26"/>
      <c r="K357" s="26"/>
      <c r="L357" s="26"/>
      <c r="M357" s="26"/>
      <c r="N357" s="26"/>
      <c r="O357" s="26"/>
      <c r="P357" s="26"/>
      <c r="Q357" s="26"/>
      <c r="R357" s="26"/>
      <c r="S357" s="26"/>
      <c r="T357" s="26"/>
    </row>
    <row r="358" spans="1:20" x14ac:dyDescent="0.2">
      <c r="A358" s="26"/>
      <c r="B358" s="26"/>
      <c r="C358" s="26"/>
      <c r="D358" s="26"/>
      <c r="E358" s="26"/>
      <c r="F358" s="26"/>
      <c r="G358" s="26"/>
      <c r="H358" s="26"/>
      <c r="I358" s="26"/>
      <c r="J358" s="26"/>
      <c r="K358" s="26"/>
      <c r="L358" s="26"/>
      <c r="M358" s="26"/>
      <c r="N358" s="26"/>
      <c r="O358" s="26"/>
      <c r="P358" s="26"/>
      <c r="Q358" s="26"/>
      <c r="R358" s="26"/>
      <c r="S358" s="26"/>
      <c r="T358" s="26"/>
    </row>
    <row r="359" spans="1:20" x14ac:dyDescent="0.2">
      <c r="A359" s="26"/>
      <c r="B359" s="26"/>
      <c r="C359" s="26"/>
      <c r="D359" s="26"/>
      <c r="E359" s="26"/>
      <c r="F359" s="26"/>
      <c r="G359" s="26"/>
      <c r="H359" s="26"/>
      <c r="I359" s="26"/>
      <c r="J359" s="26"/>
      <c r="K359" s="26"/>
      <c r="L359" s="26"/>
      <c r="M359" s="26"/>
      <c r="N359" s="26"/>
      <c r="O359" s="26"/>
      <c r="P359" s="26"/>
      <c r="Q359" s="26"/>
      <c r="R359" s="26"/>
      <c r="S359" s="26"/>
      <c r="T359" s="26"/>
    </row>
    <row r="360" spans="1:20" x14ac:dyDescent="0.2">
      <c r="A360" s="26"/>
      <c r="B360" s="26"/>
      <c r="C360" s="26"/>
      <c r="D360" s="26"/>
      <c r="E360" s="26"/>
      <c r="F360" s="26"/>
      <c r="G360" s="26"/>
      <c r="H360" s="26"/>
      <c r="I360" s="26"/>
      <c r="J360" s="26"/>
      <c r="K360" s="26"/>
      <c r="L360" s="26"/>
      <c r="M360" s="26"/>
      <c r="N360" s="26"/>
      <c r="O360" s="26"/>
      <c r="P360" s="26"/>
      <c r="Q360" s="26"/>
      <c r="R360" s="26"/>
      <c r="S360" s="26"/>
      <c r="T360" s="26"/>
    </row>
    <row r="361" spans="1:20" x14ac:dyDescent="0.2">
      <c r="A361" s="26"/>
      <c r="B361" s="26"/>
      <c r="C361" s="26"/>
      <c r="D361" s="26"/>
      <c r="E361" s="26"/>
      <c r="F361" s="26"/>
      <c r="G361" s="26"/>
      <c r="H361" s="26"/>
      <c r="I361" s="26"/>
      <c r="J361" s="26"/>
      <c r="K361" s="26"/>
      <c r="L361" s="26"/>
      <c r="M361" s="26"/>
      <c r="N361" s="26"/>
      <c r="O361" s="26"/>
      <c r="P361" s="26"/>
      <c r="Q361" s="26"/>
      <c r="R361" s="26"/>
      <c r="S361" s="26"/>
      <c r="T361" s="26"/>
    </row>
    <row r="362" spans="1:20" x14ac:dyDescent="0.2">
      <c r="A362" s="26"/>
      <c r="B362" s="26"/>
      <c r="C362" s="26"/>
      <c r="D362" s="26"/>
      <c r="E362" s="26"/>
      <c r="F362" s="26"/>
      <c r="G362" s="26"/>
      <c r="H362" s="26"/>
      <c r="I362" s="26"/>
      <c r="J362" s="26"/>
      <c r="K362" s="26"/>
      <c r="L362" s="26"/>
      <c r="M362" s="26"/>
      <c r="N362" s="26"/>
      <c r="O362" s="26"/>
      <c r="P362" s="26"/>
      <c r="Q362" s="26"/>
      <c r="R362" s="26"/>
      <c r="S362" s="26"/>
      <c r="T362" s="26"/>
    </row>
    <row r="363" spans="1:20" x14ac:dyDescent="0.2">
      <c r="A363" s="26"/>
      <c r="B363" s="26"/>
      <c r="C363" s="26"/>
      <c r="D363" s="26"/>
      <c r="E363" s="26"/>
      <c r="F363" s="26"/>
      <c r="G363" s="26"/>
      <c r="H363" s="26"/>
      <c r="I363" s="26"/>
      <c r="J363" s="26"/>
      <c r="K363" s="26"/>
      <c r="L363" s="26"/>
      <c r="M363" s="26"/>
      <c r="N363" s="26"/>
      <c r="O363" s="26"/>
      <c r="P363" s="26"/>
      <c r="Q363" s="26"/>
      <c r="R363" s="26"/>
      <c r="S363" s="26"/>
      <c r="T363" s="26"/>
    </row>
    <row r="364" spans="1:20" x14ac:dyDescent="0.2">
      <c r="A364" s="26"/>
      <c r="B364" s="26"/>
      <c r="C364" s="26"/>
      <c r="D364" s="26"/>
      <c r="E364" s="26"/>
      <c r="F364" s="26"/>
      <c r="G364" s="26"/>
      <c r="H364" s="26"/>
      <c r="I364" s="26"/>
      <c r="J364" s="26"/>
      <c r="K364" s="26"/>
      <c r="L364" s="26"/>
      <c r="M364" s="26"/>
      <c r="N364" s="26"/>
      <c r="O364" s="26"/>
      <c r="P364" s="26"/>
      <c r="Q364" s="26"/>
      <c r="R364" s="26"/>
      <c r="S364" s="26"/>
      <c r="T364" s="26"/>
    </row>
    <row r="365" spans="1:20" x14ac:dyDescent="0.2">
      <c r="A365" s="26"/>
      <c r="B365" s="26"/>
      <c r="C365" s="26"/>
      <c r="D365" s="26"/>
      <c r="E365" s="26"/>
      <c r="F365" s="26"/>
      <c r="G365" s="26"/>
      <c r="H365" s="26"/>
      <c r="I365" s="26"/>
      <c r="J365" s="26"/>
      <c r="K365" s="26"/>
      <c r="L365" s="26"/>
      <c r="M365" s="26"/>
      <c r="N365" s="26"/>
      <c r="O365" s="26"/>
      <c r="P365" s="26"/>
      <c r="Q365" s="26"/>
      <c r="R365" s="26"/>
      <c r="S365" s="26"/>
      <c r="T365" s="26"/>
    </row>
    <row r="366" spans="1:20" x14ac:dyDescent="0.2">
      <c r="A366" s="26"/>
      <c r="B366" s="26"/>
      <c r="C366" s="26"/>
      <c r="D366" s="26"/>
      <c r="E366" s="26"/>
      <c r="F366" s="26"/>
      <c r="G366" s="26"/>
      <c r="H366" s="26"/>
      <c r="I366" s="26"/>
      <c r="J366" s="26"/>
      <c r="K366" s="26"/>
      <c r="L366" s="26"/>
      <c r="M366" s="26"/>
      <c r="N366" s="26"/>
      <c r="O366" s="26"/>
      <c r="P366" s="26"/>
      <c r="Q366" s="26"/>
      <c r="R366" s="26"/>
      <c r="S366" s="26"/>
      <c r="T366" s="26"/>
    </row>
    <row r="367" spans="1:20" x14ac:dyDescent="0.2">
      <c r="A367" s="26"/>
      <c r="B367" s="26"/>
      <c r="C367" s="26"/>
      <c r="D367" s="26"/>
      <c r="E367" s="26"/>
      <c r="F367" s="26"/>
      <c r="G367" s="26"/>
      <c r="H367" s="26"/>
      <c r="I367" s="26"/>
      <c r="J367" s="26"/>
      <c r="K367" s="26"/>
      <c r="L367" s="26"/>
      <c r="M367" s="26"/>
      <c r="N367" s="26"/>
      <c r="O367" s="26"/>
      <c r="P367" s="26"/>
      <c r="Q367" s="26"/>
      <c r="R367" s="26"/>
      <c r="S367" s="26"/>
      <c r="T367" s="26"/>
    </row>
    <row r="368" spans="1:20" x14ac:dyDescent="0.2">
      <c r="A368" s="26"/>
      <c r="B368" s="26"/>
      <c r="C368" s="26"/>
      <c r="D368" s="26"/>
      <c r="E368" s="26"/>
      <c r="F368" s="26"/>
      <c r="G368" s="26"/>
      <c r="H368" s="26"/>
      <c r="I368" s="26"/>
      <c r="J368" s="26"/>
      <c r="K368" s="26"/>
      <c r="L368" s="26"/>
      <c r="M368" s="26"/>
      <c r="N368" s="26"/>
      <c r="O368" s="26"/>
      <c r="P368" s="26"/>
      <c r="Q368" s="26"/>
      <c r="R368" s="26"/>
      <c r="S368" s="26"/>
      <c r="T368" s="26"/>
    </row>
    <row r="369" spans="1:20" x14ac:dyDescent="0.2">
      <c r="A369" s="26"/>
      <c r="B369" s="26"/>
      <c r="C369" s="26"/>
      <c r="D369" s="26"/>
      <c r="E369" s="26"/>
      <c r="F369" s="26"/>
      <c r="G369" s="26"/>
      <c r="H369" s="26"/>
      <c r="I369" s="26"/>
      <c r="J369" s="26"/>
      <c r="K369" s="26"/>
      <c r="L369" s="26"/>
      <c r="M369" s="26"/>
      <c r="N369" s="26"/>
      <c r="O369" s="26"/>
      <c r="P369" s="26"/>
      <c r="Q369" s="26"/>
      <c r="R369" s="26"/>
      <c r="S369" s="26"/>
      <c r="T369" s="26"/>
    </row>
    <row r="370" spans="1:20" x14ac:dyDescent="0.2">
      <c r="A370" s="26"/>
      <c r="B370" s="26"/>
      <c r="C370" s="26"/>
      <c r="D370" s="26"/>
      <c r="E370" s="26"/>
      <c r="F370" s="26"/>
      <c r="G370" s="26"/>
      <c r="H370" s="26"/>
      <c r="I370" s="26"/>
      <c r="J370" s="26"/>
      <c r="K370" s="26"/>
      <c r="L370" s="26"/>
      <c r="M370" s="26"/>
      <c r="N370" s="26"/>
      <c r="O370" s="26"/>
      <c r="P370" s="26"/>
      <c r="Q370" s="26"/>
      <c r="R370" s="26"/>
      <c r="S370" s="26"/>
      <c r="T370" s="26"/>
    </row>
    <row r="371" spans="1:20" x14ac:dyDescent="0.2">
      <c r="A371" s="26"/>
      <c r="B371" s="26"/>
      <c r="C371" s="26"/>
      <c r="D371" s="26"/>
      <c r="E371" s="26"/>
      <c r="F371" s="26"/>
      <c r="G371" s="26"/>
      <c r="H371" s="26"/>
      <c r="I371" s="26"/>
      <c r="J371" s="26"/>
      <c r="K371" s="26"/>
      <c r="L371" s="26"/>
      <c r="M371" s="26"/>
      <c r="N371" s="26"/>
      <c r="O371" s="26"/>
      <c r="P371" s="26"/>
      <c r="Q371" s="26"/>
      <c r="R371" s="26"/>
      <c r="S371" s="26"/>
      <c r="T371" s="26"/>
    </row>
    <row r="372" spans="1:20" x14ac:dyDescent="0.2">
      <c r="A372" s="26"/>
      <c r="B372" s="26"/>
      <c r="C372" s="26"/>
      <c r="D372" s="26"/>
      <c r="E372" s="26"/>
      <c r="F372" s="26"/>
      <c r="G372" s="26"/>
      <c r="H372" s="26"/>
      <c r="I372" s="26"/>
      <c r="J372" s="26"/>
      <c r="K372" s="26"/>
      <c r="L372" s="26"/>
      <c r="M372" s="26"/>
      <c r="N372" s="26"/>
      <c r="O372" s="26"/>
      <c r="P372" s="26"/>
      <c r="Q372" s="26"/>
      <c r="R372" s="26"/>
      <c r="S372" s="26"/>
      <c r="T372" s="26"/>
    </row>
    <row r="373" spans="1:20" x14ac:dyDescent="0.2">
      <c r="A373" s="26"/>
      <c r="B373" s="26"/>
      <c r="C373" s="26"/>
      <c r="D373" s="26"/>
      <c r="E373" s="26"/>
      <c r="F373" s="26"/>
      <c r="G373" s="26"/>
      <c r="H373" s="26"/>
      <c r="I373" s="26"/>
      <c r="J373" s="26"/>
      <c r="K373" s="26"/>
      <c r="L373" s="26"/>
      <c r="M373" s="26"/>
      <c r="N373" s="26"/>
      <c r="O373" s="26"/>
      <c r="P373" s="26"/>
      <c r="Q373" s="26"/>
      <c r="R373" s="26"/>
      <c r="S373" s="26"/>
      <c r="T373" s="26"/>
    </row>
    <row r="374" spans="1:20" x14ac:dyDescent="0.2">
      <c r="A374" s="26"/>
      <c r="B374" s="26"/>
      <c r="C374" s="26"/>
      <c r="D374" s="26"/>
      <c r="E374" s="26"/>
      <c r="F374" s="26"/>
      <c r="G374" s="26"/>
      <c r="H374" s="26"/>
      <c r="I374" s="26"/>
      <c r="J374" s="26"/>
      <c r="K374" s="26"/>
      <c r="L374" s="26"/>
      <c r="M374" s="26"/>
      <c r="N374" s="26"/>
      <c r="O374" s="26"/>
      <c r="P374" s="26"/>
      <c r="Q374" s="26"/>
      <c r="R374" s="26"/>
      <c r="S374" s="26"/>
      <c r="T374" s="26"/>
    </row>
    <row r="375" spans="1:20" x14ac:dyDescent="0.2">
      <c r="A375" s="26"/>
      <c r="B375" s="26"/>
      <c r="C375" s="26"/>
      <c r="D375" s="26"/>
      <c r="E375" s="26"/>
      <c r="F375" s="26"/>
      <c r="G375" s="26"/>
      <c r="H375" s="26"/>
      <c r="I375" s="26"/>
      <c r="J375" s="26"/>
      <c r="K375" s="26"/>
      <c r="L375" s="26"/>
      <c r="M375" s="26"/>
      <c r="N375" s="26"/>
      <c r="O375" s="26"/>
      <c r="P375" s="26"/>
      <c r="Q375" s="26"/>
      <c r="R375" s="26"/>
      <c r="S375" s="26"/>
      <c r="T375" s="26"/>
    </row>
    <row r="376" spans="1:20" x14ac:dyDescent="0.2">
      <c r="A376" s="26"/>
      <c r="B376" s="26"/>
      <c r="C376" s="26"/>
      <c r="D376" s="26"/>
      <c r="E376" s="26"/>
      <c r="F376" s="26"/>
      <c r="G376" s="26"/>
      <c r="H376" s="26"/>
      <c r="I376" s="26"/>
      <c r="J376" s="26"/>
      <c r="K376" s="26"/>
      <c r="L376" s="26"/>
      <c r="M376" s="26"/>
      <c r="N376" s="26"/>
      <c r="O376" s="26"/>
      <c r="P376" s="26"/>
      <c r="Q376" s="26"/>
      <c r="R376" s="26"/>
      <c r="S376" s="26"/>
      <c r="T376" s="26"/>
    </row>
    <row r="377" spans="1:20" x14ac:dyDescent="0.2">
      <c r="A377" s="26"/>
      <c r="B377" s="26"/>
      <c r="C377" s="26"/>
      <c r="D377" s="26"/>
      <c r="E377" s="26"/>
      <c r="F377" s="26"/>
      <c r="G377" s="26"/>
      <c r="H377" s="26"/>
      <c r="I377" s="26"/>
      <c r="J377" s="26"/>
      <c r="K377" s="26"/>
      <c r="L377" s="26"/>
      <c r="M377" s="26"/>
      <c r="N377" s="26"/>
      <c r="O377" s="26"/>
      <c r="P377" s="26"/>
      <c r="Q377" s="26"/>
      <c r="R377" s="26"/>
      <c r="S377" s="26"/>
      <c r="T377" s="26"/>
    </row>
    <row r="378" spans="1:20" x14ac:dyDescent="0.2">
      <c r="A378" s="26"/>
      <c r="B378" s="26"/>
      <c r="C378" s="26"/>
      <c r="D378" s="26"/>
      <c r="E378" s="26"/>
      <c r="F378" s="26"/>
      <c r="G378" s="26"/>
      <c r="H378" s="26"/>
      <c r="I378" s="26"/>
      <c r="J378" s="26"/>
      <c r="K378" s="26"/>
      <c r="L378" s="26"/>
      <c r="M378" s="26"/>
      <c r="N378" s="26"/>
      <c r="O378" s="26"/>
      <c r="P378" s="26"/>
      <c r="Q378" s="26"/>
      <c r="R378" s="26"/>
      <c r="S378" s="26"/>
      <c r="T378" s="26"/>
    </row>
    <row r="379" spans="1:20" x14ac:dyDescent="0.2">
      <c r="A379" s="26"/>
      <c r="B379" s="26"/>
      <c r="C379" s="26"/>
      <c r="D379" s="26"/>
      <c r="E379" s="26"/>
      <c r="F379" s="26"/>
      <c r="G379" s="26"/>
      <c r="H379" s="26"/>
      <c r="I379" s="26"/>
      <c r="J379" s="26"/>
      <c r="K379" s="26"/>
      <c r="L379" s="26"/>
      <c r="M379" s="26"/>
      <c r="N379" s="26"/>
      <c r="O379" s="26"/>
      <c r="P379" s="26"/>
      <c r="Q379" s="26"/>
      <c r="R379" s="26"/>
      <c r="S379" s="26"/>
      <c r="T379" s="26"/>
    </row>
    <row r="380" spans="1:20" x14ac:dyDescent="0.2">
      <c r="A380" s="26"/>
      <c r="B380" s="26"/>
      <c r="C380" s="26"/>
      <c r="D380" s="26"/>
      <c r="E380" s="26"/>
      <c r="F380" s="26"/>
      <c r="G380" s="26"/>
      <c r="H380" s="26"/>
      <c r="I380" s="26"/>
      <c r="J380" s="26"/>
      <c r="K380" s="26"/>
      <c r="L380" s="26"/>
      <c r="M380" s="26"/>
      <c r="N380" s="26"/>
      <c r="O380" s="26"/>
      <c r="P380" s="26"/>
      <c r="Q380" s="26"/>
      <c r="R380" s="26"/>
      <c r="S380" s="26"/>
      <c r="T380" s="26"/>
    </row>
    <row r="381" spans="1:20" x14ac:dyDescent="0.2">
      <c r="A381" s="26"/>
      <c r="B381" s="26"/>
      <c r="C381" s="26"/>
      <c r="D381" s="26"/>
      <c r="E381" s="26"/>
      <c r="F381" s="26"/>
      <c r="G381" s="26"/>
      <c r="H381" s="26"/>
      <c r="I381" s="26"/>
      <c r="J381" s="26"/>
      <c r="K381" s="26"/>
      <c r="L381" s="26"/>
      <c r="M381" s="26"/>
      <c r="N381" s="26"/>
      <c r="O381" s="26"/>
      <c r="P381" s="26"/>
      <c r="Q381" s="26"/>
      <c r="R381" s="26"/>
      <c r="S381" s="26"/>
      <c r="T381" s="26"/>
    </row>
    <row r="382" spans="1:20" x14ac:dyDescent="0.2">
      <c r="A382" s="26"/>
      <c r="B382" s="26"/>
      <c r="C382" s="26"/>
      <c r="D382" s="26"/>
      <c r="E382" s="26"/>
      <c r="F382" s="26"/>
      <c r="G382" s="26"/>
      <c r="H382" s="26"/>
      <c r="I382" s="26"/>
      <c r="J382" s="26"/>
      <c r="K382" s="26"/>
      <c r="L382" s="26"/>
      <c r="M382" s="26"/>
      <c r="N382" s="26"/>
      <c r="O382" s="26"/>
      <c r="P382" s="26"/>
      <c r="Q382" s="26"/>
      <c r="R382" s="26"/>
      <c r="S382" s="26"/>
      <c r="T382" s="26"/>
    </row>
    <row r="383" spans="1:20" x14ac:dyDescent="0.2">
      <c r="A383" s="26"/>
      <c r="B383" s="26"/>
      <c r="C383" s="26"/>
      <c r="D383" s="26"/>
      <c r="E383" s="26"/>
      <c r="F383" s="26"/>
      <c r="G383" s="26"/>
      <c r="H383" s="26"/>
      <c r="I383" s="26"/>
      <c r="J383" s="26"/>
      <c r="K383" s="26"/>
      <c r="L383" s="26"/>
      <c r="M383" s="26"/>
      <c r="N383" s="26"/>
      <c r="O383" s="26"/>
      <c r="P383" s="26"/>
      <c r="Q383" s="26"/>
      <c r="R383" s="26"/>
      <c r="S383" s="26"/>
      <c r="T383" s="26"/>
    </row>
    <row r="384" spans="1:20" x14ac:dyDescent="0.2">
      <c r="A384" s="26"/>
      <c r="B384" s="26"/>
      <c r="C384" s="26"/>
      <c r="D384" s="26"/>
      <c r="E384" s="26"/>
      <c r="F384" s="26"/>
      <c r="G384" s="26"/>
      <c r="H384" s="26"/>
      <c r="I384" s="26"/>
      <c r="J384" s="26"/>
      <c r="K384" s="26"/>
      <c r="L384" s="26"/>
      <c r="M384" s="26"/>
      <c r="N384" s="26"/>
      <c r="O384" s="26"/>
      <c r="P384" s="26"/>
      <c r="Q384" s="26"/>
      <c r="R384" s="26"/>
      <c r="S384" s="26"/>
      <c r="T384" s="26"/>
    </row>
    <row r="385" spans="1:20" x14ac:dyDescent="0.2">
      <c r="A385" s="26"/>
      <c r="B385" s="26"/>
      <c r="C385" s="26"/>
      <c r="D385" s="26"/>
      <c r="E385" s="26"/>
      <c r="F385" s="26"/>
      <c r="G385" s="26"/>
      <c r="H385" s="26"/>
      <c r="I385" s="26"/>
      <c r="J385" s="26"/>
      <c r="K385" s="26"/>
      <c r="L385" s="26"/>
      <c r="M385" s="26"/>
      <c r="N385" s="26"/>
      <c r="O385" s="26"/>
      <c r="P385" s="26"/>
      <c r="Q385" s="26"/>
      <c r="R385" s="26"/>
      <c r="S385" s="26"/>
      <c r="T385" s="26"/>
    </row>
    <row r="386" spans="1:20" x14ac:dyDescent="0.2">
      <c r="A386" s="26"/>
      <c r="B386" s="26"/>
      <c r="C386" s="26"/>
      <c r="D386" s="26"/>
      <c r="E386" s="26"/>
      <c r="F386" s="26"/>
      <c r="G386" s="26"/>
      <c r="H386" s="26"/>
      <c r="I386" s="26"/>
      <c r="J386" s="26"/>
      <c r="K386" s="26"/>
      <c r="L386" s="26"/>
      <c r="M386" s="26"/>
      <c r="N386" s="26"/>
      <c r="O386" s="26"/>
      <c r="P386" s="26"/>
      <c r="Q386" s="26"/>
      <c r="R386" s="26"/>
      <c r="S386" s="26"/>
      <c r="T386" s="26"/>
    </row>
    <row r="387" spans="1:20" x14ac:dyDescent="0.2">
      <c r="A387" s="26"/>
      <c r="B387" s="26"/>
      <c r="C387" s="26"/>
      <c r="D387" s="26"/>
      <c r="E387" s="26"/>
      <c r="F387" s="26"/>
      <c r="G387" s="26"/>
      <c r="H387" s="26"/>
      <c r="I387" s="26"/>
      <c r="J387" s="26"/>
      <c r="K387" s="26"/>
      <c r="L387" s="26"/>
      <c r="M387" s="26"/>
      <c r="N387" s="26"/>
      <c r="O387" s="26"/>
      <c r="P387" s="26"/>
      <c r="Q387" s="26"/>
      <c r="R387" s="26"/>
      <c r="S387" s="26"/>
      <c r="T387" s="26"/>
    </row>
    <row r="388" spans="1:20" x14ac:dyDescent="0.2">
      <c r="A388" s="26"/>
      <c r="B388" s="26"/>
      <c r="C388" s="26"/>
      <c r="D388" s="26"/>
      <c r="E388" s="26"/>
      <c r="F388" s="26"/>
      <c r="G388" s="26"/>
      <c r="H388" s="26"/>
      <c r="I388" s="26"/>
      <c r="J388" s="26"/>
      <c r="K388" s="26"/>
      <c r="L388" s="26"/>
      <c r="M388" s="26"/>
      <c r="N388" s="26"/>
      <c r="O388" s="26"/>
      <c r="P388" s="26"/>
      <c r="Q388" s="26"/>
      <c r="R388" s="26"/>
      <c r="S388" s="26"/>
      <c r="T388" s="26"/>
    </row>
    <row r="389" spans="1:20" x14ac:dyDescent="0.2">
      <c r="A389" s="26"/>
      <c r="B389" s="26"/>
      <c r="C389" s="26"/>
      <c r="D389" s="26"/>
      <c r="E389" s="26"/>
      <c r="F389" s="26"/>
      <c r="G389" s="26"/>
      <c r="H389" s="26"/>
      <c r="I389" s="26"/>
      <c r="J389" s="26"/>
      <c r="K389" s="26"/>
      <c r="L389" s="26"/>
      <c r="M389" s="26"/>
      <c r="N389" s="26"/>
      <c r="O389" s="26"/>
      <c r="P389" s="26"/>
      <c r="Q389" s="26"/>
      <c r="R389" s="26"/>
      <c r="S389" s="26"/>
      <c r="T389" s="26"/>
    </row>
    <row r="390" spans="1:20" x14ac:dyDescent="0.2">
      <c r="A390" s="26"/>
      <c r="B390" s="26"/>
      <c r="C390" s="26"/>
      <c r="D390" s="26"/>
      <c r="E390" s="26"/>
      <c r="F390" s="26"/>
      <c r="G390" s="26"/>
      <c r="H390" s="26"/>
      <c r="I390" s="26"/>
      <c r="J390" s="26"/>
      <c r="K390" s="26"/>
      <c r="L390" s="26"/>
      <c r="M390" s="26"/>
      <c r="N390" s="26"/>
      <c r="O390" s="26"/>
      <c r="P390" s="26"/>
      <c r="Q390" s="26"/>
      <c r="R390" s="26"/>
      <c r="S390" s="26"/>
      <c r="T390" s="26"/>
    </row>
    <row r="391" spans="1:20" x14ac:dyDescent="0.2">
      <c r="A391" s="26"/>
      <c r="B391" s="26"/>
      <c r="C391" s="26"/>
      <c r="D391" s="26"/>
      <c r="E391" s="26"/>
      <c r="F391" s="26"/>
      <c r="G391" s="26"/>
      <c r="H391" s="26"/>
      <c r="I391" s="26"/>
      <c r="J391" s="26"/>
      <c r="K391" s="26"/>
      <c r="L391" s="26"/>
      <c r="M391" s="26"/>
      <c r="N391" s="26"/>
      <c r="O391" s="26"/>
      <c r="P391" s="26"/>
      <c r="Q391" s="26"/>
      <c r="R391" s="26"/>
      <c r="S391" s="26"/>
      <c r="T391" s="26"/>
    </row>
    <row r="392" spans="1:20" x14ac:dyDescent="0.2">
      <c r="A392" s="26"/>
      <c r="B392" s="26"/>
      <c r="C392" s="26"/>
      <c r="D392" s="26"/>
      <c r="E392" s="26"/>
      <c r="F392" s="26"/>
      <c r="G392" s="26"/>
      <c r="H392" s="26"/>
      <c r="I392" s="26"/>
      <c r="J392" s="26"/>
      <c r="K392" s="26"/>
      <c r="L392" s="26"/>
      <c r="M392" s="26"/>
      <c r="N392" s="26"/>
      <c r="O392" s="26"/>
      <c r="P392" s="26"/>
      <c r="Q392" s="26"/>
      <c r="R392" s="26"/>
      <c r="S392" s="26"/>
      <c r="T392" s="26"/>
    </row>
    <row r="393" spans="1:20" x14ac:dyDescent="0.2">
      <c r="A393" s="26"/>
      <c r="B393" s="26"/>
      <c r="C393" s="26"/>
      <c r="D393" s="26"/>
      <c r="E393" s="26"/>
      <c r="F393" s="26"/>
      <c r="G393" s="26"/>
      <c r="H393" s="26"/>
      <c r="I393" s="26"/>
      <c r="J393" s="26"/>
      <c r="K393" s="26"/>
      <c r="L393" s="26"/>
      <c r="M393" s="26"/>
      <c r="N393" s="26"/>
      <c r="O393" s="26"/>
      <c r="P393" s="26"/>
      <c r="Q393" s="26"/>
      <c r="R393" s="26"/>
      <c r="S393" s="26"/>
      <c r="T393" s="26"/>
    </row>
    <row r="394" spans="1:20" x14ac:dyDescent="0.2">
      <c r="A394" s="26"/>
      <c r="B394" s="26"/>
      <c r="C394" s="26"/>
      <c r="D394" s="26"/>
      <c r="E394" s="26"/>
      <c r="F394" s="26"/>
      <c r="G394" s="26"/>
      <c r="H394" s="26"/>
      <c r="I394" s="26"/>
      <c r="J394" s="26"/>
      <c r="K394" s="26"/>
      <c r="L394" s="26"/>
      <c r="M394" s="26"/>
      <c r="N394" s="26"/>
      <c r="O394" s="26"/>
      <c r="P394" s="26"/>
      <c r="Q394" s="26"/>
      <c r="R394" s="26"/>
      <c r="S394" s="26"/>
      <c r="T394" s="26"/>
    </row>
    <row r="395" spans="1:20" x14ac:dyDescent="0.2">
      <c r="A395" s="26"/>
      <c r="B395" s="26"/>
      <c r="C395" s="26"/>
      <c r="D395" s="26"/>
      <c r="E395" s="26"/>
      <c r="F395" s="26"/>
      <c r="G395" s="26"/>
      <c r="H395" s="26"/>
      <c r="I395" s="26"/>
      <c r="J395" s="26"/>
      <c r="K395" s="26"/>
      <c r="L395" s="26"/>
      <c r="M395" s="26"/>
      <c r="N395" s="26"/>
      <c r="O395" s="26"/>
      <c r="P395" s="26"/>
      <c r="Q395" s="26"/>
      <c r="R395" s="26"/>
      <c r="S395" s="26"/>
      <c r="T395" s="26"/>
    </row>
    <row r="396" spans="1:20" x14ac:dyDescent="0.2">
      <c r="A396" s="26"/>
      <c r="B396" s="26"/>
      <c r="C396" s="26"/>
      <c r="D396" s="26"/>
      <c r="E396" s="26"/>
      <c r="F396" s="26"/>
      <c r="G396" s="26"/>
      <c r="H396" s="26"/>
      <c r="I396" s="26"/>
      <c r="J396" s="26"/>
      <c r="K396" s="26"/>
      <c r="L396" s="26"/>
      <c r="M396" s="26"/>
      <c r="N396" s="26"/>
      <c r="O396" s="26"/>
      <c r="P396" s="26"/>
      <c r="Q396" s="26"/>
      <c r="R396" s="26"/>
      <c r="S396" s="26"/>
      <c r="T396" s="26"/>
    </row>
    <row r="397" spans="1:20" x14ac:dyDescent="0.2">
      <c r="A397" s="26"/>
      <c r="B397" s="26"/>
      <c r="C397" s="26"/>
      <c r="D397" s="26"/>
      <c r="E397" s="26"/>
      <c r="F397" s="26"/>
      <c r="G397" s="26"/>
      <c r="H397" s="26"/>
      <c r="I397" s="26"/>
      <c r="J397" s="26"/>
      <c r="K397" s="26"/>
      <c r="L397" s="26"/>
      <c r="M397" s="26"/>
      <c r="N397" s="26"/>
      <c r="O397" s="26"/>
      <c r="P397" s="26"/>
      <c r="Q397" s="26"/>
      <c r="R397" s="26"/>
      <c r="S397" s="26"/>
      <c r="T397" s="26"/>
    </row>
    <row r="398" spans="1:20" x14ac:dyDescent="0.2">
      <c r="A398" s="26"/>
      <c r="B398" s="26"/>
      <c r="C398" s="26"/>
      <c r="D398" s="26"/>
      <c r="E398" s="26"/>
      <c r="F398" s="26"/>
      <c r="G398" s="26"/>
      <c r="H398" s="26"/>
      <c r="I398" s="26"/>
      <c r="J398" s="26"/>
      <c r="K398" s="26"/>
      <c r="L398" s="26"/>
      <c r="M398" s="26"/>
      <c r="N398" s="26"/>
      <c r="O398" s="26"/>
      <c r="P398" s="26"/>
      <c r="Q398" s="26"/>
      <c r="R398" s="26"/>
      <c r="S398" s="26"/>
      <c r="T398" s="26"/>
    </row>
    <row r="399" spans="1:20" x14ac:dyDescent="0.2">
      <c r="A399" s="26"/>
      <c r="B399" s="26"/>
      <c r="C399" s="26"/>
      <c r="D399" s="26"/>
      <c r="E399" s="26"/>
      <c r="F399" s="26"/>
      <c r="G399" s="26"/>
      <c r="H399" s="26"/>
      <c r="I399" s="26"/>
      <c r="J399" s="26"/>
      <c r="K399" s="26"/>
      <c r="L399" s="26"/>
      <c r="M399" s="26"/>
      <c r="N399" s="26"/>
      <c r="O399" s="26"/>
      <c r="P399" s="26"/>
      <c r="Q399" s="26"/>
      <c r="R399" s="26"/>
      <c r="S399" s="26"/>
      <c r="T399" s="26"/>
    </row>
    <row r="400" spans="1:20" x14ac:dyDescent="0.2">
      <c r="A400" s="26"/>
      <c r="B400" s="26"/>
      <c r="C400" s="26"/>
      <c r="D400" s="26"/>
      <c r="E400" s="26"/>
      <c r="F400" s="26"/>
      <c r="G400" s="26"/>
      <c r="H400" s="26"/>
      <c r="I400" s="26"/>
      <c r="J400" s="26"/>
      <c r="K400" s="26"/>
      <c r="L400" s="26"/>
      <c r="M400" s="26"/>
      <c r="N400" s="26"/>
      <c r="O400" s="26"/>
      <c r="P400" s="26"/>
      <c r="Q400" s="26"/>
      <c r="R400" s="26"/>
      <c r="S400" s="26"/>
      <c r="T400" s="26"/>
    </row>
    <row r="401" spans="1:20" x14ac:dyDescent="0.2">
      <c r="A401" s="26"/>
      <c r="B401" s="26"/>
      <c r="C401" s="26"/>
      <c r="D401" s="26"/>
      <c r="E401" s="26"/>
      <c r="F401" s="26"/>
      <c r="G401" s="26"/>
      <c r="H401" s="26"/>
      <c r="I401" s="26"/>
      <c r="J401" s="26"/>
      <c r="K401" s="26"/>
      <c r="L401" s="26"/>
      <c r="M401" s="26"/>
      <c r="N401" s="26"/>
      <c r="O401" s="26"/>
      <c r="P401" s="26"/>
      <c r="Q401" s="26"/>
      <c r="R401" s="26"/>
      <c r="S401" s="26"/>
      <c r="T401" s="26"/>
    </row>
    <row r="402" spans="1:20" x14ac:dyDescent="0.2">
      <c r="A402" s="26"/>
      <c r="B402" s="26"/>
      <c r="C402" s="26"/>
      <c r="D402" s="26"/>
      <c r="E402" s="26"/>
      <c r="F402" s="26"/>
      <c r="G402" s="26"/>
      <c r="H402" s="26"/>
      <c r="I402" s="26"/>
      <c r="J402" s="26"/>
      <c r="K402" s="26"/>
      <c r="L402" s="26"/>
      <c r="M402" s="26"/>
      <c r="N402" s="26"/>
      <c r="O402" s="26"/>
      <c r="P402" s="26"/>
      <c r="Q402" s="26"/>
      <c r="R402" s="26"/>
      <c r="S402" s="26"/>
      <c r="T402" s="26"/>
    </row>
    <row r="403" spans="1:20" x14ac:dyDescent="0.2">
      <c r="A403" s="26"/>
      <c r="B403" s="26"/>
      <c r="C403" s="26"/>
      <c r="D403" s="26"/>
      <c r="E403" s="26"/>
      <c r="F403" s="26"/>
      <c r="G403" s="26"/>
      <c r="H403" s="26"/>
      <c r="I403" s="26"/>
      <c r="J403" s="26"/>
      <c r="K403" s="26"/>
      <c r="L403" s="26"/>
      <c r="M403" s="26"/>
      <c r="N403" s="26"/>
      <c r="O403" s="26"/>
      <c r="P403" s="26"/>
      <c r="Q403" s="26"/>
      <c r="R403" s="26"/>
      <c r="S403" s="26"/>
      <c r="T403" s="26"/>
    </row>
    <row r="404" spans="1:20" x14ac:dyDescent="0.2">
      <c r="A404" s="26"/>
      <c r="B404" s="26"/>
      <c r="C404" s="26"/>
      <c r="D404" s="26"/>
      <c r="E404" s="26"/>
      <c r="F404" s="26"/>
      <c r="G404" s="26"/>
      <c r="H404" s="26"/>
      <c r="I404" s="26"/>
      <c r="J404" s="26"/>
      <c r="K404" s="26"/>
      <c r="L404" s="26"/>
      <c r="M404" s="26"/>
      <c r="N404" s="26"/>
      <c r="O404" s="26"/>
      <c r="P404" s="26"/>
      <c r="Q404" s="26"/>
      <c r="R404" s="26"/>
      <c r="S404" s="26"/>
      <c r="T404" s="26"/>
    </row>
    <row r="405" spans="1:20" x14ac:dyDescent="0.2">
      <c r="A405" s="26"/>
      <c r="B405" s="26"/>
      <c r="C405" s="26"/>
      <c r="D405" s="26"/>
      <c r="E405" s="26"/>
      <c r="F405" s="26"/>
      <c r="G405" s="26"/>
      <c r="H405" s="26"/>
      <c r="I405" s="26"/>
      <c r="J405" s="26"/>
      <c r="K405" s="26"/>
      <c r="L405" s="26"/>
      <c r="M405" s="26"/>
      <c r="N405" s="26"/>
      <c r="O405" s="26"/>
      <c r="P405" s="26"/>
      <c r="Q405" s="26"/>
      <c r="R405" s="26"/>
      <c r="S405" s="26"/>
      <c r="T405" s="26"/>
    </row>
    <row r="406" spans="1:20" x14ac:dyDescent="0.2">
      <c r="A406" s="26"/>
      <c r="B406" s="26"/>
      <c r="C406" s="26"/>
      <c r="D406" s="26"/>
      <c r="E406" s="26"/>
      <c r="F406" s="26"/>
      <c r="G406" s="26"/>
      <c r="H406" s="26"/>
      <c r="I406" s="26"/>
      <c r="J406" s="26"/>
      <c r="K406" s="26"/>
      <c r="L406" s="26"/>
      <c r="M406" s="26"/>
      <c r="N406" s="26"/>
      <c r="O406" s="26"/>
      <c r="P406" s="26"/>
      <c r="Q406" s="26"/>
      <c r="R406" s="26"/>
      <c r="S406" s="26"/>
      <c r="T406" s="26"/>
    </row>
    <row r="407" spans="1:20" x14ac:dyDescent="0.2">
      <c r="A407" s="26"/>
      <c r="B407" s="26"/>
      <c r="C407" s="26"/>
      <c r="D407" s="26"/>
      <c r="E407" s="26"/>
      <c r="F407" s="26"/>
      <c r="G407" s="26"/>
      <c r="H407" s="26"/>
      <c r="I407" s="26"/>
      <c r="J407" s="26"/>
      <c r="K407" s="26"/>
      <c r="L407" s="26"/>
      <c r="M407" s="26"/>
      <c r="N407" s="26"/>
      <c r="O407" s="26"/>
      <c r="P407" s="26"/>
      <c r="Q407" s="26"/>
      <c r="R407" s="26"/>
      <c r="S407" s="26"/>
      <c r="T407" s="26"/>
    </row>
    <row r="408" spans="1:20" x14ac:dyDescent="0.2">
      <c r="A408" s="26"/>
      <c r="B408" s="26"/>
      <c r="C408" s="26"/>
      <c r="D408" s="26"/>
      <c r="E408" s="26"/>
      <c r="F408" s="26"/>
      <c r="G408" s="26"/>
      <c r="H408" s="26"/>
      <c r="I408" s="26"/>
      <c r="J408" s="26"/>
      <c r="K408" s="26"/>
      <c r="L408" s="26"/>
      <c r="M408" s="26"/>
      <c r="N408" s="26"/>
      <c r="O408" s="26"/>
      <c r="P408" s="26"/>
      <c r="Q408" s="26"/>
      <c r="R408" s="26"/>
      <c r="S408" s="26"/>
      <c r="T408" s="26"/>
    </row>
    <row r="409" spans="1:20" x14ac:dyDescent="0.2">
      <c r="A409" s="26"/>
      <c r="B409" s="26"/>
      <c r="C409" s="26"/>
      <c r="D409" s="26"/>
      <c r="E409" s="26"/>
      <c r="F409" s="26"/>
      <c r="G409" s="26"/>
      <c r="H409" s="26"/>
      <c r="I409" s="26"/>
      <c r="J409" s="26"/>
      <c r="K409" s="26"/>
      <c r="L409" s="26"/>
      <c r="M409" s="26"/>
      <c r="N409" s="26"/>
      <c r="O409" s="26"/>
      <c r="P409" s="26"/>
      <c r="Q409" s="26"/>
      <c r="R409" s="26"/>
      <c r="S409" s="26"/>
      <c r="T409" s="26"/>
    </row>
    <row r="410" spans="1:20" x14ac:dyDescent="0.2">
      <c r="A410" s="26"/>
      <c r="B410" s="26"/>
      <c r="C410" s="26"/>
      <c r="D410" s="26"/>
      <c r="E410" s="26"/>
      <c r="F410" s="26"/>
      <c r="G410" s="26"/>
      <c r="H410" s="26"/>
      <c r="I410" s="26"/>
      <c r="J410" s="26"/>
      <c r="K410" s="26"/>
      <c r="L410" s="26"/>
      <c r="M410" s="26"/>
      <c r="N410" s="26"/>
      <c r="O410" s="26"/>
      <c r="P410" s="26"/>
      <c r="Q410" s="26"/>
      <c r="R410" s="26"/>
      <c r="S410" s="26"/>
      <c r="T410" s="26"/>
    </row>
    <row r="411" spans="1:20" x14ac:dyDescent="0.2">
      <c r="A411" s="26"/>
      <c r="B411" s="26"/>
      <c r="C411" s="26"/>
      <c r="D411" s="26"/>
      <c r="E411" s="26"/>
      <c r="F411" s="26"/>
      <c r="G411" s="26"/>
      <c r="H411" s="26"/>
      <c r="I411" s="26"/>
      <c r="J411" s="26"/>
      <c r="K411" s="26"/>
      <c r="L411" s="26"/>
      <c r="M411" s="26"/>
      <c r="N411" s="26"/>
      <c r="O411" s="26"/>
      <c r="P411" s="26"/>
      <c r="Q411" s="26"/>
      <c r="R411" s="26"/>
      <c r="S411" s="26"/>
      <c r="T411" s="26"/>
    </row>
    <row r="412" spans="1:20" x14ac:dyDescent="0.2">
      <c r="A412" s="26"/>
      <c r="B412" s="26"/>
      <c r="C412" s="26"/>
      <c r="D412" s="26"/>
      <c r="E412" s="26"/>
      <c r="F412" s="26"/>
      <c r="G412" s="26"/>
      <c r="H412" s="26"/>
      <c r="I412" s="26"/>
      <c r="J412" s="26"/>
      <c r="K412" s="26"/>
      <c r="L412" s="26"/>
      <c r="M412" s="26"/>
      <c r="N412" s="26"/>
      <c r="O412" s="26"/>
      <c r="P412" s="26"/>
      <c r="Q412" s="26"/>
      <c r="R412" s="26"/>
      <c r="S412" s="26"/>
      <c r="T412" s="26"/>
    </row>
    <row r="413" spans="1:20" x14ac:dyDescent="0.2">
      <c r="A413" s="26"/>
      <c r="B413" s="26"/>
      <c r="C413" s="26"/>
      <c r="D413" s="26"/>
      <c r="E413" s="26"/>
      <c r="F413" s="26"/>
      <c r="G413" s="26"/>
      <c r="H413" s="26"/>
      <c r="I413" s="26"/>
      <c r="J413" s="26"/>
      <c r="K413" s="26"/>
      <c r="L413" s="26"/>
      <c r="M413" s="26"/>
      <c r="N413" s="26"/>
      <c r="O413" s="26"/>
      <c r="P413" s="26"/>
      <c r="Q413" s="26"/>
      <c r="R413" s="26"/>
      <c r="S413" s="26"/>
      <c r="T413" s="26"/>
    </row>
    <row r="414" spans="1:20" x14ac:dyDescent="0.2">
      <c r="A414" s="26"/>
      <c r="B414" s="26"/>
      <c r="C414" s="26"/>
      <c r="D414" s="26"/>
      <c r="E414" s="26"/>
      <c r="F414" s="26"/>
      <c r="G414" s="26"/>
      <c r="H414" s="26"/>
      <c r="I414" s="26"/>
      <c r="J414" s="26"/>
      <c r="K414" s="26"/>
      <c r="L414" s="26"/>
      <c r="M414" s="26"/>
      <c r="N414" s="26"/>
      <c r="O414" s="26"/>
      <c r="P414" s="26"/>
      <c r="Q414" s="26"/>
      <c r="R414" s="26"/>
      <c r="S414" s="26"/>
      <c r="T414" s="26"/>
    </row>
    <row r="415" spans="1:20" x14ac:dyDescent="0.2">
      <c r="A415" s="26"/>
      <c r="B415" s="26"/>
      <c r="C415" s="26"/>
      <c r="D415" s="26"/>
      <c r="E415" s="26"/>
      <c r="F415" s="26"/>
      <c r="G415" s="26"/>
      <c r="H415" s="26"/>
      <c r="I415" s="26"/>
      <c r="J415" s="26"/>
      <c r="K415" s="26"/>
      <c r="L415" s="26"/>
      <c r="M415" s="26"/>
      <c r="N415" s="26"/>
      <c r="O415" s="26"/>
      <c r="P415" s="26"/>
      <c r="Q415" s="26"/>
      <c r="R415" s="26"/>
      <c r="S415" s="26"/>
      <c r="T415" s="26"/>
    </row>
    <row r="416" spans="1:20" x14ac:dyDescent="0.2">
      <c r="A416" s="26"/>
      <c r="B416" s="26"/>
      <c r="C416" s="26"/>
      <c r="D416" s="26"/>
      <c r="E416" s="26"/>
      <c r="F416" s="26"/>
      <c r="G416" s="26"/>
      <c r="H416" s="26"/>
      <c r="I416" s="26"/>
      <c r="J416" s="26"/>
      <c r="K416" s="26"/>
      <c r="L416" s="26"/>
      <c r="M416" s="26"/>
      <c r="N416" s="26"/>
      <c r="O416" s="26"/>
      <c r="P416" s="26"/>
      <c r="Q416" s="26"/>
      <c r="R416" s="26"/>
      <c r="S416" s="26"/>
      <c r="T416" s="26"/>
    </row>
    <row r="417" spans="1:20" x14ac:dyDescent="0.2">
      <c r="A417" s="26"/>
      <c r="B417" s="26"/>
      <c r="C417" s="26"/>
      <c r="D417" s="26"/>
      <c r="E417" s="26"/>
      <c r="F417" s="26"/>
      <c r="G417" s="26"/>
      <c r="H417" s="26"/>
      <c r="I417" s="26"/>
      <c r="J417" s="26"/>
      <c r="K417" s="26"/>
      <c r="L417" s="26"/>
      <c r="M417" s="26"/>
      <c r="N417" s="26"/>
      <c r="O417" s="26"/>
      <c r="P417" s="26"/>
      <c r="Q417" s="26"/>
      <c r="R417" s="26"/>
      <c r="S417" s="26"/>
      <c r="T417" s="26"/>
    </row>
    <row r="418" spans="1:20" x14ac:dyDescent="0.2">
      <c r="A418" s="26"/>
      <c r="B418" s="26"/>
      <c r="C418" s="26"/>
      <c r="D418" s="26"/>
      <c r="E418" s="26"/>
      <c r="F418" s="26"/>
      <c r="G418" s="26"/>
      <c r="H418" s="26"/>
      <c r="I418" s="26"/>
      <c r="J418" s="26"/>
      <c r="K418" s="26"/>
      <c r="L418" s="26"/>
      <c r="M418" s="26"/>
      <c r="N418" s="26"/>
      <c r="O418" s="26"/>
      <c r="P418" s="26"/>
      <c r="Q418" s="26"/>
      <c r="R418" s="26"/>
      <c r="S418" s="26"/>
      <c r="T418" s="26"/>
    </row>
    <row r="419" spans="1:20" x14ac:dyDescent="0.2">
      <c r="A419" s="26"/>
      <c r="B419" s="26"/>
      <c r="C419" s="26"/>
      <c r="D419" s="26"/>
      <c r="E419" s="26"/>
      <c r="F419" s="26"/>
      <c r="G419" s="26"/>
      <c r="H419" s="26"/>
      <c r="I419" s="26"/>
      <c r="J419" s="26"/>
      <c r="K419" s="26"/>
      <c r="L419" s="26"/>
      <c r="M419" s="26"/>
      <c r="N419" s="26"/>
      <c r="O419" s="26"/>
      <c r="P419" s="26"/>
      <c r="Q419" s="26"/>
      <c r="R419" s="26"/>
      <c r="S419" s="26"/>
      <c r="T419" s="26"/>
    </row>
    <row r="420" spans="1:20" x14ac:dyDescent="0.2">
      <c r="A420" s="26"/>
      <c r="B420" s="26"/>
      <c r="C420" s="26"/>
      <c r="D420" s="26"/>
      <c r="E420" s="26"/>
      <c r="F420" s="26"/>
      <c r="G420" s="26"/>
      <c r="H420" s="26"/>
      <c r="I420" s="26"/>
      <c r="J420" s="26"/>
      <c r="K420" s="26"/>
      <c r="L420" s="26"/>
      <c r="M420" s="26"/>
      <c r="N420" s="26"/>
      <c r="O420" s="26"/>
      <c r="P420" s="26"/>
      <c r="Q420" s="26"/>
      <c r="R420" s="26"/>
      <c r="S420" s="26"/>
      <c r="T420" s="26"/>
    </row>
    <row r="421" spans="1:20" x14ac:dyDescent="0.2">
      <c r="A421" s="26"/>
      <c r="B421" s="26"/>
      <c r="C421" s="26"/>
      <c r="D421" s="26"/>
      <c r="E421" s="26"/>
      <c r="F421" s="26"/>
      <c r="G421" s="26"/>
      <c r="H421" s="26"/>
      <c r="I421" s="26"/>
      <c r="J421" s="26"/>
      <c r="K421" s="26"/>
      <c r="L421" s="26"/>
      <c r="M421" s="26"/>
      <c r="N421" s="26"/>
      <c r="O421" s="26"/>
      <c r="P421" s="26"/>
      <c r="Q421" s="26"/>
      <c r="R421" s="26"/>
      <c r="S421" s="26"/>
      <c r="T421" s="26"/>
    </row>
    <row r="422" spans="1:20" x14ac:dyDescent="0.2">
      <c r="A422" s="26"/>
      <c r="B422" s="26"/>
      <c r="C422" s="26"/>
      <c r="D422" s="26"/>
      <c r="E422" s="26"/>
      <c r="F422" s="26"/>
      <c r="G422" s="26"/>
      <c r="H422" s="26"/>
      <c r="I422" s="26"/>
      <c r="J422" s="26"/>
      <c r="K422" s="26"/>
      <c r="L422" s="26"/>
      <c r="M422" s="26"/>
      <c r="N422" s="26"/>
      <c r="O422" s="26"/>
      <c r="P422" s="26"/>
      <c r="Q422" s="26"/>
      <c r="R422" s="26"/>
      <c r="S422" s="26"/>
      <c r="T422" s="26"/>
    </row>
    <row r="423" spans="1:20" x14ac:dyDescent="0.2">
      <c r="A423" s="26"/>
      <c r="B423" s="26"/>
      <c r="C423" s="26"/>
      <c r="D423" s="26"/>
      <c r="E423" s="26"/>
      <c r="F423" s="26"/>
      <c r="G423" s="26"/>
      <c r="H423" s="26"/>
      <c r="I423" s="26"/>
      <c r="J423" s="26"/>
      <c r="K423" s="26"/>
      <c r="L423" s="26"/>
      <c r="M423" s="26"/>
      <c r="N423" s="26"/>
      <c r="O423" s="26"/>
      <c r="P423" s="26"/>
      <c r="Q423" s="26"/>
      <c r="R423" s="26"/>
      <c r="S423" s="26"/>
      <c r="T423" s="26"/>
    </row>
    <row r="424" spans="1:20" x14ac:dyDescent="0.2">
      <c r="A424" s="26"/>
      <c r="B424" s="26"/>
      <c r="C424" s="26"/>
      <c r="D424" s="26"/>
      <c r="E424" s="26"/>
      <c r="F424" s="26"/>
      <c r="G424" s="26"/>
      <c r="H424" s="26"/>
      <c r="I424" s="26"/>
      <c r="J424" s="26"/>
      <c r="K424" s="26"/>
      <c r="L424" s="26"/>
      <c r="M424" s="26"/>
      <c r="N424" s="26"/>
      <c r="O424" s="26"/>
      <c r="P424" s="26"/>
      <c r="Q424" s="26"/>
      <c r="R424" s="26"/>
      <c r="S424" s="26"/>
      <c r="T424" s="26"/>
    </row>
    <row r="425" spans="1:20" x14ac:dyDescent="0.2">
      <c r="A425" s="26"/>
      <c r="B425" s="26"/>
      <c r="C425" s="26"/>
      <c r="D425" s="26"/>
      <c r="E425" s="26"/>
      <c r="F425" s="26"/>
      <c r="G425" s="26"/>
      <c r="H425" s="26"/>
      <c r="I425" s="26"/>
      <c r="J425" s="26"/>
      <c r="K425" s="26"/>
      <c r="L425" s="26"/>
      <c r="M425" s="26"/>
      <c r="N425" s="26"/>
      <c r="O425" s="26"/>
      <c r="P425" s="26"/>
      <c r="Q425" s="26"/>
      <c r="R425" s="26"/>
      <c r="S425" s="26"/>
      <c r="T425" s="26"/>
    </row>
    <row r="666" spans="5:5" x14ac:dyDescent="0.2">
      <c r="E666" s="41" t="s">
        <v>271</v>
      </c>
    </row>
  </sheetData>
  <sheetProtection password="DD12" sheet="1" objects="1" scenarios="1"/>
  <protectedRanges>
    <protectedRange algorithmName="SHA-512" hashValue="qJMHTMtpK+yTPkYt83AJ5/D+d0UlX1vQA9eYFzYBpXD2QgZWPCuKLuLobC5cGNasgvMYYmZKNs5OCEgvYfJHBQ==" saltValue="8yIvHjpPeJ7pIOiRO0vOSA==" spinCount="100000" sqref="A12:A40 C12:N40 Q12:Q40 S12:T40 Q47:Q75 S47:T75 C47:O75 A47:A75" name="Rango3"/>
    <protectedRange algorithmName="SHA-512" hashValue="fYz623OwgnLmh9YAq2MYPkRMW9NmAbTJBk3JKeH0/NKkX1Owq8Oz5Z6XxBM2CPxZ/HJGg71RONo+qTgQ4BYIPw==" saltValue="v3N3IYQ9WMS1drwMcpNEPQ==" spinCount="100000" sqref="T12:T40 T47:T74" name="Rango2"/>
    <protectedRange algorithmName="SHA-512" hashValue="Cioqp4ylw0+osUzJ+glfo218jbXmk4q9EyP6SXQWZbto3BOPcQ1RWcnDXl6ZcPPwTBamP+jJy87rwM3BeFguyw==" saltValue="V7PgHvLFrWp/Pn7y4iV6Ww==" spinCount="100000" sqref="A12:A40 C12:N40 Q12:Q40 S12:S40 A47:A75 C47:O75 Q47:Q75 S47:S75" name="Rango1"/>
  </protectedRanges>
  <mergeCells count="4">
    <mergeCell ref="A41:T41"/>
    <mergeCell ref="A1:T1"/>
    <mergeCell ref="A6:U6"/>
    <mergeCell ref="A42:U42"/>
  </mergeCells>
  <dataValidations disablePrompts="1" count="2">
    <dataValidation type="custom" allowBlank="1" showInputMessage="1" showErrorMessage="1" sqref="Q10" xr:uid="{00000000-0002-0000-0500-000000000000}">
      <formula1>D11&gt;0</formula1>
    </dataValidation>
    <dataValidation type="list" allowBlank="1" showInputMessage="1" showErrorMessage="1" sqref="B12:B40 B47:B75" xr:uid="{00000000-0002-0000-0500-000001000000}">
      <formula1>$AI$14:$AI$22</formula1>
    </dataValidation>
  </dataValidations>
  <pageMargins left="0.7" right="0.7" top="0.75" bottom="0.75" header="0.3" footer="0.3"/>
  <pageSetup orientation="portrait" r:id="rId1"/>
  <ignoredErrors>
    <ignoredError sqref="R9 R10:R11 R13:R40"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Z666"/>
  <sheetViews>
    <sheetView showGridLines="0" zoomScale="70" zoomScaleNormal="70" workbookViewId="0">
      <selection activeCell="E33" sqref="E33"/>
    </sheetView>
  </sheetViews>
  <sheetFormatPr baseColWidth="10" defaultColWidth="11.42578125" defaultRowHeight="15" x14ac:dyDescent="0.25"/>
  <cols>
    <col min="1" max="1" width="3.85546875" style="50" customWidth="1"/>
    <col min="2" max="2" width="51.5703125" style="50" customWidth="1"/>
    <col min="3" max="3" width="15.85546875" style="50" customWidth="1"/>
    <col min="4" max="40" width="15.7109375" style="50" customWidth="1"/>
    <col min="41" max="16384" width="11.42578125" style="50"/>
  </cols>
  <sheetData>
    <row r="1" spans="2:40" ht="15.75" thickBot="1" x14ac:dyDescent="0.3"/>
    <row r="2" spans="2:40" ht="15.75" x14ac:dyDescent="0.25">
      <c r="B2" s="147" t="s">
        <v>0</v>
      </c>
      <c r="C2" s="148">
        <f>+'Pronósticos 1P mensual x 2 años'!$C$3</f>
        <v>0</v>
      </c>
    </row>
    <row r="3" spans="2:40" ht="15.75" x14ac:dyDescent="0.25">
      <c r="B3" s="144" t="s">
        <v>7</v>
      </c>
      <c r="C3" s="149">
        <f>+'Pronósticos 1P mensual x 2 años'!$C$4</f>
        <v>0</v>
      </c>
    </row>
    <row r="4" spans="2:40" ht="15.75" x14ac:dyDescent="0.25">
      <c r="B4" s="144" t="s">
        <v>8</v>
      </c>
      <c r="C4" s="149">
        <f>+'Pronósticos 1P mensual x 2 años'!$C$5</f>
        <v>0</v>
      </c>
    </row>
    <row r="5" spans="2:40" ht="16.5" thickBot="1" x14ac:dyDescent="0.3">
      <c r="B5" s="145" t="s">
        <v>127</v>
      </c>
      <c r="C5" s="150">
        <f>+'Pronósticos 1P mensual x 2 años'!$C$6</f>
        <v>44196</v>
      </c>
    </row>
    <row r="6" spans="2:40" ht="16.5" thickBot="1" x14ac:dyDescent="0.3">
      <c r="B6" s="195"/>
      <c r="C6" s="196"/>
    </row>
    <row r="7" spans="2:40" ht="15.75" x14ac:dyDescent="0.25">
      <c r="B7" s="202"/>
      <c r="C7" s="203"/>
      <c r="D7" s="191">
        <v>2021</v>
      </c>
      <c r="E7" s="191">
        <f>+D7+1</f>
        <v>2022</v>
      </c>
      <c r="F7" s="191">
        <f t="shared" ref="F7" si="0">+E7+1</f>
        <v>2023</v>
      </c>
      <c r="G7" s="191">
        <f t="shared" ref="G7" si="1">+F7+1</f>
        <v>2024</v>
      </c>
      <c r="H7" s="191">
        <f t="shared" ref="H7" si="2">+G7+1</f>
        <v>2025</v>
      </c>
      <c r="I7" s="191">
        <f t="shared" ref="I7" si="3">+H7+1</f>
        <v>2026</v>
      </c>
      <c r="J7" s="191">
        <f t="shared" ref="J7" si="4">+I7+1</f>
        <v>2027</v>
      </c>
      <c r="K7" s="191">
        <f>+J7+1</f>
        <v>2028</v>
      </c>
      <c r="L7" s="191">
        <f t="shared" ref="L7" si="5">+K7+1</f>
        <v>2029</v>
      </c>
      <c r="M7" s="191">
        <f t="shared" ref="M7" si="6">+L7+1</f>
        <v>2030</v>
      </c>
      <c r="N7" s="191">
        <f t="shared" ref="N7" si="7">+M7+1</f>
        <v>2031</v>
      </c>
      <c r="O7" s="191">
        <f t="shared" ref="O7" si="8">+N7+1</f>
        <v>2032</v>
      </c>
      <c r="P7" s="191">
        <f t="shared" ref="P7" si="9">+O7+1</f>
        <v>2033</v>
      </c>
      <c r="Q7" s="191">
        <f t="shared" ref="Q7" si="10">+P7+1</f>
        <v>2034</v>
      </c>
      <c r="R7" s="191">
        <f t="shared" ref="R7" si="11">+Q7+1</f>
        <v>2035</v>
      </c>
      <c r="S7" s="191">
        <f t="shared" ref="S7" si="12">+R7+1</f>
        <v>2036</v>
      </c>
      <c r="T7" s="191">
        <f t="shared" ref="T7" si="13">+S7+1</f>
        <v>2037</v>
      </c>
      <c r="U7" s="191">
        <f t="shared" ref="U7" si="14">+T7+1</f>
        <v>2038</v>
      </c>
      <c r="V7" s="191">
        <f t="shared" ref="V7" si="15">+U7+1</f>
        <v>2039</v>
      </c>
      <c r="W7" s="191">
        <f t="shared" ref="W7" si="16">+V7+1</f>
        <v>2040</v>
      </c>
      <c r="X7" s="191">
        <f t="shared" ref="X7" si="17">+W7+1</f>
        <v>2041</v>
      </c>
      <c r="Y7" s="191">
        <f t="shared" ref="Y7" si="18">+X7+1</f>
        <v>2042</v>
      </c>
      <c r="Z7" s="191">
        <f t="shared" ref="Z7" si="19">+Y7+1</f>
        <v>2043</v>
      </c>
      <c r="AA7" s="191">
        <f t="shared" ref="AA7" si="20">+Z7+1</f>
        <v>2044</v>
      </c>
      <c r="AB7" s="191">
        <f t="shared" ref="AB7" si="21">+AA7+1</f>
        <v>2045</v>
      </c>
      <c r="AC7" s="191">
        <f t="shared" ref="AC7" si="22">+AB7+1</f>
        <v>2046</v>
      </c>
      <c r="AD7" s="191">
        <f t="shared" ref="AD7" si="23">+AC7+1</f>
        <v>2047</v>
      </c>
      <c r="AE7" s="191">
        <f t="shared" ref="AE7" si="24">+AD7+1</f>
        <v>2048</v>
      </c>
      <c r="AF7" s="191">
        <f t="shared" ref="AF7" si="25">+AE7+1</f>
        <v>2049</v>
      </c>
      <c r="AG7" s="191">
        <f t="shared" ref="AG7" si="26">+AF7+1</f>
        <v>2050</v>
      </c>
      <c r="AH7" s="191">
        <f t="shared" ref="AH7" si="27">+AG7+1</f>
        <v>2051</v>
      </c>
      <c r="AI7" s="191">
        <f t="shared" ref="AI7" si="28">+AH7+1</f>
        <v>2052</v>
      </c>
      <c r="AJ7" s="191">
        <f t="shared" ref="AJ7" si="29">+AI7+1</f>
        <v>2053</v>
      </c>
      <c r="AK7" s="191">
        <f t="shared" ref="AK7" si="30">+AJ7+1</f>
        <v>2054</v>
      </c>
      <c r="AL7" s="191">
        <f t="shared" ref="AL7" si="31">+AK7+1</f>
        <v>2055</v>
      </c>
      <c r="AM7" s="191">
        <f t="shared" ref="AM7" si="32">+AL7+1</f>
        <v>2056</v>
      </c>
      <c r="AN7" s="192">
        <f t="shared" ref="AN7" si="33">+AM7+1</f>
        <v>2057</v>
      </c>
    </row>
    <row r="8" spans="2:40" x14ac:dyDescent="0.25">
      <c r="B8" s="579" t="s">
        <v>151</v>
      </c>
      <c r="C8" s="197" t="s">
        <v>145</v>
      </c>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3"/>
    </row>
    <row r="9" spans="2:40" x14ac:dyDescent="0.25">
      <c r="B9" s="580"/>
      <c r="C9" s="194" t="s">
        <v>146</v>
      </c>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3"/>
    </row>
    <row r="10" spans="2:40" ht="15.75" x14ac:dyDescent="0.25">
      <c r="B10" s="204" t="s">
        <v>149</v>
      </c>
      <c r="C10" s="207" t="s">
        <v>150</v>
      </c>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3"/>
    </row>
    <row r="11" spans="2:40" ht="16.5" thickBot="1" x14ac:dyDescent="0.3">
      <c r="B11" s="205" t="s">
        <v>148</v>
      </c>
      <c r="C11" s="206" t="s">
        <v>150</v>
      </c>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3"/>
    </row>
    <row r="12" spans="2:40" ht="15.75" x14ac:dyDescent="0.25">
      <c r="B12" s="195"/>
      <c r="C12" s="196"/>
      <c r="D12" s="193"/>
    </row>
    <row r="13" spans="2:40" ht="15.75" thickBot="1" x14ac:dyDescent="0.3">
      <c r="D13" s="300" t="s">
        <v>213</v>
      </c>
    </row>
    <row r="14" spans="2:40" x14ac:dyDescent="0.25">
      <c r="B14" s="198" t="s">
        <v>154</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20"/>
    </row>
    <row r="15" spans="2:40" s="127" customFormat="1" x14ac:dyDescent="0.25">
      <c r="B15" s="142"/>
      <c r="C15" s="208"/>
      <c r="D15" s="128">
        <v>2021</v>
      </c>
      <c r="E15" s="128">
        <f>+D15+1</f>
        <v>2022</v>
      </c>
      <c r="F15" s="128">
        <f t="shared" ref="F15:AN15" si="34">+E15+1</f>
        <v>2023</v>
      </c>
      <c r="G15" s="128">
        <f t="shared" si="34"/>
        <v>2024</v>
      </c>
      <c r="H15" s="128">
        <f t="shared" si="34"/>
        <v>2025</v>
      </c>
      <c r="I15" s="128">
        <f t="shared" si="34"/>
        <v>2026</v>
      </c>
      <c r="J15" s="128">
        <f t="shared" si="34"/>
        <v>2027</v>
      </c>
      <c r="K15" s="128">
        <f>+J15+1</f>
        <v>2028</v>
      </c>
      <c r="L15" s="128">
        <f t="shared" si="34"/>
        <v>2029</v>
      </c>
      <c r="M15" s="128">
        <f t="shared" si="34"/>
        <v>2030</v>
      </c>
      <c r="N15" s="128">
        <f t="shared" si="34"/>
        <v>2031</v>
      </c>
      <c r="O15" s="128">
        <f t="shared" si="34"/>
        <v>2032</v>
      </c>
      <c r="P15" s="128">
        <f t="shared" si="34"/>
        <v>2033</v>
      </c>
      <c r="Q15" s="128">
        <f t="shared" si="34"/>
        <v>2034</v>
      </c>
      <c r="R15" s="128">
        <f t="shared" si="34"/>
        <v>2035</v>
      </c>
      <c r="S15" s="128">
        <f t="shared" si="34"/>
        <v>2036</v>
      </c>
      <c r="T15" s="128">
        <f t="shared" si="34"/>
        <v>2037</v>
      </c>
      <c r="U15" s="128">
        <f t="shared" si="34"/>
        <v>2038</v>
      </c>
      <c r="V15" s="128">
        <f t="shared" si="34"/>
        <v>2039</v>
      </c>
      <c r="W15" s="128">
        <f t="shared" si="34"/>
        <v>2040</v>
      </c>
      <c r="X15" s="128">
        <f t="shared" si="34"/>
        <v>2041</v>
      </c>
      <c r="Y15" s="128">
        <f t="shared" si="34"/>
        <v>2042</v>
      </c>
      <c r="Z15" s="128">
        <f t="shared" si="34"/>
        <v>2043</v>
      </c>
      <c r="AA15" s="128">
        <f t="shared" si="34"/>
        <v>2044</v>
      </c>
      <c r="AB15" s="128">
        <f t="shared" si="34"/>
        <v>2045</v>
      </c>
      <c r="AC15" s="128">
        <f t="shared" si="34"/>
        <v>2046</v>
      </c>
      <c r="AD15" s="128">
        <f t="shared" si="34"/>
        <v>2047</v>
      </c>
      <c r="AE15" s="128">
        <f t="shared" si="34"/>
        <v>2048</v>
      </c>
      <c r="AF15" s="128">
        <f t="shared" si="34"/>
        <v>2049</v>
      </c>
      <c r="AG15" s="128">
        <f t="shared" si="34"/>
        <v>2050</v>
      </c>
      <c r="AH15" s="128">
        <f t="shared" si="34"/>
        <v>2051</v>
      </c>
      <c r="AI15" s="128">
        <f t="shared" si="34"/>
        <v>2052</v>
      </c>
      <c r="AJ15" s="128">
        <f t="shared" si="34"/>
        <v>2053</v>
      </c>
      <c r="AK15" s="128">
        <f t="shared" si="34"/>
        <v>2054</v>
      </c>
      <c r="AL15" s="128">
        <f t="shared" si="34"/>
        <v>2055</v>
      </c>
      <c r="AM15" s="128">
        <f t="shared" si="34"/>
        <v>2056</v>
      </c>
      <c r="AN15" s="129">
        <f t="shared" si="34"/>
        <v>2057</v>
      </c>
    </row>
    <row r="16" spans="2:40" ht="21.95" customHeight="1" x14ac:dyDescent="0.25">
      <c r="B16" s="18" t="s">
        <v>88</v>
      </c>
      <c r="C16" s="45" t="s">
        <v>86</v>
      </c>
      <c r="D16" s="87">
        <f>IF(AND(D8&gt;0,D9&gt;0),"ERROR",+D8+D9-D10-D11)</f>
        <v>0</v>
      </c>
      <c r="E16" s="87">
        <f>IF(AND(E8&gt;0,E9&gt;0),"ERROR",+E8+E9-E10-E11)</f>
        <v>0</v>
      </c>
      <c r="F16" s="87">
        <f t="shared" ref="F16:AN16" si="35">IF(AND(F8&gt;0,F9&gt;0),"ERROR",+F8+F9-F10-F11)</f>
        <v>0</v>
      </c>
      <c r="G16" s="87">
        <f t="shared" si="35"/>
        <v>0</v>
      </c>
      <c r="H16" s="87">
        <f t="shared" si="35"/>
        <v>0</v>
      </c>
      <c r="I16" s="87">
        <f t="shared" si="35"/>
        <v>0</v>
      </c>
      <c r="J16" s="87">
        <f t="shared" si="35"/>
        <v>0</v>
      </c>
      <c r="K16" s="87">
        <f t="shared" si="35"/>
        <v>0</v>
      </c>
      <c r="L16" s="87">
        <f t="shared" si="35"/>
        <v>0</v>
      </c>
      <c r="M16" s="87">
        <f t="shared" si="35"/>
        <v>0</v>
      </c>
      <c r="N16" s="87">
        <f t="shared" si="35"/>
        <v>0</v>
      </c>
      <c r="O16" s="87">
        <f t="shared" si="35"/>
        <v>0</v>
      </c>
      <c r="P16" s="87">
        <f t="shared" si="35"/>
        <v>0</v>
      </c>
      <c r="Q16" s="87">
        <f t="shared" si="35"/>
        <v>0</v>
      </c>
      <c r="R16" s="87">
        <f t="shared" si="35"/>
        <v>0</v>
      </c>
      <c r="S16" s="87">
        <f t="shared" si="35"/>
        <v>0</v>
      </c>
      <c r="T16" s="87">
        <f t="shared" si="35"/>
        <v>0</v>
      </c>
      <c r="U16" s="87">
        <f t="shared" si="35"/>
        <v>0</v>
      </c>
      <c r="V16" s="87">
        <f t="shared" si="35"/>
        <v>0</v>
      </c>
      <c r="W16" s="87">
        <f t="shared" si="35"/>
        <v>0</v>
      </c>
      <c r="X16" s="87">
        <f t="shared" si="35"/>
        <v>0</v>
      </c>
      <c r="Y16" s="87">
        <f t="shared" si="35"/>
        <v>0</v>
      </c>
      <c r="Z16" s="87">
        <f t="shared" si="35"/>
        <v>0</v>
      </c>
      <c r="AA16" s="87">
        <f t="shared" si="35"/>
        <v>0</v>
      </c>
      <c r="AB16" s="87">
        <f t="shared" si="35"/>
        <v>0</v>
      </c>
      <c r="AC16" s="87">
        <f t="shared" si="35"/>
        <v>0</v>
      </c>
      <c r="AD16" s="87">
        <f t="shared" si="35"/>
        <v>0</v>
      </c>
      <c r="AE16" s="87">
        <f t="shared" si="35"/>
        <v>0</v>
      </c>
      <c r="AF16" s="87">
        <f t="shared" si="35"/>
        <v>0</v>
      </c>
      <c r="AG16" s="87">
        <f t="shared" si="35"/>
        <v>0</v>
      </c>
      <c r="AH16" s="87">
        <f t="shared" si="35"/>
        <v>0</v>
      </c>
      <c r="AI16" s="87">
        <f t="shared" si="35"/>
        <v>0</v>
      </c>
      <c r="AJ16" s="87">
        <f t="shared" si="35"/>
        <v>0</v>
      </c>
      <c r="AK16" s="87">
        <f t="shared" si="35"/>
        <v>0</v>
      </c>
      <c r="AL16" s="87">
        <f t="shared" si="35"/>
        <v>0</v>
      </c>
      <c r="AM16" s="87">
        <f t="shared" si="35"/>
        <v>0</v>
      </c>
      <c r="AN16" s="87">
        <f t="shared" si="35"/>
        <v>0</v>
      </c>
    </row>
    <row r="17" spans="2:40" ht="21.95" customHeight="1" x14ac:dyDescent="0.25">
      <c r="B17" s="18" t="s">
        <v>147</v>
      </c>
      <c r="C17" s="45" t="s">
        <v>86</v>
      </c>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3"/>
    </row>
    <row r="18" spans="2:40" ht="21.95" customHeight="1" thickBot="1" x14ac:dyDescent="0.3">
      <c r="B18" s="40" t="s">
        <v>71</v>
      </c>
      <c r="C18" s="46" t="s">
        <v>87</v>
      </c>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3"/>
    </row>
    <row r="19" spans="2:40" ht="21.95" customHeight="1" thickBot="1" x14ac:dyDescent="0.3">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row>
    <row r="20" spans="2:40" ht="21.95" customHeight="1" x14ac:dyDescent="0.25">
      <c r="B20" s="198" t="s">
        <v>84</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20"/>
    </row>
    <row r="21" spans="2:40" ht="21.95" customHeight="1" x14ac:dyDescent="0.25">
      <c r="B21" s="18"/>
      <c r="C21" s="20"/>
      <c r="D21" s="128">
        <v>2021</v>
      </c>
      <c r="E21" s="128">
        <f>+D21+1</f>
        <v>2022</v>
      </c>
      <c r="F21" s="128">
        <f t="shared" ref="F21" si="36">+E21+1</f>
        <v>2023</v>
      </c>
      <c r="G21" s="128">
        <f t="shared" ref="G21" si="37">+F21+1</f>
        <v>2024</v>
      </c>
      <c r="H21" s="128">
        <f t="shared" ref="H21" si="38">+G21+1</f>
        <v>2025</v>
      </c>
      <c r="I21" s="128">
        <f t="shared" ref="I21" si="39">+H21+1</f>
        <v>2026</v>
      </c>
      <c r="J21" s="128">
        <f t="shared" ref="J21" si="40">+I21+1</f>
        <v>2027</v>
      </c>
      <c r="K21" s="128">
        <f>+J21+1</f>
        <v>2028</v>
      </c>
      <c r="L21" s="128">
        <f t="shared" ref="L21" si="41">+K21+1</f>
        <v>2029</v>
      </c>
      <c r="M21" s="128">
        <f t="shared" ref="M21" si="42">+L21+1</f>
        <v>2030</v>
      </c>
      <c r="N21" s="128">
        <f t="shared" ref="N21" si="43">+M21+1</f>
        <v>2031</v>
      </c>
      <c r="O21" s="128">
        <f t="shared" ref="O21" si="44">+N21+1</f>
        <v>2032</v>
      </c>
      <c r="P21" s="128">
        <f t="shared" ref="P21" si="45">+O21+1</f>
        <v>2033</v>
      </c>
      <c r="Q21" s="128">
        <f t="shared" ref="Q21" si="46">+P21+1</f>
        <v>2034</v>
      </c>
      <c r="R21" s="128">
        <f t="shared" ref="R21" si="47">+Q21+1</f>
        <v>2035</v>
      </c>
      <c r="S21" s="128">
        <f t="shared" ref="S21" si="48">+R21+1</f>
        <v>2036</v>
      </c>
      <c r="T21" s="128">
        <f t="shared" ref="T21" si="49">+S21+1</f>
        <v>2037</v>
      </c>
      <c r="U21" s="128">
        <f t="shared" ref="U21" si="50">+T21+1</f>
        <v>2038</v>
      </c>
      <c r="V21" s="128">
        <f t="shared" ref="V21" si="51">+U21+1</f>
        <v>2039</v>
      </c>
      <c r="W21" s="128">
        <f t="shared" ref="W21" si="52">+V21+1</f>
        <v>2040</v>
      </c>
      <c r="X21" s="128">
        <f t="shared" ref="X21" si="53">+W21+1</f>
        <v>2041</v>
      </c>
      <c r="Y21" s="128">
        <f t="shared" ref="Y21" si="54">+X21+1</f>
        <v>2042</v>
      </c>
      <c r="Z21" s="128">
        <f t="shared" ref="Z21" si="55">+Y21+1</f>
        <v>2043</v>
      </c>
      <c r="AA21" s="128">
        <f t="shared" ref="AA21" si="56">+Z21+1</f>
        <v>2044</v>
      </c>
      <c r="AB21" s="128">
        <f t="shared" ref="AB21" si="57">+AA21+1</f>
        <v>2045</v>
      </c>
      <c r="AC21" s="128">
        <f t="shared" ref="AC21" si="58">+AB21+1</f>
        <v>2046</v>
      </c>
      <c r="AD21" s="128">
        <f t="shared" ref="AD21" si="59">+AC21+1</f>
        <v>2047</v>
      </c>
      <c r="AE21" s="128">
        <f t="shared" ref="AE21" si="60">+AD21+1</f>
        <v>2048</v>
      </c>
      <c r="AF21" s="128">
        <f t="shared" ref="AF21" si="61">+AE21+1</f>
        <v>2049</v>
      </c>
      <c r="AG21" s="128">
        <f t="shared" ref="AG21" si="62">+AF21+1</f>
        <v>2050</v>
      </c>
      <c r="AH21" s="128">
        <f t="shared" ref="AH21" si="63">+AG21+1</f>
        <v>2051</v>
      </c>
      <c r="AI21" s="128">
        <f t="shared" ref="AI21" si="64">+AH21+1</f>
        <v>2052</v>
      </c>
      <c r="AJ21" s="128">
        <f t="shared" ref="AJ21" si="65">+AI21+1</f>
        <v>2053</v>
      </c>
      <c r="AK21" s="128">
        <f t="shared" ref="AK21" si="66">+AJ21+1</f>
        <v>2054</v>
      </c>
      <c r="AL21" s="128">
        <f t="shared" ref="AL21" si="67">+AK21+1</f>
        <v>2055</v>
      </c>
      <c r="AM21" s="128">
        <f t="shared" ref="AM21" si="68">+AL21+1</f>
        <v>2056</v>
      </c>
      <c r="AN21" s="129">
        <f t="shared" ref="AN21" si="69">+AM21+1</f>
        <v>2057</v>
      </c>
    </row>
    <row r="22" spans="2:40" ht="21.95" customHeight="1" x14ac:dyDescent="0.25">
      <c r="B22" s="18" t="s">
        <v>122</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53"/>
    </row>
    <row r="23" spans="2:40" ht="15" customHeight="1" x14ac:dyDescent="0.25">
      <c r="B23" s="68" t="s">
        <v>5</v>
      </c>
      <c r="C23" s="45" t="s">
        <v>85</v>
      </c>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3"/>
    </row>
    <row r="24" spans="2:40" x14ac:dyDescent="0.25">
      <c r="B24" s="68" t="s">
        <v>62</v>
      </c>
      <c r="C24" s="45" t="s">
        <v>85</v>
      </c>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3"/>
    </row>
    <row r="25" spans="2:40" x14ac:dyDescent="0.25">
      <c r="B25" s="68" t="s">
        <v>63</v>
      </c>
      <c r="C25" s="45" t="s">
        <v>85</v>
      </c>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3"/>
    </row>
    <row r="26" spans="2:40" x14ac:dyDescent="0.25">
      <c r="B26" s="18" t="s">
        <v>65</v>
      </c>
      <c r="C26" s="45" t="s">
        <v>85</v>
      </c>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3"/>
    </row>
    <row r="27" spans="2:40" x14ac:dyDescent="0.25">
      <c r="B27" s="18" t="s">
        <v>125</v>
      </c>
      <c r="C27" s="45" t="s">
        <v>85</v>
      </c>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3"/>
    </row>
    <row r="28" spans="2:40" x14ac:dyDescent="0.25">
      <c r="B28" s="18" t="s">
        <v>64</v>
      </c>
      <c r="C28" s="45" t="s">
        <v>85</v>
      </c>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3"/>
    </row>
    <row r="29" spans="2:40" x14ac:dyDescent="0.25">
      <c r="B29" s="18" t="s">
        <v>66</v>
      </c>
      <c r="C29" s="45" t="s">
        <v>85</v>
      </c>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3"/>
    </row>
    <row r="30" spans="2:40" ht="15.75" thickBot="1" x14ac:dyDescent="0.3">
      <c r="B30" s="40" t="s">
        <v>67</v>
      </c>
      <c r="C30" s="46" t="s">
        <v>85</v>
      </c>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3"/>
    </row>
    <row r="31" spans="2:40" ht="15.75" thickBot="1" x14ac:dyDescent="0.3">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row>
    <row r="32" spans="2:40" ht="33.950000000000003" customHeight="1" x14ac:dyDescent="0.25">
      <c r="B32" s="199" t="s">
        <v>152</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2"/>
    </row>
    <row r="33" spans="2:40" ht="15.75" thickBot="1" x14ac:dyDescent="0.3">
      <c r="B33" s="81"/>
      <c r="C33" s="88"/>
      <c r="D33" s="128">
        <v>2021</v>
      </c>
      <c r="E33" s="128">
        <f>+D33+1</f>
        <v>2022</v>
      </c>
      <c r="F33" s="128">
        <f t="shared" ref="F33" si="70">+E33+1</f>
        <v>2023</v>
      </c>
      <c r="G33" s="128">
        <f t="shared" ref="G33" si="71">+F33+1</f>
        <v>2024</v>
      </c>
      <c r="H33" s="128">
        <f t="shared" ref="H33" si="72">+G33+1</f>
        <v>2025</v>
      </c>
      <c r="I33" s="128">
        <f t="shared" ref="I33" si="73">+H33+1</f>
        <v>2026</v>
      </c>
      <c r="J33" s="128">
        <f t="shared" ref="J33" si="74">+I33+1</f>
        <v>2027</v>
      </c>
      <c r="K33" s="128">
        <f>+J33+1</f>
        <v>2028</v>
      </c>
      <c r="L33" s="128">
        <f t="shared" ref="L33" si="75">+K33+1</f>
        <v>2029</v>
      </c>
      <c r="M33" s="128">
        <f t="shared" ref="M33" si="76">+L33+1</f>
        <v>2030</v>
      </c>
      <c r="N33" s="128">
        <f t="shared" ref="N33" si="77">+M33+1</f>
        <v>2031</v>
      </c>
      <c r="O33" s="128">
        <f t="shared" ref="O33" si="78">+N33+1</f>
        <v>2032</v>
      </c>
      <c r="P33" s="128">
        <f t="shared" ref="P33" si="79">+O33+1</f>
        <v>2033</v>
      </c>
      <c r="Q33" s="128">
        <f t="shared" ref="Q33" si="80">+P33+1</f>
        <v>2034</v>
      </c>
      <c r="R33" s="128">
        <f t="shared" ref="R33" si="81">+Q33+1</f>
        <v>2035</v>
      </c>
      <c r="S33" s="128">
        <f t="shared" ref="S33" si="82">+R33+1</f>
        <v>2036</v>
      </c>
      <c r="T33" s="128">
        <f t="shared" ref="T33" si="83">+S33+1</f>
        <v>2037</v>
      </c>
      <c r="U33" s="128">
        <f t="shared" ref="U33" si="84">+T33+1</f>
        <v>2038</v>
      </c>
      <c r="V33" s="128">
        <f t="shared" ref="V33" si="85">+U33+1</f>
        <v>2039</v>
      </c>
      <c r="W33" s="128">
        <f t="shared" ref="W33" si="86">+V33+1</f>
        <v>2040</v>
      </c>
      <c r="X33" s="128">
        <f t="shared" ref="X33" si="87">+W33+1</f>
        <v>2041</v>
      </c>
      <c r="Y33" s="128">
        <f t="shared" ref="Y33" si="88">+X33+1</f>
        <v>2042</v>
      </c>
      <c r="Z33" s="128">
        <f t="shared" ref="Z33" si="89">+Y33+1</f>
        <v>2043</v>
      </c>
      <c r="AA33" s="128">
        <f t="shared" ref="AA33" si="90">+Z33+1</f>
        <v>2044</v>
      </c>
      <c r="AB33" s="128">
        <f t="shared" ref="AB33" si="91">+AA33+1</f>
        <v>2045</v>
      </c>
      <c r="AC33" s="128">
        <f t="shared" ref="AC33" si="92">+AB33+1</f>
        <v>2046</v>
      </c>
      <c r="AD33" s="128">
        <f t="shared" ref="AD33" si="93">+AC33+1</f>
        <v>2047</v>
      </c>
      <c r="AE33" s="128">
        <f t="shared" ref="AE33" si="94">+AD33+1</f>
        <v>2048</v>
      </c>
      <c r="AF33" s="128">
        <f t="shared" ref="AF33" si="95">+AE33+1</f>
        <v>2049</v>
      </c>
      <c r="AG33" s="128">
        <f t="shared" ref="AG33" si="96">+AF33+1</f>
        <v>2050</v>
      </c>
      <c r="AH33" s="128">
        <f t="shared" ref="AH33" si="97">+AG33+1</f>
        <v>2051</v>
      </c>
      <c r="AI33" s="128">
        <f t="shared" ref="AI33" si="98">+AH33+1</f>
        <v>2052</v>
      </c>
      <c r="AJ33" s="128">
        <f t="shared" ref="AJ33" si="99">+AI33+1</f>
        <v>2053</v>
      </c>
      <c r="AK33" s="128">
        <f t="shared" ref="AK33" si="100">+AJ33+1</f>
        <v>2054</v>
      </c>
      <c r="AL33" s="128">
        <f t="shared" ref="AL33" si="101">+AK33+1</f>
        <v>2055</v>
      </c>
      <c r="AM33" s="128">
        <f t="shared" ref="AM33" si="102">+AL33+1</f>
        <v>2056</v>
      </c>
      <c r="AN33" s="129">
        <f t="shared" ref="AN33" si="103">+AM33+1</f>
        <v>2057</v>
      </c>
    </row>
    <row r="34" spans="2:40" x14ac:dyDescent="0.25">
      <c r="B34" s="198" t="s">
        <v>68</v>
      </c>
      <c r="C34" s="83"/>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7"/>
    </row>
    <row r="35" spans="2:40" ht="15" customHeight="1" x14ac:dyDescent="0.25">
      <c r="B35" s="68" t="s">
        <v>5</v>
      </c>
      <c r="C35" s="45" t="s">
        <v>144</v>
      </c>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3"/>
    </row>
    <row r="36" spans="2:40" x14ac:dyDescent="0.25">
      <c r="B36" s="68" t="s">
        <v>62</v>
      </c>
      <c r="C36" s="45" t="s">
        <v>144</v>
      </c>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3"/>
    </row>
    <row r="37" spans="2:40" x14ac:dyDescent="0.25">
      <c r="B37" s="68" t="s">
        <v>63</v>
      </c>
      <c r="C37" s="45" t="s">
        <v>144</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3"/>
    </row>
    <row r="38" spans="2:40" ht="15.75" thickBot="1" x14ac:dyDescent="0.3">
      <c r="B38" s="77" t="s">
        <v>123</v>
      </c>
      <c r="C38" s="46" t="s">
        <v>144</v>
      </c>
      <c r="D38" s="123">
        <f>SUM(D35:D37)</f>
        <v>0</v>
      </c>
      <c r="E38" s="123">
        <f t="shared" ref="E38:AN38" si="104">SUM(E35:E37)</f>
        <v>0</v>
      </c>
      <c r="F38" s="123">
        <f t="shared" si="104"/>
        <v>0</v>
      </c>
      <c r="G38" s="123">
        <f t="shared" si="104"/>
        <v>0</v>
      </c>
      <c r="H38" s="123">
        <f t="shared" si="104"/>
        <v>0</v>
      </c>
      <c r="I38" s="123">
        <f t="shared" si="104"/>
        <v>0</v>
      </c>
      <c r="J38" s="123">
        <f t="shared" si="104"/>
        <v>0</v>
      </c>
      <c r="K38" s="123">
        <f t="shared" si="104"/>
        <v>0</v>
      </c>
      <c r="L38" s="123">
        <f t="shared" si="104"/>
        <v>0</v>
      </c>
      <c r="M38" s="123">
        <f t="shared" si="104"/>
        <v>0</v>
      </c>
      <c r="N38" s="123">
        <f t="shared" si="104"/>
        <v>0</v>
      </c>
      <c r="O38" s="123">
        <f t="shared" si="104"/>
        <v>0</v>
      </c>
      <c r="P38" s="123">
        <f t="shared" si="104"/>
        <v>0</v>
      </c>
      <c r="Q38" s="123">
        <f t="shared" si="104"/>
        <v>0</v>
      </c>
      <c r="R38" s="123">
        <f t="shared" si="104"/>
        <v>0</v>
      </c>
      <c r="S38" s="123">
        <f t="shared" si="104"/>
        <v>0</v>
      </c>
      <c r="T38" s="123">
        <f t="shared" si="104"/>
        <v>0</v>
      </c>
      <c r="U38" s="123">
        <f t="shared" si="104"/>
        <v>0</v>
      </c>
      <c r="V38" s="123">
        <f t="shared" si="104"/>
        <v>0</v>
      </c>
      <c r="W38" s="123">
        <f t="shared" si="104"/>
        <v>0</v>
      </c>
      <c r="X38" s="123">
        <f t="shared" si="104"/>
        <v>0</v>
      </c>
      <c r="Y38" s="123">
        <f t="shared" si="104"/>
        <v>0</v>
      </c>
      <c r="Z38" s="123">
        <f t="shared" si="104"/>
        <v>0</v>
      </c>
      <c r="AA38" s="123">
        <f t="shared" si="104"/>
        <v>0</v>
      </c>
      <c r="AB38" s="123">
        <f t="shared" si="104"/>
        <v>0</v>
      </c>
      <c r="AC38" s="123">
        <f t="shared" si="104"/>
        <v>0</v>
      </c>
      <c r="AD38" s="123">
        <f t="shared" si="104"/>
        <v>0</v>
      </c>
      <c r="AE38" s="123">
        <f t="shared" si="104"/>
        <v>0</v>
      </c>
      <c r="AF38" s="123">
        <f t="shared" si="104"/>
        <v>0</v>
      </c>
      <c r="AG38" s="123">
        <f t="shared" si="104"/>
        <v>0</v>
      </c>
      <c r="AH38" s="123">
        <f t="shared" si="104"/>
        <v>0</v>
      </c>
      <c r="AI38" s="123">
        <f t="shared" si="104"/>
        <v>0</v>
      </c>
      <c r="AJ38" s="123">
        <f t="shared" si="104"/>
        <v>0</v>
      </c>
      <c r="AK38" s="123">
        <f t="shared" si="104"/>
        <v>0</v>
      </c>
      <c r="AL38" s="123">
        <f t="shared" si="104"/>
        <v>0</v>
      </c>
      <c r="AM38" s="123">
        <f t="shared" si="104"/>
        <v>0</v>
      </c>
      <c r="AN38" s="124">
        <f t="shared" si="104"/>
        <v>0</v>
      </c>
    </row>
    <row r="39" spans="2:40" ht="12" customHeight="1" thickBot="1" x14ac:dyDescent="0.3">
      <c r="B39" s="574"/>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row>
    <row r="40" spans="2:40" x14ac:dyDescent="0.25">
      <c r="B40" s="198" t="s">
        <v>69</v>
      </c>
      <c r="C40" s="83"/>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7"/>
    </row>
    <row r="41" spans="2:40" ht="15" customHeight="1" x14ac:dyDescent="0.25">
      <c r="B41" s="68" t="s">
        <v>3</v>
      </c>
      <c r="C41" s="45" t="s">
        <v>144</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3"/>
    </row>
    <row r="42" spans="2:40" x14ac:dyDescent="0.25">
      <c r="B42" s="68" t="s">
        <v>4</v>
      </c>
      <c r="C42" s="45" t="s">
        <v>144</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3"/>
    </row>
    <row r="43" spans="2:40" x14ac:dyDescent="0.25">
      <c r="B43" s="68" t="s">
        <v>5</v>
      </c>
      <c r="C43" s="45" t="s">
        <v>144</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3"/>
    </row>
    <row r="44" spans="2:40" x14ac:dyDescent="0.25">
      <c r="B44" s="68" t="s">
        <v>45</v>
      </c>
      <c r="C44" s="45" t="s">
        <v>144</v>
      </c>
      <c r="D44" s="87">
        <f>SUM(D41:D43)</f>
        <v>0</v>
      </c>
      <c r="E44" s="87">
        <f t="shared" ref="E44:AM44" si="105">SUM(E41:E43)</f>
        <v>0</v>
      </c>
      <c r="F44" s="87">
        <f t="shared" si="105"/>
        <v>0</v>
      </c>
      <c r="G44" s="87">
        <f t="shared" si="105"/>
        <v>0</v>
      </c>
      <c r="H44" s="87">
        <f t="shared" si="105"/>
        <v>0</v>
      </c>
      <c r="I44" s="87">
        <f t="shared" si="105"/>
        <v>0</v>
      </c>
      <c r="J44" s="87">
        <f t="shared" si="105"/>
        <v>0</v>
      </c>
      <c r="K44" s="87">
        <f t="shared" si="105"/>
        <v>0</v>
      </c>
      <c r="L44" s="87">
        <f t="shared" si="105"/>
        <v>0</v>
      </c>
      <c r="M44" s="87">
        <f t="shared" si="105"/>
        <v>0</v>
      </c>
      <c r="N44" s="87">
        <f t="shared" si="105"/>
        <v>0</v>
      </c>
      <c r="O44" s="87">
        <f t="shared" si="105"/>
        <v>0</v>
      </c>
      <c r="P44" s="87">
        <f t="shared" si="105"/>
        <v>0</v>
      </c>
      <c r="Q44" s="87">
        <f t="shared" si="105"/>
        <v>0</v>
      </c>
      <c r="R44" s="87">
        <f t="shared" si="105"/>
        <v>0</v>
      </c>
      <c r="S44" s="87">
        <f t="shared" si="105"/>
        <v>0</v>
      </c>
      <c r="T44" s="87">
        <f t="shared" si="105"/>
        <v>0</v>
      </c>
      <c r="U44" s="87">
        <f t="shared" si="105"/>
        <v>0</v>
      </c>
      <c r="V44" s="87">
        <f t="shared" si="105"/>
        <v>0</v>
      </c>
      <c r="W44" s="87">
        <f t="shared" si="105"/>
        <v>0</v>
      </c>
      <c r="X44" s="87">
        <f t="shared" si="105"/>
        <v>0</v>
      </c>
      <c r="Y44" s="87">
        <f t="shared" si="105"/>
        <v>0</v>
      </c>
      <c r="Z44" s="87">
        <f t="shared" si="105"/>
        <v>0</v>
      </c>
      <c r="AA44" s="87">
        <f t="shared" si="105"/>
        <v>0</v>
      </c>
      <c r="AB44" s="87">
        <f t="shared" si="105"/>
        <v>0</v>
      </c>
      <c r="AC44" s="87">
        <f t="shared" si="105"/>
        <v>0</v>
      </c>
      <c r="AD44" s="87">
        <f t="shared" si="105"/>
        <v>0</v>
      </c>
      <c r="AE44" s="87">
        <f t="shared" si="105"/>
        <v>0</v>
      </c>
      <c r="AF44" s="87">
        <f t="shared" si="105"/>
        <v>0</v>
      </c>
      <c r="AG44" s="87">
        <f t="shared" si="105"/>
        <v>0</v>
      </c>
      <c r="AH44" s="87">
        <f t="shared" si="105"/>
        <v>0</v>
      </c>
      <c r="AI44" s="87">
        <f t="shared" si="105"/>
        <v>0</v>
      </c>
      <c r="AJ44" s="87">
        <f t="shared" si="105"/>
        <v>0</v>
      </c>
      <c r="AK44" s="87">
        <f t="shared" si="105"/>
        <v>0</v>
      </c>
      <c r="AL44" s="87">
        <f t="shared" si="105"/>
        <v>0</v>
      </c>
      <c r="AM44" s="87">
        <f t="shared" si="105"/>
        <v>0</v>
      </c>
      <c r="AN44" s="99">
        <f t="shared" ref="AN44" si="106">SUM(AN41:AN43)</f>
        <v>0</v>
      </c>
    </row>
    <row r="45" spans="2:40" x14ac:dyDescent="0.25">
      <c r="B45" s="68" t="s">
        <v>62</v>
      </c>
      <c r="C45" s="45" t="s">
        <v>144</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3"/>
    </row>
    <row r="46" spans="2:40" x14ac:dyDescent="0.25">
      <c r="B46" s="68" t="s">
        <v>63</v>
      </c>
      <c r="C46" s="45" t="s">
        <v>144</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3"/>
    </row>
    <row r="47" spans="2:40" ht="15.75" thickBot="1" x14ac:dyDescent="0.3">
      <c r="B47" s="77" t="s">
        <v>115</v>
      </c>
      <c r="C47" s="46" t="s">
        <v>144</v>
      </c>
      <c r="D47" s="123">
        <f>SUM(D44:D46)</f>
        <v>0</v>
      </c>
      <c r="E47" s="123">
        <f t="shared" ref="E47:AN47" si="107">SUM(E44:E46)</f>
        <v>0</v>
      </c>
      <c r="F47" s="123">
        <f t="shared" si="107"/>
        <v>0</v>
      </c>
      <c r="G47" s="123">
        <f t="shared" si="107"/>
        <v>0</v>
      </c>
      <c r="H47" s="123">
        <f t="shared" si="107"/>
        <v>0</v>
      </c>
      <c r="I47" s="123">
        <f t="shared" si="107"/>
        <v>0</v>
      </c>
      <c r="J47" s="123">
        <f t="shared" si="107"/>
        <v>0</v>
      </c>
      <c r="K47" s="123">
        <f t="shared" si="107"/>
        <v>0</v>
      </c>
      <c r="L47" s="123">
        <f t="shared" si="107"/>
        <v>0</v>
      </c>
      <c r="M47" s="123">
        <f t="shared" si="107"/>
        <v>0</v>
      </c>
      <c r="N47" s="123">
        <f t="shared" si="107"/>
        <v>0</v>
      </c>
      <c r="O47" s="123">
        <f t="shared" si="107"/>
        <v>0</v>
      </c>
      <c r="P47" s="123">
        <f t="shared" si="107"/>
        <v>0</v>
      </c>
      <c r="Q47" s="123">
        <f t="shared" si="107"/>
        <v>0</v>
      </c>
      <c r="R47" s="123">
        <f t="shared" si="107"/>
        <v>0</v>
      </c>
      <c r="S47" s="123">
        <f t="shared" si="107"/>
        <v>0</v>
      </c>
      <c r="T47" s="123">
        <f t="shared" si="107"/>
        <v>0</v>
      </c>
      <c r="U47" s="123">
        <f t="shared" si="107"/>
        <v>0</v>
      </c>
      <c r="V47" s="123">
        <f t="shared" si="107"/>
        <v>0</v>
      </c>
      <c r="W47" s="123">
        <f t="shared" si="107"/>
        <v>0</v>
      </c>
      <c r="X47" s="123">
        <f t="shared" si="107"/>
        <v>0</v>
      </c>
      <c r="Y47" s="123">
        <f t="shared" si="107"/>
        <v>0</v>
      </c>
      <c r="Z47" s="123">
        <f t="shared" si="107"/>
        <v>0</v>
      </c>
      <c r="AA47" s="123">
        <f t="shared" si="107"/>
        <v>0</v>
      </c>
      <c r="AB47" s="123">
        <f t="shared" si="107"/>
        <v>0</v>
      </c>
      <c r="AC47" s="123">
        <f t="shared" si="107"/>
        <v>0</v>
      </c>
      <c r="AD47" s="123">
        <f t="shared" si="107"/>
        <v>0</v>
      </c>
      <c r="AE47" s="123">
        <f t="shared" si="107"/>
        <v>0</v>
      </c>
      <c r="AF47" s="123">
        <f t="shared" si="107"/>
        <v>0</v>
      </c>
      <c r="AG47" s="123">
        <f t="shared" si="107"/>
        <v>0</v>
      </c>
      <c r="AH47" s="123">
        <f t="shared" si="107"/>
        <v>0</v>
      </c>
      <c r="AI47" s="123">
        <f t="shared" si="107"/>
        <v>0</v>
      </c>
      <c r="AJ47" s="123">
        <f t="shared" si="107"/>
        <v>0</v>
      </c>
      <c r="AK47" s="123">
        <f t="shared" si="107"/>
        <v>0</v>
      </c>
      <c r="AL47" s="123">
        <f t="shared" si="107"/>
        <v>0</v>
      </c>
      <c r="AM47" s="123">
        <f t="shared" si="107"/>
        <v>0</v>
      </c>
      <c r="AN47" s="124">
        <f t="shared" si="107"/>
        <v>0</v>
      </c>
    </row>
    <row r="48" spans="2:40" ht="12" customHeight="1" thickBot="1" x14ac:dyDescent="0.3">
      <c r="B48" s="576"/>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7"/>
      <c r="AL48" s="577"/>
      <c r="AM48" s="577"/>
      <c r="AN48" s="577"/>
    </row>
    <row r="49" spans="2:40" x14ac:dyDescent="0.25">
      <c r="B49" s="198" t="s">
        <v>117</v>
      </c>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7"/>
    </row>
    <row r="50" spans="2:40" ht="15" customHeight="1" x14ac:dyDescent="0.25">
      <c r="B50" s="68" t="s">
        <v>3</v>
      </c>
      <c r="C50" s="45" t="s">
        <v>144</v>
      </c>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3"/>
    </row>
    <row r="51" spans="2:40" x14ac:dyDescent="0.25">
      <c r="B51" s="68" t="s">
        <v>4</v>
      </c>
      <c r="C51" s="45" t="s">
        <v>144</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3"/>
    </row>
    <row r="52" spans="2:40" x14ac:dyDescent="0.25">
      <c r="B52" s="68" t="s">
        <v>5</v>
      </c>
      <c r="C52" s="45" t="s">
        <v>144</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3"/>
    </row>
    <row r="53" spans="2:40" x14ac:dyDescent="0.25">
      <c r="B53" s="68" t="s">
        <v>45</v>
      </c>
      <c r="C53" s="45" t="s">
        <v>144</v>
      </c>
      <c r="D53" s="87">
        <f>SUM(D50:D52)</f>
        <v>0</v>
      </c>
      <c r="E53" s="87">
        <f t="shared" ref="E53:AM53" si="108">SUM(E50:E52)</f>
        <v>0</v>
      </c>
      <c r="F53" s="87">
        <f t="shared" si="108"/>
        <v>0</v>
      </c>
      <c r="G53" s="87">
        <f t="shared" si="108"/>
        <v>0</v>
      </c>
      <c r="H53" s="87">
        <f t="shared" si="108"/>
        <v>0</v>
      </c>
      <c r="I53" s="87">
        <f t="shared" si="108"/>
        <v>0</v>
      </c>
      <c r="J53" s="87">
        <f t="shared" si="108"/>
        <v>0</v>
      </c>
      <c r="K53" s="87">
        <f t="shared" si="108"/>
        <v>0</v>
      </c>
      <c r="L53" s="87">
        <f t="shared" si="108"/>
        <v>0</v>
      </c>
      <c r="M53" s="87">
        <f t="shared" si="108"/>
        <v>0</v>
      </c>
      <c r="N53" s="87">
        <f t="shared" si="108"/>
        <v>0</v>
      </c>
      <c r="O53" s="87">
        <f t="shared" si="108"/>
        <v>0</v>
      </c>
      <c r="P53" s="87">
        <f t="shared" si="108"/>
        <v>0</v>
      </c>
      <c r="Q53" s="87">
        <f t="shared" si="108"/>
        <v>0</v>
      </c>
      <c r="R53" s="87">
        <f t="shared" si="108"/>
        <v>0</v>
      </c>
      <c r="S53" s="87">
        <f t="shared" si="108"/>
        <v>0</v>
      </c>
      <c r="T53" s="87">
        <f t="shared" si="108"/>
        <v>0</v>
      </c>
      <c r="U53" s="87">
        <f t="shared" si="108"/>
        <v>0</v>
      </c>
      <c r="V53" s="87">
        <f t="shared" si="108"/>
        <v>0</v>
      </c>
      <c r="W53" s="87">
        <f t="shared" si="108"/>
        <v>0</v>
      </c>
      <c r="X53" s="87">
        <f t="shared" si="108"/>
        <v>0</v>
      </c>
      <c r="Y53" s="87">
        <f t="shared" si="108"/>
        <v>0</v>
      </c>
      <c r="Z53" s="87">
        <f t="shared" si="108"/>
        <v>0</v>
      </c>
      <c r="AA53" s="87">
        <f t="shared" si="108"/>
        <v>0</v>
      </c>
      <c r="AB53" s="87">
        <f t="shared" si="108"/>
        <v>0</v>
      </c>
      <c r="AC53" s="87">
        <f t="shared" si="108"/>
        <v>0</v>
      </c>
      <c r="AD53" s="87">
        <f t="shared" si="108"/>
        <v>0</v>
      </c>
      <c r="AE53" s="87">
        <f t="shared" si="108"/>
        <v>0</v>
      </c>
      <c r="AF53" s="87">
        <f t="shared" si="108"/>
        <v>0</v>
      </c>
      <c r="AG53" s="87">
        <f t="shared" si="108"/>
        <v>0</v>
      </c>
      <c r="AH53" s="87">
        <f t="shared" si="108"/>
        <v>0</v>
      </c>
      <c r="AI53" s="87">
        <f t="shared" si="108"/>
        <v>0</v>
      </c>
      <c r="AJ53" s="87">
        <f t="shared" si="108"/>
        <v>0</v>
      </c>
      <c r="AK53" s="87">
        <f t="shared" si="108"/>
        <v>0</v>
      </c>
      <c r="AL53" s="87">
        <f t="shared" si="108"/>
        <v>0</v>
      </c>
      <c r="AM53" s="87">
        <f t="shared" si="108"/>
        <v>0</v>
      </c>
      <c r="AN53" s="99">
        <f t="shared" ref="AN53" si="109">SUM(AN50:AN52)</f>
        <v>0</v>
      </c>
    </row>
    <row r="54" spans="2:40" x14ac:dyDescent="0.25">
      <c r="B54" s="68" t="s">
        <v>62</v>
      </c>
      <c r="C54" s="45" t="s">
        <v>144</v>
      </c>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3"/>
    </row>
    <row r="55" spans="2:40" x14ac:dyDescent="0.25">
      <c r="B55" s="68" t="s">
        <v>63</v>
      </c>
      <c r="C55" s="45" t="s">
        <v>144</v>
      </c>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3"/>
    </row>
    <row r="56" spans="2:40" ht="15.75" thickBot="1" x14ac:dyDescent="0.3">
      <c r="B56" s="77" t="s">
        <v>116</v>
      </c>
      <c r="C56" s="46" t="s">
        <v>144</v>
      </c>
      <c r="D56" s="123">
        <f>SUM(D53:D55)</f>
        <v>0</v>
      </c>
      <c r="E56" s="123">
        <f t="shared" ref="E56:AN56" si="110">SUM(E53:E55)</f>
        <v>0</v>
      </c>
      <c r="F56" s="123">
        <f t="shared" si="110"/>
        <v>0</v>
      </c>
      <c r="G56" s="123">
        <f t="shared" si="110"/>
        <v>0</v>
      </c>
      <c r="H56" s="123">
        <f t="shared" si="110"/>
        <v>0</v>
      </c>
      <c r="I56" s="123">
        <f t="shared" si="110"/>
        <v>0</v>
      </c>
      <c r="J56" s="123">
        <f t="shared" si="110"/>
        <v>0</v>
      </c>
      <c r="K56" s="123">
        <f t="shared" si="110"/>
        <v>0</v>
      </c>
      <c r="L56" s="123">
        <f t="shared" si="110"/>
        <v>0</v>
      </c>
      <c r="M56" s="123">
        <f t="shared" si="110"/>
        <v>0</v>
      </c>
      <c r="N56" s="123">
        <f t="shared" si="110"/>
        <v>0</v>
      </c>
      <c r="O56" s="123">
        <f t="shared" si="110"/>
        <v>0</v>
      </c>
      <c r="P56" s="123">
        <f t="shared" si="110"/>
        <v>0</v>
      </c>
      <c r="Q56" s="123">
        <f t="shared" si="110"/>
        <v>0</v>
      </c>
      <c r="R56" s="123">
        <f t="shared" si="110"/>
        <v>0</v>
      </c>
      <c r="S56" s="123">
        <f t="shared" si="110"/>
        <v>0</v>
      </c>
      <c r="T56" s="123">
        <f t="shared" si="110"/>
        <v>0</v>
      </c>
      <c r="U56" s="123">
        <f t="shared" si="110"/>
        <v>0</v>
      </c>
      <c r="V56" s="123">
        <f t="shared" si="110"/>
        <v>0</v>
      </c>
      <c r="W56" s="123">
        <f t="shared" si="110"/>
        <v>0</v>
      </c>
      <c r="X56" s="123">
        <f t="shared" si="110"/>
        <v>0</v>
      </c>
      <c r="Y56" s="123">
        <f t="shared" si="110"/>
        <v>0</v>
      </c>
      <c r="Z56" s="123">
        <f t="shared" si="110"/>
        <v>0</v>
      </c>
      <c r="AA56" s="123">
        <f t="shared" si="110"/>
        <v>0</v>
      </c>
      <c r="AB56" s="123">
        <f t="shared" si="110"/>
        <v>0</v>
      </c>
      <c r="AC56" s="123">
        <f t="shared" si="110"/>
        <v>0</v>
      </c>
      <c r="AD56" s="123">
        <f t="shared" si="110"/>
        <v>0</v>
      </c>
      <c r="AE56" s="123">
        <f t="shared" si="110"/>
        <v>0</v>
      </c>
      <c r="AF56" s="123">
        <f t="shared" si="110"/>
        <v>0</v>
      </c>
      <c r="AG56" s="123">
        <f t="shared" si="110"/>
        <v>0</v>
      </c>
      <c r="AH56" s="123">
        <f t="shared" si="110"/>
        <v>0</v>
      </c>
      <c r="AI56" s="123">
        <f t="shared" si="110"/>
        <v>0</v>
      </c>
      <c r="AJ56" s="123">
        <f t="shared" si="110"/>
        <v>0</v>
      </c>
      <c r="AK56" s="123">
        <f t="shared" si="110"/>
        <v>0</v>
      </c>
      <c r="AL56" s="123">
        <f t="shared" si="110"/>
        <v>0</v>
      </c>
      <c r="AM56" s="123">
        <f t="shared" si="110"/>
        <v>0</v>
      </c>
      <c r="AN56" s="124">
        <f t="shared" si="110"/>
        <v>0</v>
      </c>
    </row>
    <row r="57" spans="2:40" ht="12" customHeight="1" thickBot="1" x14ac:dyDescent="0.3">
      <c r="B57" s="574"/>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8"/>
    </row>
    <row r="58" spans="2:40" x14ac:dyDescent="0.25">
      <c r="B58" s="200" t="s">
        <v>124</v>
      </c>
      <c r="C58" s="83"/>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20"/>
    </row>
    <row r="59" spans="2:40" x14ac:dyDescent="0.25">
      <c r="B59" s="68" t="s">
        <v>118</v>
      </c>
      <c r="C59" s="45" t="s">
        <v>144</v>
      </c>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3"/>
    </row>
    <row r="60" spans="2:40" x14ac:dyDescent="0.25">
      <c r="B60" s="68" t="s">
        <v>119</v>
      </c>
      <c r="C60" s="45" t="s">
        <v>144</v>
      </c>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3"/>
    </row>
    <row r="61" spans="2:40" ht="15.75" thickBot="1" x14ac:dyDescent="0.3">
      <c r="B61" s="77" t="s">
        <v>120</v>
      </c>
      <c r="C61" s="46" t="s">
        <v>144</v>
      </c>
      <c r="D61" s="123">
        <f>SUM(D59:D60)</f>
        <v>0</v>
      </c>
      <c r="E61" s="123">
        <f t="shared" ref="E61:AN61" si="111">SUM(E59:E60)</f>
        <v>0</v>
      </c>
      <c r="F61" s="123">
        <f t="shared" si="111"/>
        <v>0</v>
      </c>
      <c r="G61" s="123">
        <f t="shared" si="111"/>
        <v>0</v>
      </c>
      <c r="H61" s="123">
        <f t="shared" si="111"/>
        <v>0</v>
      </c>
      <c r="I61" s="123">
        <f t="shared" si="111"/>
        <v>0</v>
      </c>
      <c r="J61" s="123">
        <f t="shared" si="111"/>
        <v>0</v>
      </c>
      <c r="K61" s="123">
        <f t="shared" si="111"/>
        <v>0</v>
      </c>
      <c r="L61" s="123">
        <f t="shared" si="111"/>
        <v>0</v>
      </c>
      <c r="M61" s="123">
        <f t="shared" si="111"/>
        <v>0</v>
      </c>
      <c r="N61" s="123">
        <f t="shared" si="111"/>
        <v>0</v>
      </c>
      <c r="O61" s="123">
        <f t="shared" si="111"/>
        <v>0</v>
      </c>
      <c r="P61" s="123">
        <f t="shared" si="111"/>
        <v>0</v>
      </c>
      <c r="Q61" s="123">
        <f t="shared" si="111"/>
        <v>0</v>
      </c>
      <c r="R61" s="123">
        <f t="shared" si="111"/>
        <v>0</v>
      </c>
      <c r="S61" s="123">
        <f t="shared" si="111"/>
        <v>0</v>
      </c>
      <c r="T61" s="123">
        <f t="shared" si="111"/>
        <v>0</v>
      </c>
      <c r="U61" s="123">
        <f t="shared" si="111"/>
        <v>0</v>
      </c>
      <c r="V61" s="123">
        <f t="shared" si="111"/>
        <v>0</v>
      </c>
      <c r="W61" s="123">
        <f t="shared" si="111"/>
        <v>0</v>
      </c>
      <c r="X61" s="123">
        <f t="shared" si="111"/>
        <v>0</v>
      </c>
      <c r="Y61" s="123">
        <f t="shared" si="111"/>
        <v>0</v>
      </c>
      <c r="Z61" s="123">
        <f t="shared" si="111"/>
        <v>0</v>
      </c>
      <c r="AA61" s="123">
        <f t="shared" si="111"/>
        <v>0</v>
      </c>
      <c r="AB61" s="123">
        <f t="shared" si="111"/>
        <v>0</v>
      </c>
      <c r="AC61" s="123">
        <f t="shared" si="111"/>
        <v>0</v>
      </c>
      <c r="AD61" s="123">
        <f t="shared" si="111"/>
        <v>0</v>
      </c>
      <c r="AE61" s="123">
        <f t="shared" si="111"/>
        <v>0</v>
      </c>
      <c r="AF61" s="123">
        <f t="shared" si="111"/>
        <v>0</v>
      </c>
      <c r="AG61" s="123">
        <f t="shared" si="111"/>
        <v>0</v>
      </c>
      <c r="AH61" s="123">
        <f t="shared" si="111"/>
        <v>0</v>
      </c>
      <c r="AI61" s="123">
        <f t="shared" si="111"/>
        <v>0</v>
      </c>
      <c r="AJ61" s="123">
        <f t="shared" si="111"/>
        <v>0</v>
      </c>
      <c r="AK61" s="123">
        <f t="shared" si="111"/>
        <v>0</v>
      </c>
      <c r="AL61" s="123">
        <f t="shared" si="111"/>
        <v>0</v>
      </c>
      <c r="AM61" s="123">
        <f t="shared" si="111"/>
        <v>0</v>
      </c>
      <c r="AN61" s="124">
        <f t="shared" si="111"/>
        <v>0</v>
      </c>
    </row>
    <row r="62" spans="2:40" ht="13.5" customHeight="1" thickBot="1" x14ac:dyDescent="0.3">
      <c r="B62" s="574"/>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8"/>
    </row>
    <row r="63" spans="2:40" ht="20.25" customHeight="1" thickBot="1" x14ac:dyDescent="0.3">
      <c r="B63" s="201" t="s">
        <v>153</v>
      </c>
      <c r="C63" s="125" t="s">
        <v>144</v>
      </c>
      <c r="D63" s="338">
        <f>+D38+D47+D56+D61</f>
        <v>0</v>
      </c>
      <c r="E63" s="338">
        <f t="shared" ref="E63:AN63" si="112">+E38+E47+E56+E61</f>
        <v>0</v>
      </c>
      <c r="F63" s="338">
        <f t="shared" si="112"/>
        <v>0</v>
      </c>
      <c r="G63" s="338">
        <f t="shared" si="112"/>
        <v>0</v>
      </c>
      <c r="H63" s="338">
        <f t="shared" si="112"/>
        <v>0</v>
      </c>
      <c r="I63" s="338">
        <f t="shared" si="112"/>
        <v>0</v>
      </c>
      <c r="J63" s="338">
        <f t="shared" si="112"/>
        <v>0</v>
      </c>
      <c r="K63" s="338">
        <f t="shared" si="112"/>
        <v>0</v>
      </c>
      <c r="L63" s="338">
        <f t="shared" si="112"/>
        <v>0</v>
      </c>
      <c r="M63" s="338">
        <f t="shared" si="112"/>
        <v>0</v>
      </c>
      <c r="N63" s="338">
        <f t="shared" si="112"/>
        <v>0</v>
      </c>
      <c r="O63" s="338">
        <f t="shared" si="112"/>
        <v>0</v>
      </c>
      <c r="P63" s="338">
        <f t="shared" si="112"/>
        <v>0</v>
      </c>
      <c r="Q63" s="338">
        <f t="shared" si="112"/>
        <v>0</v>
      </c>
      <c r="R63" s="338">
        <f t="shared" si="112"/>
        <v>0</v>
      </c>
      <c r="S63" s="338">
        <f t="shared" si="112"/>
        <v>0</v>
      </c>
      <c r="T63" s="338">
        <f t="shared" si="112"/>
        <v>0</v>
      </c>
      <c r="U63" s="338">
        <f t="shared" si="112"/>
        <v>0</v>
      </c>
      <c r="V63" s="338">
        <f t="shared" si="112"/>
        <v>0</v>
      </c>
      <c r="W63" s="338">
        <f t="shared" si="112"/>
        <v>0</v>
      </c>
      <c r="X63" s="338">
        <f t="shared" si="112"/>
        <v>0</v>
      </c>
      <c r="Y63" s="338">
        <f t="shared" si="112"/>
        <v>0</v>
      </c>
      <c r="Z63" s="338">
        <f t="shared" si="112"/>
        <v>0</v>
      </c>
      <c r="AA63" s="338">
        <f t="shared" si="112"/>
        <v>0</v>
      </c>
      <c r="AB63" s="338">
        <f t="shared" si="112"/>
        <v>0</v>
      </c>
      <c r="AC63" s="338">
        <f t="shared" si="112"/>
        <v>0</v>
      </c>
      <c r="AD63" s="338">
        <f t="shared" si="112"/>
        <v>0</v>
      </c>
      <c r="AE63" s="338">
        <f t="shared" si="112"/>
        <v>0</v>
      </c>
      <c r="AF63" s="338">
        <f t="shared" si="112"/>
        <v>0</v>
      </c>
      <c r="AG63" s="338">
        <f t="shared" si="112"/>
        <v>0</v>
      </c>
      <c r="AH63" s="338">
        <f t="shared" si="112"/>
        <v>0</v>
      </c>
      <c r="AI63" s="338">
        <f t="shared" si="112"/>
        <v>0</v>
      </c>
      <c r="AJ63" s="338">
        <f t="shared" si="112"/>
        <v>0</v>
      </c>
      <c r="AK63" s="338">
        <f t="shared" si="112"/>
        <v>0</v>
      </c>
      <c r="AL63" s="338">
        <f t="shared" si="112"/>
        <v>0</v>
      </c>
      <c r="AM63" s="338">
        <f t="shared" si="112"/>
        <v>0</v>
      </c>
      <c r="AN63" s="338">
        <f t="shared" si="112"/>
        <v>0</v>
      </c>
    </row>
    <row r="64" spans="2:40" x14ac:dyDescent="0.25">
      <c r="B64" s="80"/>
      <c r="C64" s="80"/>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row>
    <row r="65" spans="2:40" x14ac:dyDescent="0.25">
      <c r="B65" s="51"/>
      <c r="H65" s="41"/>
      <c r="I65" s="339"/>
      <c r="J65" s="339"/>
    </row>
    <row r="66" spans="2:40" ht="15.75" thickBot="1" x14ac:dyDescent="0.3"/>
    <row r="67" spans="2:40" ht="19.5" thickBot="1" x14ac:dyDescent="0.3">
      <c r="B67" s="535" t="s">
        <v>126</v>
      </c>
    </row>
    <row r="68" spans="2:40" ht="15.75" thickBot="1" x14ac:dyDescent="0.3"/>
    <row r="69" spans="2:40" ht="57" customHeight="1" x14ac:dyDescent="0.35">
      <c r="B69" s="526" t="s">
        <v>5</v>
      </c>
      <c r="C69" s="523"/>
      <c r="D69" s="529" t="str">
        <f>+IF(D23&gt;0,IF(D35&gt;0,"OK","FALTA DATO D35"),IF(D35&gt;0,"FALTA DATO D23","OK"))</f>
        <v>OK</v>
      </c>
      <c r="E69" s="529" t="str">
        <f>+IF(E23&gt;0,IF(E35&gt;0,"OK","FALTA DATO E35"),IF(E35&gt;0,"FALTA DATO E23","OK"))</f>
        <v>OK</v>
      </c>
      <c r="F69" s="529" t="str">
        <f>+IF(F23&gt;0,IF(F35&gt;0,"OK","FALTA DATO F35"),IF(F35&gt;0,"FALTA DATO F23","OK"))</f>
        <v>OK</v>
      </c>
      <c r="G69" s="529" t="str">
        <f>+IF(G23&gt;0,IF(G35&gt;0,"OK","FALTA DATO G35"),IF(G35&gt;0,"FALTA DATO G23","OK"))</f>
        <v>OK</v>
      </c>
      <c r="H69" s="529" t="str">
        <f>+IF(H23&gt;0,IF(H35&gt;0,"OK","FALTA DATO H35"),IF(H35&gt;0,"FALTA DATO H23","OK"))</f>
        <v>OK</v>
      </c>
      <c r="I69" s="529" t="str">
        <f>+IF(I23&gt;0,IF(I35&gt;0,"OK","FALTA DATO I35"),IF(I35&gt;0,"FALTA DATO I23","OK"))</f>
        <v>OK</v>
      </c>
      <c r="J69" s="529" t="str">
        <f>+IF(J23&gt;0,IF(J35&gt;0,"OK","FALTA DATO J35"),IF(J35&gt;0,"FALTA DATO J23","OK"))</f>
        <v>OK</v>
      </c>
      <c r="K69" s="529" t="str">
        <f>+IF(K23&gt;0,IF(K35&gt;0,"OK","FALTA DATO K35"),IF(K35&gt;0,"FALTA DATO K23","OK"))</f>
        <v>OK</v>
      </c>
      <c r="L69" s="529" t="str">
        <f>+IF(L23&gt;0,IF(L35&gt;0,"OK","FALTA DATO L35"),IF(L35&gt;0,"FALTA DATO L23","OK"))</f>
        <v>OK</v>
      </c>
      <c r="M69" s="529" t="str">
        <f>+IF(M23&gt;0,IF(M35&gt;0,"OK","FALTA DATO M35"),IF(M35&gt;0,"FALTA DATO M23","OK"))</f>
        <v>OK</v>
      </c>
      <c r="N69" s="529" t="str">
        <f>+IF(N23&gt;0,IF(N35&gt;0,"OK","FALTA DATO N35"),IF(N35&gt;0,"FALTA DATO N23","OK"))</f>
        <v>OK</v>
      </c>
      <c r="O69" s="529" t="str">
        <f>+IF(O23&gt;0,IF(O35&gt;0,"OK","FALTA DATO O35"),IF(O35&gt;0,"FALTA DATO O23","OK"))</f>
        <v>OK</v>
      </c>
      <c r="P69" s="529" t="str">
        <f>+IF(P23&gt;0,IF(P35&gt;0,"OK","FALTA DATO P35"),IF(P35&gt;0,"FALTA DATO P23","OK"))</f>
        <v>OK</v>
      </c>
      <c r="Q69" s="529" t="str">
        <f>+IF(Q23&gt;0,IF(Q35&gt;0,"OK","FALTA DATO Q35"),IF(Q35&gt;0,"FALTA DATO Q23","OK"))</f>
        <v>OK</v>
      </c>
      <c r="R69" s="529" t="str">
        <f>+IF(R23&gt;0,IF(R35&gt;0,"OK","FALTA DATO R35"),IF(R35&gt;0,"FALTA DATO R23","OK"))</f>
        <v>OK</v>
      </c>
      <c r="S69" s="529" t="str">
        <f>+IF(S23&gt;0,IF(S35&gt;0,"OK","FALTA DATO S35"),IF(S35&gt;0,"FALTA DATO S23","OK"))</f>
        <v>OK</v>
      </c>
      <c r="T69" s="529" t="str">
        <f>+IF(T23&gt;0,IF(T35&gt;0,"OK","FALTA DATO T35"),IF(T35&gt;0,"FALTA DATO T23","OK"))</f>
        <v>OK</v>
      </c>
      <c r="U69" s="529" t="str">
        <f>+IF(U23&gt;0,IF(U35&gt;0,"OK","FALTA DATO U35"),IF(U35&gt;0,"FALTA DATO U23","OK"))</f>
        <v>OK</v>
      </c>
      <c r="V69" s="529" t="str">
        <f>+IF(V23&gt;0,IF(V35&gt;0,"OK","FALTA DATO V35"),IF(V35&gt;0,"FALTA DATO V23","OK"))</f>
        <v>OK</v>
      </c>
      <c r="W69" s="529" t="str">
        <f>+IF(W23&gt;0,IF(W35&gt;0,"OK","FALTA DATO W35"),IF(W35&gt;0,"FALTA DATO W23","OK"))</f>
        <v>OK</v>
      </c>
      <c r="X69" s="529" t="str">
        <f>+IF(X23&gt;0,IF(X35&gt;0,"OK","FALTA DATO X35"),IF(X35&gt;0,"FALTA DATO X23","OK"))</f>
        <v>OK</v>
      </c>
      <c r="Y69" s="529" t="str">
        <f>+IF(Y23&gt;0,IF(Y35&gt;0,"OK","FALTA DATO Y35"),IF(Y35&gt;0,"FALTA DATO Y23","OK"))</f>
        <v>OK</v>
      </c>
      <c r="Z69" s="529" t="str">
        <f>+IF(Z23&gt;0,IF(Z35&gt;0,"OK","FALTA DATO Z35"),IF(Z35&gt;0,"FALTA DATO Z23","OK"))</f>
        <v>OK</v>
      </c>
      <c r="AA69" s="529" t="str">
        <f>+IF(AA23&gt;0,IF(AA35&gt;0,"OK","FALTA DATO AA35"),IF(AA35&gt;0,"FALTA DATO AA23","OK"))</f>
        <v>OK</v>
      </c>
      <c r="AB69" s="529" t="str">
        <f>+IF(AB23&gt;0,IF(AB35&gt;0,"OK","FALTA DATO AB35"),IF(AB35&gt;0,"FALTA DATO AB23","OK"))</f>
        <v>OK</v>
      </c>
      <c r="AC69" s="529" t="str">
        <f>+IF(AC23&gt;0,IF(AC35&gt;0,"OK","FALTA DATO AC35"),IF(AC35&gt;0,"FALTA DATO AC23","OK"))</f>
        <v>OK</v>
      </c>
      <c r="AD69" s="529" t="str">
        <f>+IF(AD23&gt;0,IF(AD35&gt;0,"OK","FALTA DATO AD35"),IF(AD35&gt;0,"FALTA DATO AD23","OK"))</f>
        <v>OK</v>
      </c>
      <c r="AE69" s="529" t="str">
        <f>+IF(AE23&gt;0,IF(AE35&gt;0,"OK","FALTA DATO AE35"),IF(AE35&gt;0,"FALTA DATO AE23","OK"))</f>
        <v>OK</v>
      </c>
      <c r="AF69" s="529" t="str">
        <f>+IF(AF23&gt;0,IF(AF35&gt;0,"OK","FALTA DATO AF35"),IF(AF35&gt;0,"FALTA DATO AF23","OK"))</f>
        <v>OK</v>
      </c>
      <c r="AG69" s="529" t="str">
        <f>+IF(AG23&gt;0,IF(AG35&gt;0,"OK","FALTA DATO AG35"),IF(AG35&gt;0,"FALTA DATO AG23","OK"))</f>
        <v>OK</v>
      </c>
      <c r="AH69" s="529" t="str">
        <f>+IF(AH23&gt;0,IF(AH35&gt;0,"OK","FALTA DATO AH35"),IF(AH35&gt;0,"FALTA DATO AH23","OK"))</f>
        <v>OK</v>
      </c>
      <c r="AI69" s="529" t="str">
        <f>+IF(AI23&gt;0,IF(AI35&gt;0,"OK","FALTA DATO AI35"),IF(AI35&gt;0,"FALTA DATO AI23","OK"))</f>
        <v>OK</v>
      </c>
      <c r="AJ69" s="529" t="str">
        <f>+IF(AJ23&gt;0,IF(AJ35&gt;0,"OK","FALTA DATO AJ35"),IF(AJ35&gt;0,"FALTA DATO AJ23","OK"))</f>
        <v>OK</v>
      </c>
      <c r="AK69" s="529" t="str">
        <f>+IF(AK23&gt;0,IF(AK35&gt;0,"OK","FALTA DATO AK35"),IF(AK35&gt;0,"FALTA DATO AK23","OK"))</f>
        <v>OK</v>
      </c>
      <c r="AL69" s="529" t="str">
        <f>+IF(AL23&gt;0,IF(AL35&gt;0,"OK","FALTA DATO AL35"),IF(AL35&gt;0,"FALTA DATO AL23","OK"))</f>
        <v>OK</v>
      </c>
      <c r="AM69" s="529" t="str">
        <f>+IF(AM23&gt;0,IF(AM35&gt;0,"OK","FALTA DATO AM35"),IF(AM35&gt;0,"FALTA DATO AM23","OK"))</f>
        <v>OK</v>
      </c>
      <c r="AN69" s="530" t="str">
        <f>+IF(AN23&gt;0,IF(AN35&gt;0,"OK","FALTA DATO AN35"),IF(AN35&gt;0,"FALTA DATO AN23","OK"))</f>
        <v>OK</v>
      </c>
    </row>
    <row r="70" spans="2:40" ht="63.2" customHeight="1" x14ac:dyDescent="0.35">
      <c r="B70" s="527" t="s">
        <v>62</v>
      </c>
      <c r="C70" s="524"/>
      <c r="D70" s="531" t="str">
        <f>+IF(D24&gt;0,IF(D36&gt;0,"OK","FALTA DATO D36"),IF(D36&gt;0,"FALTA DATO D24","OK"))</f>
        <v>OK</v>
      </c>
      <c r="E70" s="531" t="str">
        <f>+IF(E24&gt;0,IF(E36&gt;0,"OK","FALTA DATO E36"),IF(E36&gt;0,"FALTA DATO E24","OK"))</f>
        <v>OK</v>
      </c>
      <c r="F70" s="531" t="str">
        <f>+IF(F24&gt;0,IF(F36&gt;0,"OK","FALTA DATO F36"),IF(F36&gt;0,"FALTA DATO F24","OK"))</f>
        <v>OK</v>
      </c>
      <c r="G70" s="531" t="str">
        <f>+IF(G24&gt;0,IF(G36&gt;0,"OK","FALTA DATO G36"),IF(G36&gt;0,"FALTA DATO G24","OK"))</f>
        <v>OK</v>
      </c>
      <c r="H70" s="531" t="str">
        <f>+IF(H24&gt;0,IF(H36&gt;0,"OK","FALTA DATO H36"),IF(H36&gt;0,"FALTA DATO H24","OK"))</f>
        <v>OK</v>
      </c>
      <c r="I70" s="531" t="str">
        <f>+IF(I24&gt;0,IF(I36&gt;0,"OK","FALTA DATO I36"),IF(I36&gt;0,"FALTA DATO I24","OK"))</f>
        <v>OK</v>
      </c>
      <c r="J70" s="531" t="str">
        <f>+IF(J24&gt;0,IF(J36&gt;0,"OK","FALTA DATO J36"),IF(J36&gt;0,"FALTA DATO J24","OK"))</f>
        <v>OK</v>
      </c>
      <c r="K70" s="531" t="str">
        <f>+IF(K24&gt;0,IF(K36&gt;0,"OK","FALTA DATO K36"),IF(K36&gt;0,"FALTA DATO K24","OK"))</f>
        <v>OK</v>
      </c>
      <c r="L70" s="531" t="str">
        <f>+IF(L24&gt;0,IF(L36&gt;0,"OK","FALTA DATO L36"),IF(L36&gt;0,"FALTA DATO L24","OK"))</f>
        <v>OK</v>
      </c>
      <c r="M70" s="531" t="str">
        <f>+IF(M24&gt;0,IF(M36&gt;0,"OK","FALTA DATO M36"),IF(M36&gt;0,"FALTA DATO M24","OK"))</f>
        <v>OK</v>
      </c>
      <c r="N70" s="531" t="str">
        <f>+IF(N24&gt;0,IF(N36&gt;0,"OK","FALTA DATO N36"),IF(N36&gt;0,"FALTA DATO N24","OK"))</f>
        <v>OK</v>
      </c>
      <c r="O70" s="531" t="str">
        <f>+IF(O24&gt;0,IF(O36&gt;0,"OK","FALTA DATO O36"),IF(O36&gt;0,"FALTA DATO O24","OK"))</f>
        <v>OK</v>
      </c>
      <c r="P70" s="531" t="str">
        <f>+IF(P24&gt;0,IF(P36&gt;0,"OK","FALTA DATO P36"),IF(P36&gt;0,"FALTA DATO P24","OK"))</f>
        <v>OK</v>
      </c>
      <c r="Q70" s="531" t="str">
        <f>+IF(Q24&gt;0,IF(Q36&gt;0,"OK","FALTA DATO Q36"),IF(Q36&gt;0,"FALTA DATO Q24","OK"))</f>
        <v>OK</v>
      </c>
      <c r="R70" s="531" t="str">
        <f>+IF(R24&gt;0,IF(R36&gt;0,"OK","FALTA DATO R36"),IF(R36&gt;0,"FALTA DATO R24","OK"))</f>
        <v>OK</v>
      </c>
      <c r="S70" s="531" t="str">
        <f>+IF(S24&gt;0,IF(S36&gt;0,"OK","FALTA DATO S36"),IF(S36&gt;0,"FALTA DATO S24","OK"))</f>
        <v>OK</v>
      </c>
      <c r="T70" s="531" t="str">
        <f>+IF(T24&gt;0,IF(T36&gt;0,"OK","FALTA DATO T36"),IF(T36&gt;0,"FALTA DATO T24","OK"))</f>
        <v>OK</v>
      </c>
      <c r="U70" s="531" t="str">
        <f>+IF(U24&gt;0,IF(U36&gt;0,"OK","FALTA DATO U36"),IF(U36&gt;0,"FALTA DATO U24","OK"))</f>
        <v>OK</v>
      </c>
      <c r="V70" s="531" t="str">
        <f>+IF(V24&gt;0,IF(V36&gt;0,"OK","FALTA DATO V36"),IF(V36&gt;0,"FALTA DATO V24","OK"))</f>
        <v>OK</v>
      </c>
      <c r="W70" s="531" t="str">
        <f>+IF(W24&gt;0,IF(W36&gt;0,"OK","FALTA DATO W36"),IF(W36&gt;0,"FALTA DATO W24","OK"))</f>
        <v>OK</v>
      </c>
      <c r="X70" s="531" t="str">
        <f>+IF(X24&gt;0,IF(X36&gt;0,"OK","FALTA DATO X36"),IF(X36&gt;0,"FALTA DATO X24","OK"))</f>
        <v>OK</v>
      </c>
      <c r="Y70" s="531" t="str">
        <f>+IF(Y24&gt;0,IF(Y36&gt;0,"OK","FALTA DATO Y36"),IF(Y36&gt;0,"FALTA DATO Y24","OK"))</f>
        <v>OK</v>
      </c>
      <c r="Z70" s="531" t="str">
        <f>+IF(Z24&gt;0,IF(Z36&gt;0,"OK","FALTA DATO Z36"),IF(Z36&gt;0,"FALTA DATO Z24","OK"))</f>
        <v>OK</v>
      </c>
      <c r="AA70" s="531" t="str">
        <f>+IF(AA24&gt;0,IF(AA36&gt;0,"OK","FALTA DATO AA36"),IF(AA36&gt;0,"FALTA DATO AA24","OK"))</f>
        <v>OK</v>
      </c>
      <c r="AB70" s="531" t="str">
        <f>+IF(AB24&gt;0,IF(AB36&gt;0,"OK","FALTA DATO AB36"),IF(AB36&gt;0,"FALTA DATO AB24","OK"))</f>
        <v>OK</v>
      </c>
      <c r="AC70" s="531" t="str">
        <f>+IF(AC24&gt;0,IF(AC36&gt;0,"OK","FALTA DATO AC36"),IF(AC36&gt;0,"FALTA DATO AC24","OK"))</f>
        <v>OK</v>
      </c>
      <c r="AD70" s="531" t="str">
        <f>+IF(AD24&gt;0,IF(AD36&gt;0,"OK","FALTA DATO AD36"),IF(AD36&gt;0,"FALTA DATO AD24","OK"))</f>
        <v>OK</v>
      </c>
      <c r="AE70" s="531" t="str">
        <f>+IF(AE24&gt;0,IF(AE36&gt;0,"OK","FALTA DATO AE36"),IF(AE36&gt;0,"FALTA DATO AE24","OK"))</f>
        <v>OK</v>
      </c>
      <c r="AF70" s="531" t="str">
        <f>+IF(AF24&gt;0,IF(AF36&gt;0,"OK","FALTA DATO AF36"),IF(AF36&gt;0,"FALTA DATO AF24","OK"))</f>
        <v>OK</v>
      </c>
      <c r="AG70" s="531" t="str">
        <f>+IF(AG24&gt;0,IF(AG36&gt;0,"OK","FALTA DATO AG36"),IF(AG36&gt;0,"FALTA DATO AG24","OK"))</f>
        <v>OK</v>
      </c>
      <c r="AH70" s="531" t="str">
        <f>+IF(AH24&gt;0,IF(AH36&gt;0,"OK","FALTA DATO AH36"),IF(AH36&gt;0,"FALTA DATO AH24","OK"))</f>
        <v>OK</v>
      </c>
      <c r="AI70" s="531" t="str">
        <f>+IF(AI24&gt;0,IF(AI36&gt;0,"OK","FALTA DATO AI36"),IF(AI36&gt;0,"FALTA DATO AI24","OK"))</f>
        <v>OK</v>
      </c>
      <c r="AJ70" s="531" t="str">
        <f>+IF(AJ24&gt;0,IF(AJ36&gt;0,"OK","FALTA DATO AJ36"),IF(AJ36&gt;0,"FALTA DATO AJ24","OK"))</f>
        <v>OK</v>
      </c>
      <c r="AK70" s="531" t="str">
        <f>+IF(AK24&gt;0,IF(AK36&gt;0,"OK","FALTA DATO AK36"),IF(AK36&gt;0,"FALTA DATO AK24","OK"))</f>
        <v>OK</v>
      </c>
      <c r="AL70" s="531" t="str">
        <f>+IF(AL24&gt;0,IF(AL36&gt;0,"OK","FALTA DATO AL36"),IF(AL36&gt;0,"FALTA DATO AL24","OK"))</f>
        <v>OK</v>
      </c>
      <c r="AM70" s="531" t="str">
        <f>+IF(AM24&gt;0,IF(AM36&gt;0,"OK","FALTA DATO AM36"),IF(AM36&gt;0,"FALTA DATO AM24","OK"))</f>
        <v>OK</v>
      </c>
      <c r="AN70" s="532" t="str">
        <f>+IF(AN24&gt;0,IF(AN36&gt;0,"OK","FALTA DATO AN36"),IF(AN36&gt;0,"FALTA DATO AN24","OK"))</f>
        <v>OK</v>
      </c>
    </row>
    <row r="71" spans="2:40" ht="45.2" customHeight="1" thickBot="1" x14ac:dyDescent="0.4">
      <c r="B71" s="528" t="s">
        <v>63</v>
      </c>
      <c r="C71" s="525"/>
      <c r="D71" s="533" t="str">
        <f>+IF(D25&gt;0,IF(D37&gt;0,"OK","FALTA DATO D37"),IF(D37&gt;0,"FALTA DATO D25","OK"))</f>
        <v>OK</v>
      </c>
      <c r="E71" s="533" t="str">
        <f>+IF(E25&gt;0,IF(E37&gt;0,"OK","FALTA DATO E37"),IF(E37&gt;0,"FALTA DATO E25","OK"))</f>
        <v>OK</v>
      </c>
      <c r="F71" s="533" t="str">
        <f>+IF(F25&gt;0,IF(F37&gt;0,"OK","FALTA DATO F37"),IF(F37&gt;0,"FALTA DATO F25","OK"))</f>
        <v>OK</v>
      </c>
      <c r="G71" s="533" t="str">
        <f>+IF(G25&gt;0,IF(G37&gt;0,"OK","FALTA DATO G37"),IF(G37&gt;0,"FALTA DATO G25","OK"))</f>
        <v>OK</v>
      </c>
      <c r="H71" s="533" t="str">
        <f>+IF(H25&gt;0,IF(H37&gt;0,"OK","FALTA DATO H37"),IF(H37&gt;0,"FALTA DATO H25","OK"))</f>
        <v>OK</v>
      </c>
      <c r="I71" s="533" t="str">
        <f>+IF(I25&gt;0,IF(I37&gt;0,"OK","FALTA DATO I37"),IF(I37&gt;0,"FALTA DATO I25","OK"))</f>
        <v>OK</v>
      </c>
      <c r="J71" s="533" t="str">
        <f>+IF(J25&gt;0,IF(J37&gt;0,"OK","FALTA DATO J37"),IF(J37&gt;0,"FALTA DATO J25","OK"))</f>
        <v>OK</v>
      </c>
      <c r="K71" s="533" t="str">
        <f>+IF(K25&gt;0,IF(K37&gt;0,"OK","FALTA DATO K37"),IF(K37&gt;0,"FALTA DATO K25","OK"))</f>
        <v>OK</v>
      </c>
      <c r="L71" s="533" t="str">
        <f>+IF(L25&gt;0,IF(L37&gt;0,"OK","FALTA DATO L37"),IF(L37&gt;0,"FALTA DATO L25","OK"))</f>
        <v>OK</v>
      </c>
      <c r="M71" s="533" t="str">
        <f>+IF(M25&gt;0,IF(M37&gt;0,"OK","FALTA DATO M37"),IF(M37&gt;0,"FALTA DATO M25","OK"))</f>
        <v>OK</v>
      </c>
      <c r="N71" s="533" t="str">
        <f>+IF(N25&gt;0,IF(N37&gt;0,"OK","FALTA DATO N37"),IF(N37&gt;0,"FALTA DATO N25","OK"))</f>
        <v>OK</v>
      </c>
      <c r="O71" s="533" t="str">
        <f>+IF(O25&gt;0,IF(O37&gt;0,"OK","FALTA DATO O37"),IF(O37&gt;0,"FALTA DATO O25","OK"))</f>
        <v>OK</v>
      </c>
      <c r="P71" s="533" t="str">
        <f>+IF(P25&gt;0,IF(P37&gt;0,"OK","FALTA DATO P37"),IF(P37&gt;0,"FALTA DATO P25","OK"))</f>
        <v>OK</v>
      </c>
      <c r="Q71" s="533" t="str">
        <f>+IF(Q25&gt;0,IF(Q37&gt;0,"OK","FALTA DATO Q37"),IF(Q37&gt;0,"FALTA DATO Q25","OK"))</f>
        <v>OK</v>
      </c>
      <c r="R71" s="533" t="str">
        <f>+IF(R25&gt;0,IF(R37&gt;0,"OK","FALTA DATO R37"),IF(R37&gt;0,"FALTA DATO R25","OK"))</f>
        <v>OK</v>
      </c>
      <c r="S71" s="533" t="str">
        <f>+IF(S25&gt;0,IF(S37&gt;0,"OK","FALTA DATO S37"),IF(S37&gt;0,"FALTA DATO S25","OK"))</f>
        <v>OK</v>
      </c>
      <c r="T71" s="533" t="str">
        <f>+IF(T25&gt;0,IF(T37&gt;0,"OK","FALTA DATO T37"),IF(T37&gt;0,"FALTA DATO T25","OK"))</f>
        <v>OK</v>
      </c>
      <c r="U71" s="533" t="str">
        <f>+IF(U25&gt;0,IF(U37&gt;0,"OK","FALTA DATO U37"),IF(U37&gt;0,"FALTA DATO U25","OK"))</f>
        <v>OK</v>
      </c>
      <c r="V71" s="533" t="str">
        <f>+IF(V25&gt;0,IF(V37&gt;0,"OK","FALTA DATO V37"),IF(V37&gt;0,"FALTA DATO V25","OK"))</f>
        <v>OK</v>
      </c>
      <c r="W71" s="533" t="str">
        <f>+IF(W25&gt;0,IF(W37&gt;0,"OK","FALTA DATO W37"),IF(W37&gt;0,"FALTA DATO W25","OK"))</f>
        <v>OK</v>
      </c>
      <c r="X71" s="533" t="str">
        <f>+IF(X25&gt;0,IF(X37&gt;0,"OK","FALTA DATO X37"),IF(X37&gt;0,"FALTA DATO X25","OK"))</f>
        <v>OK</v>
      </c>
      <c r="Y71" s="533" t="str">
        <f>+IF(Y25&gt;0,IF(Y37&gt;0,"OK","FALTA DATO Y37"),IF(Y37&gt;0,"FALTA DATO Y25","OK"))</f>
        <v>OK</v>
      </c>
      <c r="Z71" s="533" t="str">
        <f>+IF(Z25&gt;0,IF(Z37&gt;0,"OK","FALTA DATO Z37"),IF(Z37&gt;0,"FALTA DATO Z25","OK"))</f>
        <v>OK</v>
      </c>
      <c r="AA71" s="533" t="str">
        <f>+IF(AA25&gt;0,IF(AA37&gt;0,"OK","FALTA DATO AA37"),IF(AA37&gt;0,"FALTA DATO AA25","OK"))</f>
        <v>OK</v>
      </c>
      <c r="AB71" s="533" t="str">
        <f>+IF(AB25&gt;0,IF(AB37&gt;0,"OK","FALTA DATO AB37"),IF(AB37&gt;0,"FALTA DATO AB25","OK"))</f>
        <v>OK</v>
      </c>
      <c r="AC71" s="533" t="str">
        <f>+IF(AC25&gt;0,IF(AC37&gt;0,"OK","FALTA DATO AC37"),IF(AC37&gt;0,"FALTA DATO AC25","OK"))</f>
        <v>OK</v>
      </c>
      <c r="AD71" s="533" t="str">
        <f>+IF(AD25&gt;0,IF(AD37&gt;0,"OK","FALTA DATO AD37"),IF(AD37&gt;0,"FALTA DATO AD25","OK"))</f>
        <v>OK</v>
      </c>
      <c r="AE71" s="533" t="str">
        <f>+IF(AE25&gt;0,IF(AE37&gt;0,"OK","FALTA DATO AE37"),IF(AE37&gt;0,"FALTA DATO AE25","OK"))</f>
        <v>OK</v>
      </c>
      <c r="AF71" s="533" t="str">
        <f>+IF(AF25&gt;0,IF(AF37&gt;0,"OK","FALTA DATO AF37"),IF(AF37&gt;0,"FALTA DATO AF25","OK"))</f>
        <v>OK</v>
      </c>
      <c r="AG71" s="533" t="str">
        <f>+IF(AG25&gt;0,IF(AG37&gt;0,"OK","FALTA DATO AG37"),IF(AG37&gt;0,"FALTA DATO AG25","OK"))</f>
        <v>OK</v>
      </c>
      <c r="AH71" s="533" t="str">
        <f>+IF(AH25&gt;0,IF(AH37&gt;0,"OK","FALTA DATO AH37"),IF(AH37&gt;0,"FALTA DATO AH25","OK"))</f>
        <v>OK</v>
      </c>
      <c r="AI71" s="533" t="str">
        <f>+IF(AI25&gt;0,IF(AI37&gt;0,"OK","FALTA DATO AI37"),IF(AI37&gt;0,"FALTA DATO AI25","OK"))</f>
        <v>OK</v>
      </c>
      <c r="AJ71" s="533" t="str">
        <f>+IF(AJ25&gt;0,IF(AJ37&gt;0,"OK","FALTA DATO AJ37"),IF(AJ37&gt;0,"FALTA DATO AJ25","OK"))</f>
        <v>OK</v>
      </c>
      <c r="AK71" s="533" t="str">
        <f>+IF(AK25&gt;0,IF(AK37&gt;0,"OK","FALTA DATO AK37"),IF(AK37&gt;0,"FALTA DATO AK25","OK"))</f>
        <v>OK</v>
      </c>
      <c r="AL71" s="533" t="str">
        <f>+IF(AL25&gt;0,IF(AL37&gt;0,"OK","FALTA DATO AL37"),IF(AL37&gt;0,"FALTA DATO AL25","OK"))</f>
        <v>OK</v>
      </c>
      <c r="AM71" s="533" t="str">
        <f>+IF(AM25&gt;0,IF(AM37&gt;0,"OK","FALTA DATO AM37"),IF(AM37&gt;0,"FALTA DATO AM25","OK"))</f>
        <v>OK</v>
      </c>
      <c r="AN71" s="534" t="str">
        <f>+IF(AN25&gt;0,IF(AN37&gt;0,"OK","FALTA DATO AN37"),IF(AN37&gt;0,"FALTA DATO AN25","OK"))</f>
        <v>OK</v>
      </c>
    </row>
    <row r="100" spans="52:52" x14ac:dyDescent="0.25">
      <c r="AZ100" s="302" t="s">
        <v>315</v>
      </c>
    </row>
    <row r="666" spans="5:5" x14ac:dyDescent="0.25">
      <c r="E666" s="302" t="s">
        <v>271</v>
      </c>
    </row>
  </sheetData>
  <sheetProtection algorithmName="SHA-512" hashValue="VlclDmq3BuirKJYzmRTAbpf4XGt9d21gVF9Cr/ayM5J84wJTZ+v8vYgviAEQ0ykRAnCbHRcPZG+h2uGzXlz4PQ==" saltValue="liWdLtS95cPyU8KN5Hq4Jg==" spinCount="100000" sheet="1" objects="1" scenarios="1"/>
  <protectedRanges>
    <protectedRange algorithmName="SHA-512" hashValue="eJqZ3DvQhGMIT7nOkVVTPzghim0VwodV5ba3UWvR+eiMf10i6y/EPXPEDxiHXwzjWv7QznXNYOD69kmelAq0Aw==" saltValue="ytKEVm11nC0DF5fdQWtS7g==" spinCount="100000" sqref="D8:AN11 D17:AN18 D23:AN25 D26:AN30 D35:AN37 D41:AN43 D45:AN46 D50:AN52 D54:AN55 D59:AN60" name="Rango1"/>
  </protectedRanges>
  <mergeCells count="5">
    <mergeCell ref="B39:AN39"/>
    <mergeCell ref="B48:AN48"/>
    <mergeCell ref="B57:AN57"/>
    <mergeCell ref="B62:AN62"/>
    <mergeCell ref="B8:B9"/>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Z666"/>
  <sheetViews>
    <sheetView showGridLines="0" zoomScale="70" zoomScaleNormal="70" workbookViewId="0">
      <selection activeCell="D23" sqref="D23"/>
    </sheetView>
  </sheetViews>
  <sheetFormatPr baseColWidth="10" defaultColWidth="9.140625" defaultRowHeight="14.25" x14ac:dyDescent="0.2"/>
  <cols>
    <col min="1" max="1" width="3.85546875" style="397" customWidth="1"/>
    <col min="2" max="2" width="77.85546875" style="397" customWidth="1"/>
    <col min="3" max="3" width="18" style="397" bestFit="1" customWidth="1"/>
    <col min="4" max="40" width="15.7109375" style="397" customWidth="1"/>
    <col min="41" max="41" width="3" style="397" customWidth="1"/>
    <col min="42" max="16384" width="9.140625" style="397"/>
  </cols>
  <sheetData>
    <row r="1" spans="2:41" ht="15" thickBot="1" x14ac:dyDescent="0.25">
      <c r="AN1" s="28"/>
    </row>
    <row r="2" spans="2:41" ht="15.75" x14ac:dyDescent="0.2">
      <c r="B2" s="398" t="s">
        <v>0</v>
      </c>
      <c r="C2" s="399">
        <f>+'Pronósticos 1P mensual x 2 años'!$C$3</f>
        <v>0</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row>
    <row r="3" spans="2:41" ht="15.75" x14ac:dyDescent="0.2">
      <c r="B3" s="400" t="s">
        <v>7</v>
      </c>
      <c r="C3" s="401">
        <f>+'Pronósticos 1P mensual x 2 años'!$C$4</f>
        <v>0</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row>
    <row r="4" spans="2:41" ht="15.75" x14ac:dyDescent="0.2">
      <c r="B4" s="400" t="s">
        <v>8</v>
      </c>
      <c r="C4" s="401">
        <f>+'Pronósticos 1P mensual x 2 años'!$C$5</f>
        <v>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2:41" ht="16.5" thickBot="1" x14ac:dyDescent="0.3">
      <c r="B5" s="402" t="s">
        <v>127</v>
      </c>
      <c r="C5" s="403">
        <f>Capex!C5</f>
        <v>44196</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2:41" ht="15.75" thickBot="1" x14ac:dyDescent="0.25">
      <c r="B6" s="404"/>
      <c r="C6" s="405"/>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row>
    <row r="7" spans="2:41" ht="18" x14ac:dyDescent="0.2">
      <c r="B7" s="407" t="s">
        <v>275</v>
      </c>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9"/>
    </row>
    <row r="8" spans="2:41" s="413" customFormat="1" ht="38.25" customHeight="1" x14ac:dyDescent="0.2">
      <c r="B8" s="410"/>
      <c r="C8" s="411"/>
      <c r="D8" s="411">
        <v>2021</v>
      </c>
      <c r="E8" s="411">
        <f>+D8+1</f>
        <v>2022</v>
      </c>
      <c r="F8" s="411">
        <f t="shared" ref="F8:AN8" si="0">+E8+1</f>
        <v>2023</v>
      </c>
      <c r="G8" s="411">
        <f t="shared" si="0"/>
        <v>2024</v>
      </c>
      <c r="H8" s="411">
        <f t="shared" si="0"/>
        <v>2025</v>
      </c>
      <c r="I8" s="411">
        <f t="shared" si="0"/>
        <v>2026</v>
      </c>
      <c r="J8" s="411">
        <f t="shared" si="0"/>
        <v>2027</v>
      </c>
      <c r="K8" s="411">
        <f t="shared" si="0"/>
        <v>2028</v>
      </c>
      <c r="L8" s="411">
        <f t="shared" si="0"/>
        <v>2029</v>
      </c>
      <c r="M8" s="411">
        <f t="shared" si="0"/>
        <v>2030</v>
      </c>
      <c r="N8" s="411">
        <f t="shared" si="0"/>
        <v>2031</v>
      </c>
      <c r="O8" s="411">
        <f t="shared" si="0"/>
        <v>2032</v>
      </c>
      <c r="P8" s="411">
        <f t="shared" si="0"/>
        <v>2033</v>
      </c>
      <c r="Q8" s="411">
        <f t="shared" si="0"/>
        <v>2034</v>
      </c>
      <c r="R8" s="411">
        <f t="shared" si="0"/>
        <v>2035</v>
      </c>
      <c r="S8" s="411">
        <f t="shared" si="0"/>
        <v>2036</v>
      </c>
      <c r="T8" s="411">
        <f t="shared" si="0"/>
        <v>2037</v>
      </c>
      <c r="U8" s="411">
        <f t="shared" si="0"/>
        <v>2038</v>
      </c>
      <c r="V8" s="411">
        <f t="shared" si="0"/>
        <v>2039</v>
      </c>
      <c r="W8" s="411">
        <f t="shared" si="0"/>
        <v>2040</v>
      </c>
      <c r="X8" s="411">
        <f t="shared" si="0"/>
        <v>2041</v>
      </c>
      <c r="Y8" s="411">
        <f t="shared" si="0"/>
        <v>2042</v>
      </c>
      <c r="Z8" s="411">
        <f t="shared" si="0"/>
        <v>2043</v>
      </c>
      <c r="AA8" s="411">
        <f t="shared" si="0"/>
        <v>2044</v>
      </c>
      <c r="AB8" s="411">
        <f t="shared" si="0"/>
        <v>2045</v>
      </c>
      <c r="AC8" s="411">
        <f t="shared" si="0"/>
        <v>2046</v>
      </c>
      <c r="AD8" s="411">
        <f t="shared" si="0"/>
        <v>2047</v>
      </c>
      <c r="AE8" s="411">
        <f t="shared" si="0"/>
        <v>2048</v>
      </c>
      <c r="AF8" s="411">
        <f t="shared" si="0"/>
        <v>2049</v>
      </c>
      <c r="AG8" s="411">
        <f t="shared" si="0"/>
        <v>2050</v>
      </c>
      <c r="AH8" s="411">
        <f t="shared" si="0"/>
        <v>2051</v>
      </c>
      <c r="AI8" s="411">
        <f t="shared" si="0"/>
        <v>2052</v>
      </c>
      <c r="AJ8" s="411">
        <f t="shared" si="0"/>
        <v>2053</v>
      </c>
      <c r="AK8" s="411">
        <f t="shared" si="0"/>
        <v>2054</v>
      </c>
      <c r="AL8" s="411">
        <f t="shared" si="0"/>
        <v>2055</v>
      </c>
      <c r="AM8" s="411">
        <f t="shared" si="0"/>
        <v>2056</v>
      </c>
      <c r="AN8" s="411">
        <f t="shared" si="0"/>
        <v>2057</v>
      </c>
      <c r="AO8" s="412"/>
    </row>
    <row r="9" spans="2:41" s="416" customFormat="1" ht="14.25" customHeight="1" x14ac:dyDescent="0.2">
      <c r="B9" s="414" t="str">
        <f>+'[3]Probadas '!B11</f>
        <v>Total Reservas Probadas Produciendo</v>
      </c>
      <c r="C9" s="415" t="s">
        <v>276</v>
      </c>
      <c r="D9" s="433">
        <f>'Probadas '!D11</f>
        <v>0</v>
      </c>
      <c r="E9" s="433">
        <f>'Probadas '!E11</f>
        <v>0</v>
      </c>
      <c r="F9" s="433">
        <f>'Probadas '!F11</f>
        <v>0</v>
      </c>
      <c r="G9" s="433">
        <f>'Probadas '!G11</f>
        <v>0</v>
      </c>
      <c r="H9" s="433">
        <f>'Probadas '!H11</f>
        <v>0</v>
      </c>
      <c r="I9" s="433">
        <f>'Probadas '!I11</f>
        <v>0</v>
      </c>
      <c r="J9" s="433">
        <f>'Probadas '!J11</f>
        <v>0</v>
      </c>
      <c r="K9" s="433">
        <f>'Probadas '!K11</f>
        <v>0</v>
      </c>
      <c r="L9" s="433">
        <f>'Probadas '!L11</f>
        <v>0</v>
      </c>
      <c r="M9" s="433">
        <f>'Probadas '!M11</f>
        <v>0</v>
      </c>
      <c r="N9" s="433">
        <f>'Probadas '!N11</f>
        <v>0</v>
      </c>
      <c r="O9" s="433">
        <f>'Probadas '!O11</f>
        <v>0</v>
      </c>
      <c r="P9" s="433">
        <f>'Probadas '!P11</f>
        <v>0</v>
      </c>
      <c r="Q9" s="433">
        <f>'Probadas '!Q11</f>
        <v>0</v>
      </c>
      <c r="R9" s="433">
        <f>'Probadas '!R11</f>
        <v>0</v>
      </c>
      <c r="S9" s="433">
        <f>'Probadas '!S11</f>
        <v>0</v>
      </c>
      <c r="T9" s="433">
        <f>'Probadas '!T11</f>
        <v>0</v>
      </c>
      <c r="U9" s="433">
        <f>'Probadas '!U11</f>
        <v>0</v>
      </c>
      <c r="V9" s="433">
        <f>'Probadas '!V11</f>
        <v>0</v>
      </c>
      <c r="W9" s="433">
        <f>'Probadas '!W11</f>
        <v>0</v>
      </c>
      <c r="X9" s="433">
        <f>'Probadas '!X11</f>
        <v>0</v>
      </c>
      <c r="Y9" s="433">
        <f>'Probadas '!Y11</f>
        <v>0</v>
      </c>
      <c r="Z9" s="433">
        <f>'Probadas '!Z11</f>
        <v>0</v>
      </c>
      <c r="AA9" s="433">
        <f>'Probadas '!AA11</f>
        <v>0</v>
      </c>
      <c r="AB9" s="433">
        <f>'Probadas '!AB11</f>
        <v>0</v>
      </c>
      <c r="AC9" s="433">
        <f>'Probadas '!AC11</f>
        <v>0</v>
      </c>
      <c r="AD9" s="433">
        <f>'Probadas '!AD11</f>
        <v>0</v>
      </c>
      <c r="AE9" s="433">
        <f>'Probadas '!AE11</f>
        <v>0</v>
      </c>
      <c r="AF9" s="433">
        <f>'Probadas '!AF11</f>
        <v>0</v>
      </c>
      <c r="AG9" s="433">
        <f>'Probadas '!AG11</f>
        <v>0</v>
      </c>
      <c r="AH9" s="433">
        <f>'Probadas '!AH11</f>
        <v>0</v>
      </c>
      <c r="AI9" s="433">
        <f>'Probadas '!AI11</f>
        <v>0</v>
      </c>
      <c r="AJ9" s="433">
        <f>'Probadas '!AJ11</f>
        <v>0</v>
      </c>
      <c r="AK9" s="433">
        <f>'Probadas '!AK11</f>
        <v>0</v>
      </c>
      <c r="AL9" s="433">
        <f>'Probadas '!AL11</f>
        <v>0</v>
      </c>
      <c r="AM9" s="433">
        <f>'Probadas '!AM11</f>
        <v>0</v>
      </c>
      <c r="AN9" s="433">
        <f>'Probadas '!AN11</f>
        <v>0</v>
      </c>
      <c r="AO9" s="397"/>
    </row>
    <row r="10" spans="2:41" x14ac:dyDescent="0.2">
      <c r="B10" s="417" t="s">
        <v>277</v>
      </c>
      <c r="C10" s="418" t="s">
        <v>278</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row>
    <row r="11" spans="2:41" x14ac:dyDescent="0.2">
      <c r="B11" s="417" t="s">
        <v>279</v>
      </c>
      <c r="C11" s="418" t="s">
        <v>278</v>
      </c>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row>
    <row r="12" spans="2:41" x14ac:dyDescent="0.2">
      <c r="B12" s="417"/>
      <c r="C12" s="419"/>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row>
    <row r="13" spans="2:41" x14ac:dyDescent="0.2">
      <c r="B13" s="420" t="str">
        <f>+'[3]Probadas '!B12</f>
        <v>Total Reservas Probadas No produciendo</v>
      </c>
      <c r="C13" s="415" t="s">
        <v>276</v>
      </c>
      <c r="D13" s="433">
        <f>'Probadas '!D12</f>
        <v>0</v>
      </c>
      <c r="E13" s="433">
        <f>'Probadas '!E12</f>
        <v>0</v>
      </c>
      <c r="F13" s="433">
        <f>'Probadas '!F12</f>
        <v>0</v>
      </c>
      <c r="G13" s="433">
        <f>'Probadas '!G12</f>
        <v>0</v>
      </c>
      <c r="H13" s="433">
        <f>'Probadas '!H12</f>
        <v>0</v>
      </c>
      <c r="I13" s="433">
        <f>'Probadas '!I12</f>
        <v>0</v>
      </c>
      <c r="J13" s="433">
        <f>'Probadas '!J12</f>
        <v>0</v>
      </c>
      <c r="K13" s="433">
        <f>'Probadas '!K12</f>
        <v>0</v>
      </c>
      <c r="L13" s="433">
        <f>'Probadas '!L12</f>
        <v>0</v>
      </c>
      <c r="M13" s="433">
        <f>'Probadas '!M12</f>
        <v>0</v>
      </c>
      <c r="N13" s="433">
        <f>'Probadas '!N12</f>
        <v>0</v>
      </c>
      <c r="O13" s="433">
        <f>'Probadas '!O12</f>
        <v>0</v>
      </c>
      <c r="P13" s="433">
        <f>'Probadas '!P12</f>
        <v>0</v>
      </c>
      <c r="Q13" s="433">
        <f>'Probadas '!Q12</f>
        <v>0</v>
      </c>
      <c r="R13" s="433">
        <f>'Probadas '!R12</f>
        <v>0</v>
      </c>
      <c r="S13" s="433">
        <f>'Probadas '!S12</f>
        <v>0</v>
      </c>
      <c r="T13" s="433">
        <f>'Probadas '!T12</f>
        <v>0</v>
      </c>
      <c r="U13" s="433">
        <f>'Probadas '!U12</f>
        <v>0</v>
      </c>
      <c r="V13" s="433">
        <f>'Probadas '!V12</f>
        <v>0</v>
      </c>
      <c r="W13" s="433">
        <f>'Probadas '!W12</f>
        <v>0</v>
      </c>
      <c r="X13" s="433">
        <f>'Probadas '!X12</f>
        <v>0</v>
      </c>
      <c r="Y13" s="433">
        <f>'Probadas '!Y12</f>
        <v>0</v>
      </c>
      <c r="Z13" s="433">
        <f>'Probadas '!Z12</f>
        <v>0</v>
      </c>
      <c r="AA13" s="433">
        <f>'Probadas '!AA12</f>
        <v>0</v>
      </c>
      <c r="AB13" s="433">
        <f>'Probadas '!AB12</f>
        <v>0</v>
      </c>
      <c r="AC13" s="433">
        <f>'Probadas '!AC12</f>
        <v>0</v>
      </c>
      <c r="AD13" s="433">
        <f>'Probadas '!AD12</f>
        <v>0</v>
      </c>
      <c r="AE13" s="433">
        <f>'Probadas '!AE12</f>
        <v>0</v>
      </c>
      <c r="AF13" s="433">
        <f>'Probadas '!AF12</f>
        <v>0</v>
      </c>
      <c r="AG13" s="433">
        <f>'Probadas '!AG12</f>
        <v>0</v>
      </c>
      <c r="AH13" s="433">
        <f>'Probadas '!AH12</f>
        <v>0</v>
      </c>
      <c r="AI13" s="433">
        <f>'Probadas '!AI12</f>
        <v>0</v>
      </c>
      <c r="AJ13" s="433">
        <f>'Probadas '!AJ12</f>
        <v>0</v>
      </c>
      <c r="AK13" s="433">
        <f>'Probadas '!AK12</f>
        <v>0</v>
      </c>
      <c r="AL13" s="433">
        <f>'Probadas '!AL12</f>
        <v>0</v>
      </c>
      <c r="AM13" s="433">
        <f>'Probadas '!AM12</f>
        <v>0</v>
      </c>
      <c r="AN13" s="433">
        <f>'Probadas '!AN12</f>
        <v>0</v>
      </c>
    </row>
    <row r="14" spans="2:41" x14ac:dyDescent="0.2">
      <c r="B14" s="417" t="s">
        <v>280</v>
      </c>
      <c r="C14" s="418" t="s">
        <v>278</v>
      </c>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row>
    <row r="15" spans="2:41" x14ac:dyDescent="0.2">
      <c r="B15" s="417" t="s">
        <v>281</v>
      </c>
      <c r="C15" s="418" t="s">
        <v>278</v>
      </c>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row>
    <row r="16" spans="2:41" x14ac:dyDescent="0.2">
      <c r="B16" s="417"/>
      <c r="C16" s="19"/>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row>
    <row r="17" spans="2:40" x14ac:dyDescent="0.2">
      <c r="B17" s="420" t="str">
        <f>+'[3]Probadas '!B13</f>
        <v>Total Reservas Probadas No Desarrolladas</v>
      </c>
      <c r="C17" s="415" t="s">
        <v>276</v>
      </c>
      <c r="D17" s="433">
        <f>'Probadas '!D13</f>
        <v>0</v>
      </c>
      <c r="E17" s="433">
        <f>'Probadas '!E13</f>
        <v>0</v>
      </c>
      <c r="F17" s="433">
        <f>'Probadas '!F13</f>
        <v>0</v>
      </c>
      <c r="G17" s="433">
        <f>'Probadas '!G13</f>
        <v>0</v>
      </c>
      <c r="H17" s="433">
        <f>'Probadas '!H13</f>
        <v>0</v>
      </c>
      <c r="I17" s="433">
        <f>'Probadas '!I13</f>
        <v>0</v>
      </c>
      <c r="J17" s="433">
        <f>'Probadas '!J13</f>
        <v>0</v>
      </c>
      <c r="K17" s="433">
        <f>'Probadas '!K13</f>
        <v>0</v>
      </c>
      <c r="L17" s="433">
        <f>'Probadas '!L13</f>
        <v>0</v>
      </c>
      <c r="M17" s="433">
        <f>'Probadas '!M13</f>
        <v>0</v>
      </c>
      <c r="N17" s="433">
        <f>'Probadas '!N13</f>
        <v>0</v>
      </c>
      <c r="O17" s="433">
        <f>'Probadas '!O13</f>
        <v>0</v>
      </c>
      <c r="P17" s="433">
        <f>'Probadas '!P13</f>
        <v>0</v>
      </c>
      <c r="Q17" s="433">
        <f>'Probadas '!Q13</f>
        <v>0</v>
      </c>
      <c r="R17" s="433">
        <f>'Probadas '!R13</f>
        <v>0</v>
      </c>
      <c r="S17" s="433">
        <f>'Probadas '!S13</f>
        <v>0</v>
      </c>
      <c r="T17" s="433">
        <f>'Probadas '!T13</f>
        <v>0</v>
      </c>
      <c r="U17" s="433">
        <f>'Probadas '!U13</f>
        <v>0</v>
      </c>
      <c r="V17" s="433">
        <f>'Probadas '!V13</f>
        <v>0</v>
      </c>
      <c r="W17" s="433">
        <f>'Probadas '!W13</f>
        <v>0</v>
      </c>
      <c r="X17" s="433">
        <f>'Probadas '!X13</f>
        <v>0</v>
      </c>
      <c r="Y17" s="433">
        <f>'Probadas '!Y13</f>
        <v>0</v>
      </c>
      <c r="Z17" s="433">
        <f>'Probadas '!Z13</f>
        <v>0</v>
      </c>
      <c r="AA17" s="433">
        <f>'Probadas '!AA13</f>
        <v>0</v>
      </c>
      <c r="AB17" s="433">
        <f>'Probadas '!AB13</f>
        <v>0</v>
      </c>
      <c r="AC17" s="433">
        <f>'Probadas '!AC13</f>
        <v>0</v>
      </c>
      <c r="AD17" s="433">
        <f>'Probadas '!AD13</f>
        <v>0</v>
      </c>
      <c r="AE17" s="433">
        <f>'Probadas '!AE13</f>
        <v>0</v>
      </c>
      <c r="AF17" s="433">
        <f>'Probadas '!AF13</f>
        <v>0</v>
      </c>
      <c r="AG17" s="433">
        <f>'Probadas '!AG13</f>
        <v>0</v>
      </c>
      <c r="AH17" s="433">
        <f>'Probadas '!AH13</f>
        <v>0</v>
      </c>
      <c r="AI17" s="433">
        <f>'Probadas '!AI13</f>
        <v>0</v>
      </c>
      <c r="AJ17" s="433">
        <f>'Probadas '!AJ13</f>
        <v>0</v>
      </c>
      <c r="AK17" s="433">
        <f>'Probadas '!AK13</f>
        <v>0</v>
      </c>
      <c r="AL17" s="433">
        <f>'Probadas '!AL13</f>
        <v>0</v>
      </c>
      <c r="AM17" s="433">
        <f>'Probadas '!AM13</f>
        <v>0</v>
      </c>
      <c r="AN17" s="433">
        <f>'Probadas '!AN13</f>
        <v>0</v>
      </c>
    </row>
    <row r="18" spans="2:40" x14ac:dyDescent="0.2">
      <c r="B18" s="417" t="s">
        <v>282</v>
      </c>
      <c r="C18" s="418" t="s">
        <v>278</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row>
    <row r="19" spans="2:40" x14ac:dyDescent="0.2">
      <c r="B19" s="417" t="s">
        <v>283</v>
      </c>
      <c r="C19" s="418" t="s">
        <v>278</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row>
    <row r="20" spans="2:40" x14ac:dyDescent="0.2">
      <c r="B20" s="417"/>
      <c r="C20" s="19"/>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row>
    <row r="21" spans="2:40" ht="15" thickBot="1" x14ac:dyDescent="0.25">
      <c r="B21"/>
      <c r="C21" s="421"/>
    </row>
    <row r="22" spans="2:40" ht="18" x14ac:dyDescent="0.2">
      <c r="B22" s="422" t="s">
        <v>284</v>
      </c>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row>
    <row r="23" spans="2:40" s="412" customFormat="1" ht="30" customHeight="1" x14ac:dyDescent="0.2">
      <c r="B23" s="410"/>
      <c r="C23" s="411"/>
      <c r="D23" s="411">
        <v>2021</v>
      </c>
      <c r="E23" s="411">
        <f>+D23+1</f>
        <v>2022</v>
      </c>
      <c r="F23" s="411">
        <f t="shared" ref="F23:AN23" si="1">+E23+1</f>
        <v>2023</v>
      </c>
      <c r="G23" s="411">
        <f t="shared" si="1"/>
        <v>2024</v>
      </c>
      <c r="H23" s="411">
        <f t="shared" si="1"/>
        <v>2025</v>
      </c>
      <c r="I23" s="411">
        <f t="shared" si="1"/>
        <v>2026</v>
      </c>
      <c r="J23" s="411">
        <f t="shared" si="1"/>
        <v>2027</v>
      </c>
      <c r="K23" s="411">
        <f t="shared" si="1"/>
        <v>2028</v>
      </c>
      <c r="L23" s="411">
        <f t="shared" si="1"/>
        <v>2029</v>
      </c>
      <c r="M23" s="411">
        <f t="shared" si="1"/>
        <v>2030</v>
      </c>
      <c r="N23" s="411">
        <f t="shared" si="1"/>
        <v>2031</v>
      </c>
      <c r="O23" s="411">
        <f t="shared" si="1"/>
        <v>2032</v>
      </c>
      <c r="P23" s="411">
        <f t="shared" si="1"/>
        <v>2033</v>
      </c>
      <c r="Q23" s="411">
        <f t="shared" si="1"/>
        <v>2034</v>
      </c>
      <c r="R23" s="411">
        <f t="shared" si="1"/>
        <v>2035</v>
      </c>
      <c r="S23" s="411">
        <f t="shared" si="1"/>
        <v>2036</v>
      </c>
      <c r="T23" s="411">
        <f t="shared" si="1"/>
        <v>2037</v>
      </c>
      <c r="U23" s="411">
        <f t="shared" si="1"/>
        <v>2038</v>
      </c>
      <c r="V23" s="411">
        <f t="shared" si="1"/>
        <v>2039</v>
      </c>
      <c r="W23" s="411">
        <f t="shared" si="1"/>
        <v>2040</v>
      </c>
      <c r="X23" s="411">
        <f t="shared" si="1"/>
        <v>2041</v>
      </c>
      <c r="Y23" s="411">
        <f t="shared" si="1"/>
        <v>2042</v>
      </c>
      <c r="Z23" s="411">
        <f t="shared" si="1"/>
        <v>2043</v>
      </c>
      <c r="AA23" s="411">
        <f t="shared" si="1"/>
        <v>2044</v>
      </c>
      <c r="AB23" s="411">
        <f t="shared" si="1"/>
        <v>2045</v>
      </c>
      <c r="AC23" s="411">
        <f t="shared" si="1"/>
        <v>2046</v>
      </c>
      <c r="AD23" s="411">
        <f t="shared" si="1"/>
        <v>2047</v>
      </c>
      <c r="AE23" s="411">
        <f t="shared" si="1"/>
        <v>2048</v>
      </c>
      <c r="AF23" s="411">
        <f t="shared" si="1"/>
        <v>2049</v>
      </c>
      <c r="AG23" s="411">
        <f t="shared" si="1"/>
        <v>2050</v>
      </c>
      <c r="AH23" s="411">
        <f t="shared" si="1"/>
        <v>2051</v>
      </c>
      <c r="AI23" s="411">
        <f t="shared" si="1"/>
        <v>2052</v>
      </c>
      <c r="AJ23" s="411">
        <f t="shared" si="1"/>
        <v>2053</v>
      </c>
      <c r="AK23" s="411">
        <f t="shared" si="1"/>
        <v>2054</v>
      </c>
      <c r="AL23" s="411">
        <f t="shared" si="1"/>
        <v>2055</v>
      </c>
      <c r="AM23" s="411">
        <f t="shared" si="1"/>
        <v>2056</v>
      </c>
      <c r="AN23" s="411">
        <f t="shared" si="1"/>
        <v>2057</v>
      </c>
    </row>
    <row r="24" spans="2:40" x14ac:dyDescent="0.2">
      <c r="B24" s="414" t="str">
        <f>+'[3]Probadas '!B38</f>
        <v>Total Reservas Probadas Produciendo</v>
      </c>
      <c r="C24" s="415" t="s">
        <v>285</v>
      </c>
      <c r="D24" s="433">
        <f>'Probadas '!D38</f>
        <v>0</v>
      </c>
      <c r="E24" s="433">
        <f>'Probadas '!E38</f>
        <v>0</v>
      </c>
      <c r="F24" s="433">
        <f>'Probadas '!F38</f>
        <v>0</v>
      </c>
      <c r="G24" s="433">
        <f>'Probadas '!G38</f>
        <v>0</v>
      </c>
      <c r="H24" s="433">
        <f>'Probadas '!H38</f>
        <v>0</v>
      </c>
      <c r="I24" s="433">
        <f>'Probadas '!I38</f>
        <v>0</v>
      </c>
      <c r="J24" s="433">
        <f>'Probadas '!J38</f>
        <v>0</v>
      </c>
      <c r="K24" s="433">
        <f>'Probadas '!K38</f>
        <v>0</v>
      </c>
      <c r="L24" s="433">
        <f>'Probadas '!L38</f>
        <v>0</v>
      </c>
      <c r="M24" s="433">
        <f>'Probadas '!M38</f>
        <v>0</v>
      </c>
      <c r="N24" s="433">
        <f>'Probadas '!N38</f>
        <v>0</v>
      </c>
      <c r="O24" s="433">
        <f>'Probadas '!O38</f>
        <v>0</v>
      </c>
      <c r="P24" s="433">
        <f>'Probadas '!P38</f>
        <v>0</v>
      </c>
      <c r="Q24" s="433">
        <f>'Probadas '!Q38</f>
        <v>0</v>
      </c>
      <c r="R24" s="433">
        <f>'Probadas '!R38</f>
        <v>0</v>
      </c>
      <c r="S24" s="433">
        <f>'Probadas '!S38</f>
        <v>0</v>
      </c>
      <c r="T24" s="433">
        <f>'Probadas '!T38</f>
        <v>0</v>
      </c>
      <c r="U24" s="433">
        <f>'Probadas '!U38</f>
        <v>0</v>
      </c>
      <c r="V24" s="433">
        <f>'Probadas '!V38</f>
        <v>0</v>
      </c>
      <c r="W24" s="433">
        <f>'Probadas '!W38</f>
        <v>0</v>
      </c>
      <c r="X24" s="433">
        <f>'Probadas '!X38</f>
        <v>0</v>
      </c>
      <c r="Y24" s="433">
        <f>'Probadas '!Y38</f>
        <v>0</v>
      </c>
      <c r="Z24" s="433">
        <f>'Probadas '!Z38</f>
        <v>0</v>
      </c>
      <c r="AA24" s="433">
        <f>'Probadas '!AA38</f>
        <v>0</v>
      </c>
      <c r="AB24" s="433">
        <f>'Probadas '!AB38</f>
        <v>0</v>
      </c>
      <c r="AC24" s="433">
        <f>'Probadas '!AC38</f>
        <v>0</v>
      </c>
      <c r="AD24" s="433">
        <f>'Probadas '!AD38</f>
        <v>0</v>
      </c>
      <c r="AE24" s="433">
        <f>'Probadas '!AE38</f>
        <v>0</v>
      </c>
      <c r="AF24" s="433">
        <f>'Probadas '!AF38</f>
        <v>0</v>
      </c>
      <c r="AG24" s="433">
        <f>'Probadas '!AG38</f>
        <v>0</v>
      </c>
      <c r="AH24" s="433">
        <f>'Probadas '!AH38</f>
        <v>0</v>
      </c>
      <c r="AI24" s="433">
        <f>'Probadas '!AI38</f>
        <v>0</v>
      </c>
      <c r="AJ24" s="433">
        <f>'Probadas '!AJ38</f>
        <v>0</v>
      </c>
      <c r="AK24" s="433">
        <f>'Probadas '!AK38</f>
        <v>0</v>
      </c>
      <c r="AL24" s="433">
        <f>'Probadas '!AL38</f>
        <v>0</v>
      </c>
      <c r="AM24" s="433">
        <f>'Probadas '!AM38</f>
        <v>0</v>
      </c>
      <c r="AN24" s="433">
        <f>'Probadas '!AN38</f>
        <v>0</v>
      </c>
    </row>
    <row r="25" spans="2:40" x14ac:dyDescent="0.2">
      <c r="B25" s="417" t="s">
        <v>277</v>
      </c>
      <c r="C25" s="418" t="s">
        <v>278</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row>
    <row r="26" spans="2:40" x14ac:dyDescent="0.2">
      <c r="B26" s="417" t="s">
        <v>279</v>
      </c>
      <c r="C26" s="418" t="s">
        <v>278</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row>
    <row r="27" spans="2:40" x14ac:dyDescent="0.2">
      <c r="B27" s="417"/>
      <c r="C27" s="419"/>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row>
    <row r="28" spans="2:40" x14ac:dyDescent="0.2">
      <c r="B28" s="420" t="str">
        <f>+'[3]Probadas '!B39</f>
        <v>Total Reservas Probadas No produciendo</v>
      </c>
      <c r="C28" s="415" t="s">
        <v>285</v>
      </c>
      <c r="D28" s="433">
        <f>'Probadas '!D39</f>
        <v>0</v>
      </c>
      <c r="E28" s="433">
        <f>'Probadas '!E39</f>
        <v>0</v>
      </c>
      <c r="F28" s="433">
        <f>'Probadas '!F39</f>
        <v>0</v>
      </c>
      <c r="G28" s="433">
        <f>'Probadas '!G39</f>
        <v>0</v>
      </c>
      <c r="H28" s="433">
        <f>'Probadas '!H39</f>
        <v>0</v>
      </c>
      <c r="I28" s="433">
        <f>'Probadas '!I39</f>
        <v>0</v>
      </c>
      <c r="J28" s="433">
        <f>'Probadas '!J39</f>
        <v>0</v>
      </c>
      <c r="K28" s="433">
        <f>'Probadas '!K39</f>
        <v>0</v>
      </c>
      <c r="L28" s="433">
        <f>'Probadas '!L39</f>
        <v>0</v>
      </c>
      <c r="M28" s="433">
        <f>'Probadas '!M39</f>
        <v>0</v>
      </c>
      <c r="N28" s="433">
        <f>'Probadas '!N39</f>
        <v>0</v>
      </c>
      <c r="O28" s="433">
        <f>'Probadas '!O39</f>
        <v>0</v>
      </c>
      <c r="P28" s="433">
        <f>'Probadas '!P39</f>
        <v>0</v>
      </c>
      <c r="Q28" s="433">
        <f>'Probadas '!Q39</f>
        <v>0</v>
      </c>
      <c r="R28" s="433">
        <f>'Probadas '!R39</f>
        <v>0</v>
      </c>
      <c r="S28" s="433">
        <f>'Probadas '!S39</f>
        <v>0</v>
      </c>
      <c r="T28" s="433">
        <f>'Probadas '!T39</f>
        <v>0</v>
      </c>
      <c r="U28" s="433">
        <f>'Probadas '!U39</f>
        <v>0</v>
      </c>
      <c r="V28" s="433">
        <f>'Probadas '!V39</f>
        <v>0</v>
      </c>
      <c r="W28" s="433">
        <f>'Probadas '!W39</f>
        <v>0</v>
      </c>
      <c r="X28" s="433">
        <f>'Probadas '!X39</f>
        <v>0</v>
      </c>
      <c r="Y28" s="433">
        <f>'Probadas '!Y39</f>
        <v>0</v>
      </c>
      <c r="Z28" s="433">
        <f>'Probadas '!Z39</f>
        <v>0</v>
      </c>
      <c r="AA28" s="433">
        <f>'Probadas '!AA39</f>
        <v>0</v>
      </c>
      <c r="AB28" s="433">
        <f>'Probadas '!AB39</f>
        <v>0</v>
      </c>
      <c r="AC28" s="433">
        <f>'Probadas '!AC39</f>
        <v>0</v>
      </c>
      <c r="AD28" s="433">
        <f>'Probadas '!AD39</f>
        <v>0</v>
      </c>
      <c r="AE28" s="433">
        <f>'Probadas '!AE39</f>
        <v>0</v>
      </c>
      <c r="AF28" s="433">
        <f>'Probadas '!AF39</f>
        <v>0</v>
      </c>
      <c r="AG28" s="433">
        <f>'Probadas '!AG39</f>
        <v>0</v>
      </c>
      <c r="AH28" s="433">
        <f>'Probadas '!AH39</f>
        <v>0</v>
      </c>
      <c r="AI28" s="433">
        <f>'Probadas '!AI39</f>
        <v>0</v>
      </c>
      <c r="AJ28" s="433">
        <f>'Probadas '!AJ39</f>
        <v>0</v>
      </c>
      <c r="AK28" s="433">
        <f>'Probadas '!AK39</f>
        <v>0</v>
      </c>
      <c r="AL28" s="433">
        <f>'Probadas '!AL39</f>
        <v>0</v>
      </c>
      <c r="AM28" s="433">
        <f>'Probadas '!AM39</f>
        <v>0</v>
      </c>
      <c r="AN28" s="433">
        <f>'Probadas '!AN39</f>
        <v>0</v>
      </c>
    </row>
    <row r="29" spans="2:40" x14ac:dyDescent="0.2">
      <c r="B29" s="417" t="s">
        <v>280</v>
      </c>
      <c r="C29" s="418" t="s">
        <v>278</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row>
    <row r="30" spans="2:40" x14ac:dyDescent="0.2">
      <c r="B30" s="417" t="s">
        <v>281</v>
      </c>
      <c r="C30" s="418" t="s">
        <v>278</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row>
    <row r="31" spans="2:40" x14ac:dyDescent="0.2">
      <c r="B31" s="417"/>
      <c r="C31" s="1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row>
    <row r="32" spans="2:40" x14ac:dyDescent="0.2">
      <c r="B32" s="420" t="str">
        <f>+'[3]Probadas '!B40</f>
        <v>Total Reservas Probadas No Desarrolladas</v>
      </c>
      <c r="C32" s="415" t="s">
        <v>285</v>
      </c>
      <c r="D32" s="433">
        <f>'Probadas '!D40</f>
        <v>0</v>
      </c>
      <c r="E32" s="433">
        <f>'Probadas '!E40</f>
        <v>0</v>
      </c>
      <c r="F32" s="433">
        <f>'Probadas '!F40</f>
        <v>0</v>
      </c>
      <c r="G32" s="433">
        <f>'Probadas '!G40</f>
        <v>0</v>
      </c>
      <c r="H32" s="433">
        <f>'Probadas '!H40</f>
        <v>0</v>
      </c>
      <c r="I32" s="433">
        <f>'Probadas '!I40</f>
        <v>0</v>
      </c>
      <c r="J32" s="433">
        <f>'Probadas '!J40</f>
        <v>0</v>
      </c>
      <c r="K32" s="433">
        <f>'Probadas '!K40</f>
        <v>0</v>
      </c>
      <c r="L32" s="433">
        <f>'Probadas '!L40</f>
        <v>0</v>
      </c>
      <c r="M32" s="433">
        <f>'Probadas '!M40</f>
        <v>0</v>
      </c>
      <c r="N32" s="433">
        <f>'Probadas '!N40</f>
        <v>0</v>
      </c>
      <c r="O32" s="433">
        <f>'Probadas '!O40</f>
        <v>0</v>
      </c>
      <c r="P32" s="433">
        <f>'Probadas '!P40</f>
        <v>0</v>
      </c>
      <c r="Q32" s="433">
        <f>'Probadas '!Q40</f>
        <v>0</v>
      </c>
      <c r="R32" s="433">
        <f>'Probadas '!R40</f>
        <v>0</v>
      </c>
      <c r="S32" s="433">
        <f>'Probadas '!S40</f>
        <v>0</v>
      </c>
      <c r="T32" s="433">
        <f>'Probadas '!T40</f>
        <v>0</v>
      </c>
      <c r="U32" s="433">
        <f>'Probadas '!U40</f>
        <v>0</v>
      </c>
      <c r="V32" s="433">
        <f>'Probadas '!V40</f>
        <v>0</v>
      </c>
      <c r="W32" s="433">
        <f>'Probadas '!W40</f>
        <v>0</v>
      </c>
      <c r="X32" s="433">
        <f>'Probadas '!X40</f>
        <v>0</v>
      </c>
      <c r="Y32" s="433">
        <f>'Probadas '!Y40</f>
        <v>0</v>
      </c>
      <c r="Z32" s="433">
        <f>'Probadas '!Z40</f>
        <v>0</v>
      </c>
      <c r="AA32" s="433">
        <f>'Probadas '!AA40</f>
        <v>0</v>
      </c>
      <c r="AB32" s="433">
        <f>'Probadas '!AB40</f>
        <v>0</v>
      </c>
      <c r="AC32" s="433">
        <f>'Probadas '!AC40</f>
        <v>0</v>
      </c>
      <c r="AD32" s="433">
        <f>'Probadas '!AD40</f>
        <v>0</v>
      </c>
      <c r="AE32" s="433">
        <f>'Probadas '!AE40</f>
        <v>0</v>
      </c>
      <c r="AF32" s="433">
        <f>'Probadas '!AF40</f>
        <v>0</v>
      </c>
      <c r="AG32" s="433">
        <f>'Probadas '!AG40</f>
        <v>0</v>
      </c>
      <c r="AH32" s="433">
        <f>'Probadas '!AH40</f>
        <v>0</v>
      </c>
      <c r="AI32" s="433">
        <f>'Probadas '!AI40</f>
        <v>0</v>
      </c>
      <c r="AJ32" s="433">
        <f>'Probadas '!AJ40</f>
        <v>0</v>
      </c>
      <c r="AK32" s="433">
        <f>'Probadas '!AK40</f>
        <v>0</v>
      </c>
      <c r="AL32" s="433">
        <f>'Probadas '!AL40</f>
        <v>0</v>
      </c>
      <c r="AM32" s="433">
        <f>'Probadas '!AM40</f>
        <v>0</v>
      </c>
      <c r="AN32" s="433">
        <f>'Probadas '!AN40</f>
        <v>0</v>
      </c>
    </row>
    <row r="33" spans="2:40" x14ac:dyDescent="0.2">
      <c r="B33" s="417" t="s">
        <v>282</v>
      </c>
      <c r="C33" s="418" t="s">
        <v>278</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row>
    <row r="34" spans="2:40" x14ac:dyDescent="0.2">
      <c r="B34" s="417" t="s">
        <v>283</v>
      </c>
      <c r="C34" s="418" t="s">
        <v>278</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row>
    <row r="35" spans="2:40" x14ac:dyDescent="0.2">
      <c r="B35" s="417"/>
      <c r="C35" s="19"/>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row>
    <row r="38" spans="2:40" ht="15" thickBot="1" x14ac:dyDescent="0.25"/>
    <row r="39" spans="2:40" ht="18" x14ac:dyDescent="0.2">
      <c r="B39" s="536" t="s">
        <v>286</v>
      </c>
      <c r="C39" s="537"/>
      <c r="D39" s="537"/>
      <c r="E39" s="538"/>
    </row>
    <row r="40" spans="2:40" ht="15" x14ac:dyDescent="0.2">
      <c r="B40" s="417"/>
      <c r="C40" s="418"/>
      <c r="D40" s="424">
        <f>+D8</f>
        <v>2021</v>
      </c>
      <c r="E40" s="425">
        <f>+E8</f>
        <v>2022</v>
      </c>
    </row>
    <row r="41" spans="2:40" ht="19.7" customHeight="1" x14ac:dyDescent="0.2">
      <c r="B41" s="417" t="s">
        <v>287</v>
      </c>
      <c r="C41" s="418" t="s">
        <v>288</v>
      </c>
      <c r="D41" s="426"/>
      <c r="E41" s="427"/>
    </row>
    <row r="42" spans="2:40" ht="19.7" customHeight="1" x14ac:dyDescent="0.2">
      <c r="B42" s="417" t="s">
        <v>289</v>
      </c>
      <c r="C42" s="418" t="s">
        <v>288</v>
      </c>
      <c r="D42" s="426"/>
      <c r="E42" s="427"/>
    </row>
    <row r="43" spans="2:40" ht="19.7" customHeight="1" thickBot="1" x14ac:dyDescent="0.25">
      <c r="B43" s="428" t="s">
        <v>290</v>
      </c>
      <c r="C43" s="429" t="s">
        <v>288</v>
      </c>
      <c r="D43" s="430"/>
      <c r="E43" s="431"/>
    </row>
    <row r="100" spans="52:52" x14ac:dyDescent="0.2">
      <c r="AZ100" s="432" t="s">
        <v>315</v>
      </c>
    </row>
    <row r="666" spans="5:5" x14ac:dyDescent="0.2">
      <c r="E666" s="432" t="s">
        <v>271</v>
      </c>
    </row>
  </sheetData>
  <sheetProtection algorithmName="SHA-512" hashValue="yPyEwuoi1grKWK2AOdIEBvhyn36gmCDQcoke5lSaLLk8ffRuLx6ZpTNKKjAvA6I7c4N+JMw3L34/cST87RLwtg==" saltValue="Wq2+U1+rvg2iGB504UNjBw==" spinCount="100000" sheet="1" objects="1" scenarios="1"/>
  <protectedRanges>
    <protectedRange algorithmName="SHA-512" hashValue="HmTk7TOPXPF17c+zkOAG0YPLGlJ7NDWsAmnlxmKbG2IYXNnD6Z8AtUQgwL1MCXNdRB3e1Fb99VawgsNeaB0GWg==" saltValue="HgpeRvmJjBqw4vaMBV7uNQ==" spinCount="100000" sqref="D41:E43 D10:AN11 D14:AN15 D18:AN19 D25:AN26 D29:AN30 D33:AN34" name="Rango1"/>
  </protectedRanges>
  <dataValidations count="1">
    <dataValidation type="decimal" allowBlank="1" showInputMessage="1" showErrorMessage="1" sqref="D18:AN20 D10:AN12 D14:AN16 D25:AN35" xr:uid="{00000000-0002-0000-0700-000000000000}">
      <formula1>0</formula1>
      <formula2>1E+54</formula2>
    </dataValidation>
  </dataValidations>
  <printOptions horizontalCentered="1"/>
  <pageMargins left="0.46" right="0.28999999999999998" top="0.38" bottom="0.56000000000000005" header="0.5" footer="0.5"/>
  <pageSetup scale="1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Z667"/>
  <sheetViews>
    <sheetView showGridLines="0" topLeftCell="A3" zoomScaleNormal="100" workbookViewId="0">
      <selection activeCell="D38" sqref="D38"/>
    </sheetView>
  </sheetViews>
  <sheetFormatPr baseColWidth="10" defaultColWidth="11.42578125" defaultRowHeight="12.75" x14ac:dyDescent="0.2"/>
  <cols>
    <col min="1" max="1" width="2.85546875" style="314" customWidth="1"/>
    <col min="2" max="2" width="28.5703125" style="314" customWidth="1"/>
    <col min="3" max="3" width="18.140625" style="314" customWidth="1"/>
    <col min="4" max="5" width="19.42578125" style="314" customWidth="1"/>
    <col min="6" max="6" width="14.7109375" style="314" customWidth="1"/>
    <col min="7" max="7" width="16.7109375" style="314" customWidth="1"/>
    <col min="8" max="8" width="17" style="314" customWidth="1"/>
    <col min="9" max="9" width="18.42578125" style="314" customWidth="1"/>
    <col min="10" max="10" width="21.42578125" style="314" customWidth="1"/>
    <col min="11" max="11" width="14.5703125" style="314" customWidth="1"/>
    <col min="12" max="12" width="11.42578125" style="314"/>
    <col min="13" max="13" width="19.85546875" style="314" bestFit="1" customWidth="1"/>
    <col min="14" max="16384" width="11.42578125" style="314"/>
  </cols>
  <sheetData>
    <row r="1" spans="1:4" ht="7.5" customHeight="1" x14ac:dyDescent="0.2">
      <c r="A1" s="313"/>
      <c r="B1" s="313"/>
      <c r="C1" s="313"/>
    </row>
    <row r="2" spans="1:4" ht="7.5" customHeight="1" thickBot="1" x14ac:dyDescent="0.25">
      <c r="A2" s="313"/>
      <c r="B2" s="313"/>
      <c r="C2" s="313"/>
    </row>
    <row r="3" spans="1:4" ht="15.75" x14ac:dyDescent="0.2">
      <c r="A3" s="313"/>
      <c r="B3" s="147" t="s">
        <v>0</v>
      </c>
      <c r="C3" s="315">
        <f>+'Pronósticos 1P mensual x 2 años'!$C$3</f>
        <v>0</v>
      </c>
    </row>
    <row r="4" spans="1:4" ht="15.75" x14ac:dyDescent="0.2">
      <c r="A4" s="313"/>
      <c r="B4" s="144" t="s">
        <v>7</v>
      </c>
      <c r="C4" s="316">
        <f>+'Pronósticos 1P mensual x 2 años'!$C$4</f>
        <v>0</v>
      </c>
    </row>
    <row r="5" spans="1:4" ht="15.75" x14ac:dyDescent="0.2">
      <c r="A5" s="313"/>
      <c r="B5" s="144" t="s">
        <v>8</v>
      </c>
      <c r="C5" s="316">
        <f>+'Pronósticos 1P mensual x 2 años'!$C$5</f>
        <v>0</v>
      </c>
    </row>
    <row r="6" spans="1:4" ht="16.5" thickBot="1" x14ac:dyDescent="0.25">
      <c r="A6" s="313"/>
      <c r="B6" s="145" t="s">
        <v>127</v>
      </c>
      <c r="C6" s="317">
        <f>+'Pronósticos 1P mensual x 2 años'!$C$6</f>
        <v>44196</v>
      </c>
    </row>
    <row r="7" spans="1:4" ht="9.1999999999999993" customHeight="1" x14ac:dyDescent="0.2"/>
    <row r="8" spans="1:4" ht="17.25" customHeight="1" x14ac:dyDescent="0.2">
      <c r="B8" s="318" t="s">
        <v>227</v>
      </c>
    </row>
    <row r="9" spans="1:4" ht="7.5" customHeight="1" thickBot="1" x14ac:dyDescent="0.25"/>
    <row r="10" spans="1:4" ht="13.5" customHeight="1" thickBot="1" x14ac:dyDescent="0.25">
      <c r="B10" s="597" t="s">
        <v>319</v>
      </c>
      <c r="C10" s="598"/>
      <c r="D10" s="602"/>
    </row>
    <row r="11" spans="1:4" ht="13.5" thickBot="1" x14ac:dyDescent="0.25">
      <c r="B11" s="473" t="s">
        <v>214</v>
      </c>
      <c r="C11" s="475" t="s">
        <v>216</v>
      </c>
      <c r="D11" s="476" t="s">
        <v>217</v>
      </c>
    </row>
    <row r="12" spans="1:4" ht="25.5" x14ac:dyDescent="0.2">
      <c r="B12" s="474" t="s">
        <v>292</v>
      </c>
      <c r="C12" s="472"/>
      <c r="D12" s="471"/>
    </row>
    <row r="13" spans="1:4" ht="15.95" customHeight="1" thickBot="1" x14ac:dyDescent="0.25">
      <c r="B13" s="477" t="s">
        <v>320</v>
      </c>
      <c r="C13" s="479"/>
      <c r="D13" s="480"/>
    </row>
    <row r="14" spans="1:4" ht="15" thickBot="1" x14ac:dyDescent="0.25">
      <c r="B14" s="481" t="s">
        <v>321</v>
      </c>
      <c r="C14" s="478">
        <f>C12-C13</f>
        <v>0</v>
      </c>
      <c r="D14" s="466">
        <f>D12-D13</f>
        <v>0</v>
      </c>
    </row>
    <row r="15" spans="1:4" ht="26.25" thickBot="1" x14ac:dyDescent="0.25">
      <c r="B15" s="492" t="s">
        <v>322</v>
      </c>
      <c r="C15" s="493">
        <f>' Resumen IRR'!C15+' Resumen IRR'!C16</f>
        <v>0</v>
      </c>
      <c r="D15" s="494">
        <f>' Resumen IRR'!D15</f>
        <v>0</v>
      </c>
    </row>
    <row r="16" spans="1:4" ht="17.25" customHeight="1" thickBot="1" x14ac:dyDescent="0.25">
      <c r="B16" s="481" t="s">
        <v>215</v>
      </c>
      <c r="C16" s="478">
        <f>C15-C14</f>
        <v>0</v>
      </c>
      <c r="D16" s="466">
        <f>D15-D14</f>
        <v>0</v>
      </c>
    </row>
    <row r="17" spans="1:8" ht="12" customHeight="1" thickBot="1" x14ac:dyDescent="0.25">
      <c r="C17" s="319"/>
      <c r="D17" s="319"/>
    </row>
    <row r="18" spans="1:8" ht="32.25" customHeight="1" thickBot="1" x14ac:dyDescent="0.25">
      <c r="B18" s="603" t="s">
        <v>314</v>
      </c>
      <c r="C18" s="604"/>
      <c r="D18" s="605"/>
    </row>
    <row r="19" spans="1:8" ht="11.25" customHeight="1" x14ac:dyDescent="0.2">
      <c r="B19" s="320"/>
    </row>
    <row r="20" spans="1:8" x14ac:dyDescent="0.2">
      <c r="B20" s="318" t="s">
        <v>228</v>
      </c>
    </row>
    <row r="21" spans="1:8" ht="8.25" customHeight="1" thickBot="1" x14ac:dyDescent="0.25">
      <c r="G21" s="320"/>
    </row>
    <row r="22" spans="1:8" ht="18.75" customHeight="1" thickBot="1" x14ac:dyDescent="0.25">
      <c r="B22" s="486" t="s">
        <v>233</v>
      </c>
      <c r="C22" s="475" t="s">
        <v>216</v>
      </c>
      <c r="D22" s="476" t="s">
        <v>217</v>
      </c>
    </row>
    <row r="23" spans="1:8" ht="48.75" customHeight="1" x14ac:dyDescent="0.2">
      <c r="A23" s="581"/>
      <c r="B23" s="487" t="s">
        <v>239</v>
      </c>
      <c r="C23" s="483"/>
      <c r="D23" s="439"/>
    </row>
    <row r="24" spans="1:8" ht="24" customHeight="1" x14ac:dyDescent="0.2">
      <c r="A24" s="581"/>
      <c r="B24" s="488" t="s">
        <v>240</v>
      </c>
      <c r="C24" s="434"/>
      <c r="D24" s="341"/>
      <c r="G24" s="320"/>
    </row>
    <row r="25" spans="1:8" ht="23.45" customHeight="1" x14ac:dyDescent="0.2">
      <c r="A25" s="581"/>
      <c r="B25" s="489" t="s">
        <v>223</v>
      </c>
      <c r="C25" s="434"/>
      <c r="D25" s="341"/>
    </row>
    <row r="26" spans="1:8" ht="28.5" customHeight="1" x14ac:dyDescent="0.2">
      <c r="A26" s="581"/>
      <c r="B26" s="489" t="s">
        <v>237</v>
      </c>
      <c r="C26" s="434"/>
      <c r="D26" s="341"/>
      <c r="F26" s="342"/>
      <c r="G26" s="343"/>
      <c r="H26" s="343"/>
    </row>
    <row r="27" spans="1:8" ht="30" customHeight="1" x14ac:dyDescent="0.2">
      <c r="A27" s="581"/>
      <c r="B27" s="488" t="s">
        <v>218</v>
      </c>
      <c r="C27" s="434"/>
      <c r="D27" s="341"/>
      <c r="G27" s="323"/>
      <c r="H27" s="321"/>
    </row>
    <row r="28" spans="1:8" ht="22.5" customHeight="1" x14ac:dyDescent="0.2">
      <c r="B28" s="488" t="s">
        <v>234</v>
      </c>
      <c r="C28" s="434"/>
      <c r="D28" s="341"/>
      <c r="H28" s="322"/>
    </row>
    <row r="29" spans="1:8" ht="22.5" customHeight="1" thickBot="1" x14ac:dyDescent="0.25">
      <c r="B29" s="490" t="s">
        <v>235</v>
      </c>
      <c r="C29" s="484"/>
      <c r="D29" s="443"/>
      <c r="H29" s="321"/>
    </row>
    <row r="30" spans="1:8" ht="17.25" customHeight="1" thickBot="1" x14ac:dyDescent="0.25">
      <c r="B30" s="491" t="s">
        <v>2</v>
      </c>
      <c r="C30" s="485">
        <f>SUM(C23:C29)</f>
        <v>0</v>
      </c>
      <c r="D30" s="482">
        <f>SUM(D23:D29)</f>
        <v>0</v>
      </c>
      <c r="H30" s="322"/>
    </row>
    <row r="31" spans="1:8" ht="13.5" thickBot="1" x14ac:dyDescent="0.25"/>
    <row r="32" spans="1:8" s="324" customFormat="1" ht="21" customHeight="1" thickBot="1" x14ac:dyDescent="0.25">
      <c r="B32" s="469" t="s">
        <v>220</v>
      </c>
      <c r="C32" s="470" t="str">
        <f>IF((C30-C16)=0,"OK","Por favor justifique las diferencias de reservas en el balance")</f>
        <v>OK</v>
      </c>
      <c r="D32" s="470" t="str">
        <f>IF((D30-D16)=0,"OK","Por favor justifique las diferencias de reservas en el balance")</f>
        <v>OK</v>
      </c>
      <c r="E32" s="314"/>
    </row>
    <row r="34" spans="2:16" x14ac:dyDescent="0.2">
      <c r="B34" s="318" t="s">
        <v>229</v>
      </c>
    </row>
    <row r="35" spans="2:16" ht="6" customHeight="1" thickBot="1" x14ac:dyDescent="0.25"/>
    <row r="36" spans="2:16" ht="17.25" customHeight="1" thickBot="1" x14ac:dyDescent="0.25">
      <c r="B36" s="597" t="s">
        <v>323</v>
      </c>
      <c r="C36" s="598"/>
      <c r="D36" s="599"/>
      <c r="E36" s="503"/>
    </row>
    <row r="37" spans="2:16" ht="16.5" customHeight="1" thickBot="1" x14ac:dyDescent="0.25">
      <c r="B37" s="464" t="s">
        <v>214</v>
      </c>
      <c r="C37" s="497" t="s">
        <v>216</v>
      </c>
      <c r="D37" s="476" t="s">
        <v>217</v>
      </c>
      <c r="E37" s="504"/>
    </row>
    <row r="38" spans="2:16" ht="25.5" x14ac:dyDescent="0.2">
      <c r="B38" s="463" t="s">
        <v>230</v>
      </c>
      <c r="C38" s="495">
        <f>' Resumen IRR'!C29+' Resumen IRR'!C39+' Resumen IRR'!C48</f>
        <v>0</v>
      </c>
      <c r="D38" s="507">
        <f>' Resumen IRR'!D29+' Resumen IRR'!D39+' Resumen IRR'!D48</f>
        <v>0</v>
      </c>
      <c r="E38" s="505"/>
      <c r="F38" s="343"/>
      <c r="G38" s="343"/>
      <c r="H38" s="343"/>
      <c r="I38" s="343"/>
      <c r="J38" s="343"/>
      <c r="K38" s="343"/>
    </row>
    <row r="39" spans="2:16" ht="21.75" customHeight="1" thickBot="1" x14ac:dyDescent="0.25">
      <c r="B39" s="465" t="s">
        <v>231</v>
      </c>
      <c r="C39" s="496">
        <f>' Resumen IRR'!C30+' Resumen IRR'!C40+' Resumen IRR'!C49</f>
        <v>0</v>
      </c>
      <c r="D39" s="508">
        <f>' Resumen IRR'!D30+' Resumen IRR'!D40+' Resumen IRR'!D49</f>
        <v>0</v>
      </c>
      <c r="E39" s="505"/>
      <c r="F39" s="343"/>
      <c r="G39" s="343"/>
      <c r="H39" s="343"/>
      <c r="I39" s="343"/>
      <c r="J39" s="343"/>
      <c r="K39" s="343"/>
    </row>
    <row r="40" spans="2:16" ht="18.75" customHeight="1" thickBot="1" x14ac:dyDescent="0.25">
      <c r="B40" s="468" t="s">
        <v>311</v>
      </c>
      <c r="C40" s="466">
        <f>C38+C39</f>
        <v>0</v>
      </c>
      <c r="D40" s="467">
        <f>D38+D39</f>
        <v>0</v>
      </c>
      <c r="E40" s="506"/>
      <c r="F40" s="343"/>
      <c r="G40" s="343"/>
      <c r="H40" s="343"/>
      <c r="I40" s="343"/>
      <c r="J40" s="343"/>
      <c r="K40" s="343"/>
    </row>
    <row r="42" spans="2:16" ht="18.75" customHeight="1" thickBot="1" x14ac:dyDescent="0.25">
      <c r="B42" s="318" t="s">
        <v>232</v>
      </c>
    </row>
    <row r="43" spans="2:16" x14ac:dyDescent="0.2">
      <c r="B43" s="589" t="s">
        <v>303</v>
      </c>
      <c r="C43" s="590"/>
      <c r="D43" s="590"/>
      <c r="E43" s="590"/>
      <c r="F43" s="590"/>
      <c r="G43" s="590"/>
      <c r="H43" s="591"/>
    </row>
    <row r="44" spans="2:16" ht="13.5" thickBot="1" x14ac:dyDescent="0.25">
      <c r="B44" s="592"/>
      <c r="C44" s="593"/>
      <c r="D44" s="593"/>
      <c r="E44" s="593"/>
      <c r="F44" s="593"/>
      <c r="G44" s="593"/>
      <c r="H44" s="594"/>
    </row>
    <row r="45" spans="2:16" ht="13.5" thickBot="1" x14ac:dyDescent="0.25">
      <c r="B45" s="595" t="s">
        <v>224</v>
      </c>
      <c r="C45" s="583" t="s">
        <v>219</v>
      </c>
      <c r="D45" s="584"/>
      <c r="E45" s="585"/>
      <c r="F45" s="586" t="s">
        <v>71</v>
      </c>
      <c r="G45" s="587"/>
      <c r="H45" s="588"/>
      <c r="I45" s="582"/>
      <c r="J45" s="582"/>
      <c r="K45" s="582"/>
    </row>
    <row r="46" spans="2:16" ht="59.25" customHeight="1" thickBot="1" x14ac:dyDescent="0.25">
      <c r="B46" s="596"/>
      <c r="C46" s="498" t="s">
        <v>253</v>
      </c>
      <c r="D46" s="499" t="s">
        <v>305</v>
      </c>
      <c r="E46" s="454" t="s">
        <v>313</v>
      </c>
      <c r="F46" s="500" t="s">
        <v>254</v>
      </c>
      <c r="G46" s="501" t="s">
        <v>305</v>
      </c>
      <c r="H46" s="454" t="s">
        <v>304</v>
      </c>
      <c r="I46" s="509"/>
      <c r="J46" s="509"/>
      <c r="K46" s="509"/>
      <c r="M46" s="344"/>
      <c r="N46" s="344"/>
      <c r="O46" s="344"/>
      <c r="P46" s="344"/>
    </row>
    <row r="47" spans="2:16" ht="16.5" customHeight="1" x14ac:dyDescent="0.2">
      <c r="B47" s="502" t="s">
        <v>236</v>
      </c>
      <c r="C47" s="438"/>
      <c r="D47" s="439"/>
      <c r="E47" s="440"/>
      <c r="F47" s="438"/>
      <c r="G47" s="439"/>
      <c r="H47" s="441"/>
      <c r="I47" s="510"/>
      <c r="J47" s="510"/>
      <c r="K47" s="510"/>
      <c r="M47" s="344"/>
      <c r="N47" s="344"/>
      <c r="O47" s="344"/>
      <c r="P47" s="344"/>
    </row>
    <row r="48" spans="2:16" ht="16.5" customHeight="1" x14ac:dyDescent="0.2">
      <c r="B48" s="452" t="s">
        <v>258</v>
      </c>
      <c r="C48" s="435"/>
      <c r="D48" s="341"/>
      <c r="E48" s="436"/>
      <c r="F48" s="435"/>
      <c r="G48" s="341"/>
      <c r="H48" s="437"/>
      <c r="I48" s="510"/>
      <c r="J48" s="510"/>
      <c r="K48" s="510"/>
    </row>
    <row r="49" spans="2:21" ht="16.5" customHeight="1" x14ac:dyDescent="0.2">
      <c r="B49" s="451" t="s">
        <v>225</v>
      </c>
      <c r="C49" s="435"/>
      <c r="D49" s="341"/>
      <c r="E49" s="436"/>
      <c r="F49" s="435"/>
      <c r="G49" s="341"/>
      <c r="H49" s="437"/>
      <c r="I49" s="510"/>
      <c r="J49" s="510"/>
      <c r="K49" s="510"/>
    </row>
    <row r="50" spans="2:21" ht="26.25" customHeight="1" thickBot="1" x14ac:dyDescent="0.25">
      <c r="B50" s="453" t="s">
        <v>238</v>
      </c>
      <c r="C50" s="442"/>
      <c r="D50" s="443"/>
      <c r="E50" s="444"/>
      <c r="F50" s="442"/>
      <c r="G50" s="443"/>
      <c r="H50" s="445"/>
      <c r="I50" s="510"/>
      <c r="J50" s="510"/>
      <c r="K50" s="510"/>
    </row>
    <row r="51" spans="2:21" ht="17.25" customHeight="1" thickBot="1" x14ac:dyDescent="0.25">
      <c r="B51" s="446" t="s">
        <v>2</v>
      </c>
      <c r="C51" s="447">
        <f>SUM(C47:C50)</f>
        <v>0</v>
      </c>
      <c r="D51" s="448">
        <f>D47*D48</f>
        <v>0</v>
      </c>
      <c r="E51" s="449"/>
      <c r="F51" s="447">
        <f>SUM(F47:F50)</f>
        <v>0</v>
      </c>
      <c r="G51" s="450">
        <f>G47*G48*G49*G50</f>
        <v>0</v>
      </c>
      <c r="H51" s="449"/>
      <c r="I51" s="511"/>
      <c r="J51" s="511"/>
      <c r="K51" s="512"/>
      <c r="O51" s="345"/>
      <c r="P51" s="343"/>
      <c r="Q51" s="343"/>
      <c r="R51" s="343"/>
      <c r="S51" s="343"/>
      <c r="T51" s="343"/>
      <c r="U51" s="343"/>
    </row>
    <row r="52" spans="2:21" ht="31.5" customHeight="1" thickBot="1" x14ac:dyDescent="0.25">
      <c r="B52" s="459" t="s">
        <v>222</v>
      </c>
      <c r="C52" s="460"/>
      <c r="D52" s="539"/>
      <c r="E52" s="539"/>
      <c r="F52" s="460"/>
      <c r="G52" s="540"/>
      <c r="H52" s="540"/>
      <c r="I52" s="513"/>
      <c r="J52" s="513"/>
      <c r="K52" s="513"/>
      <c r="L52" s="343"/>
      <c r="M52" s="343"/>
      <c r="O52" s="345"/>
      <c r="P52" s="343"/>
      <c r="Q52" s="343"/>
      <c r="R52" s="343"/>
      <c r="S52" s="343"/>
      <c r="T52" s="343"/>
      <c r="U52" s="343"/>
    </row>
    <row r="53" spans="2:21" ht="26.25" customHeight="1" thickBot="1" x14ac:dyDescent="0.25">
      <c r="B53" s="461" t="s">
        <v>221</v>
      </c>
      <c r="C53" s="462" t="str">
        <f>IF((C51-C39)=0,"OK","Por favor discrimine las otras contingencias")</f>
        <v>OK</v>
      </c>
      <c r="D53" s="541"/>
      <c r="E53" s="541"/>
      <c r="F53" s="462" t="str">
        <f t="shared" ref="F53" si="0">IF((F52-F51)=0,"OK","Por favor discrimine las otras contingencias")</f>
        <v>OK</v>
      </c>
      <c r="G53" s="542"/>
      <c r="H53" s="542"/>
      <c r="I53" s="514"/>
      <c r="J53" s="514"/>
      <c r="K53" s="514"/>
      <c r="O53" s="345"/>
      <c r="P53" s="343"/>
      <c r="Q53" s="343"/>
      <c r="R53" s="343"/>
      <c r="S53" s="343"/>
      <c r="T53" s="343"/>
      <c r="U53" s="343"/>
    </row>
    <row r="54" spans="2:21" x14ac:dyDescent="0.2">
      <c r="I54" s="343"/>
      <c r="J54" s="343"/>
      <c r="K54" s="343"/>
    </row>
    <row r="56" spans="2:21" ht="13.5" thickBot="1" x14ac:dyDescent="0.25"/>
    <row r="57" spans="2:21" ht="26.25" thickBot="1" x14ac:dyDescent="0.25">
      <c r="B57" s="458" t="s">
        <v>302</v>
      </c>
    </row>
    <row r="58" spans="2:21" x14ac:dyDescent="0.2">
      <c r="B58" s="455">
        <v>1</v>
      </c>
      <c r="C58" s="606" t="s">
        <v>241</v>
      </c>
      <c r="D58" s="606"/>
      <c r="E58" s="606"/>
      <c r="F58" s="606"/>
      <c r="G58" s="606"/>
      <c r="H58" s="606"/>
      <c r="I58" s="606"/>
      <c r="J58" s="606"/>
      <c r="K58" s="607"/>
    </row>
    <row r="59" spans="2:21" ht="27" customHeight="1" x14ac:dyDescent="0.2">
      <c r="B59" s="456">
        <v>2</v>
      </c>
      <c r="C59" s="608" t="s">
        <v>242</v>
      </c>
      <c r="D59" s="608"/>
      <c r="E59" s="608"/>
      <c r="F59" s="608"/>
      <c r="G59" s="608"/>
      <c r="H59" s="608"/>
      <c r="I59" s="608"/>
      <c r="J59" s="608"/>
      <c r="K59" s="609"/>
    </row>
    <row r="60" spans="2:21" ht="25.5" customHeight="1" x14ac:dyDescent="0.2">
      <c r="B60" s="456">
        <v>3</v>
      </c>
      <c r="C60" s="608" t="s">
        <v>243</v>
      </c>
      <c r="D60" s="608"/>
      <c r="E60" s="608"/>
      <c r="F60" s="608"/>
      <c r="G60" s="608"/>
      <c r="H60" s="608"/>
      <c r="I60" s="608"/>
      <c r="J60" s="608"/>
      <c r="K60" s="609"/>
    </row>
    <row r="61" spans="2:21" ht="13.5" thickBot="1" x14ac:dyDescent="0.25">
      <c r="B61" s="457">
        <v>4</v>
      </c>
      <c r="C61" s="600" t="s">
        <v>244</v>
      </c>
      <c r="D61" s="600"/>
      <c r="E61" s="600"/>
      <c r="F61" s="600"/>
      <c r="G61" s="600"/>
      <c r="H61" s="600"/>
      <c r="I61" s="600"/>
      <c r="J61" s="600"/>
      <c r="K61" s="601"/>
    </row>
    <row r="82" ht="31.5" customHeight="1" x14ac:dyDescent="0.2"/>
    <row r="100" spans="52:52" x14ac:dyDescent="0.2">
      <c r="AZ100" s="393" t="s">
        <v>315</v>
      </c>
    </row>
    <row r="667" spans="5:5" x14ac:dyDescent="0.2">
      <c r="E667" s="393" t="s">
        <v>271</v>
      </c>
    </row>
  </sheetData>
  <sheetProtection algorithmName="SHA-512" hashValue="UFg2xpjV/iuYaAE0lm+DjzS0RpodhMTBuQ7CpvXVc4HJqamK7BODAkJ3i2ZhHdkjddHQrSGa4iAyb8msvpvBMw==" saltValue="fIIH8DZCQNt/6I7wVxD+SQ==" spinCount="100000" sheet="1" objects="1" scenarios="1"/>
  <protectedRanges>
    <protectedRange sqref="F52" name="Rango3"/>
    <protectedRange sqref="C52" name="Rango2"/>
    <protectedRange algorithmName="SHA-512" hashValue="vkw64xF2U+9MI4ep88sPev4qETysXpk67H25HrUWyCoM97nT+EG6D35hnWBCmBcbXlHUzIlreWYuzWtgiu2XeQ==" saltValue="tbLqMzloDYxobgwDpdM6iA==" spinCount="100000" sqref="C12:D13 C23:D29 C47:D50 F47:G50 C52 F52" name="Rango1"/>
  </protectedRanges>
  <mergeCells count="13">
    <mergeCell ref="C61:K61"/>
    <mergeCell ref="B10:D10"/>
    <mergeCell ref="B18:D18"/>
    <mergeCell ref="C58:K58"/>
    <mergeCell ref="C59:K59"/>
    <mergeCell ref="C60:K60"/>
    <mergeCell ref="A23:A27"/>
    <mergeCell ref="I45:K45"/>
    <mergeCell ref="C45:E45"/>
    <mergeCell ref="F45:H45"/>
    <mergeCell ref="B43:H44"/>
    <mergeCell ref="B45:B46"/>
    <mergeCell ref="B36:D36"/>
  </mergeCells>
  <phoneticPr fontId="54" type="noConversion"/>
  <dataValidations disablePrompts="1" count="1">
    <dataValidation type="list" allowBlank="1" showInputMessage="1" showErrorMessage="1" sqref="H47:H50 K47:K50 E47:E50" xr:uid="{00000000-0002-0000-0800-000000000000}">
      <formula1>$B$58:$B$61</formula1>
    </dataValidation>
  </dataValidations>
  <pageMargins left="0.70866141732283472" right="0.70866141732283472" top="0.74803149606299213" bottom="0.74803149606299213" header="0.31496062992125984" footer="0.31496062992125984"/>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C19DE8E84DFB24E87C355C479D64008" ma:contentTypeVersion="0" ma:contentTypeDescription="Crear nuevo documento." ma:contentTypeScope="" ma:versionID="d4a5f205b13eb7ce253d43be5fb51fd7">
  <xsd:schema xmlns:xsd="http://www.w3.org/2001/XMLSchema" xmlns:xs="http://www.w3.org/2001/XMLSchema" xmlns:p="http://schemas.microsoft.com/office/2006/metadata/properties" targetNamespace="http://schemas.microsoft.com/office/2006/metadata/properties" ma:root="true" ma:fieldsID="e003a7f0c3253a501f94ede70caf17e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601863-BF40-4030-B66A-4C34D4EEB8DC}"/>
</file>

<file path=customXml/itemProps2.xml><?xml version="1.0" encoding="utf-8"?>
<ds:datastoreItem xmlns:ds="http://schemas.openxmlformats.org/officeDocument/2006/customXml" ds:itemID="{C7D0FE0C-015C-497A-AB30-BF5582914A9A}"/>
</file>

<file path=customXml/itemProps3.xml><?xml version="1.0" encoding="utf-8"?>
<ds:datastoreItem xmlns:ds="http://schemas.openxmlformats.org/officeDocument/2006/customXml" ds:itemID="{D5ED8BD0-3D13-4690-BA54-381D8546B6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Instructivo</vt:lpstr>
      <vt:lpstr>Pronósticos 1P mensual x 2 años</vt:lpstr>
      <vt:lpstr>Probadas </vt:lpstr>
      <vt:lpstr>Probables </vt:lpstr>
      <vt:lpstr>Posibles </vt:lpstr>
      <vt:lpstr>Inf. Yac</vt:lpstr>
      <vt:lpstr>Capex</vt:lpstr>
      <vt:lpstr>Opex</vt:lpstr>
      <vt:lpstr>Balance y Justificación</vt:lpstr>
      <vt:lpstr> Resumen IRR</vt:lpstr>
      <vt:lpstr>'Balance y Justificación'!_ftnref1</vt:lpstr>
      <vt:lpstr>' Resumen IRR'!Área_de_impresión</vt:lpstr>
    </vt:vector>
  </TitlesOfParts>
  <Company>Ryder Scott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Tablas_de_Reporte_Recursos_y_Reservas_2017_Bloqueado_V3</dc:title>
  <dc:creator>dguzman</dc:creator>
  <cp:lastModifiedBy>Mario Fernando Meza Revelo</cp:lastModifiedBy>
  <cp:lastPrinted>2019-01-23T19:56:38Z</cp:lastPrinted>
  <dcterms:created xsi:type="dcterms:W3CDTF">2009-10-27T14:32:27Z</dcterms:created>
  <dcterms:modified xsi:type="dcterms:W3CDTF">2021-03-01T18:19:54Z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0x010100EC19DE8E84DFB24E87C355C479D64008</vt:lpwstr>
  </property>
</Properties>
</file>